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s101\Share_HDD_O\350330市町支援課_HDD\SD-149\財政担当共有フォルダー\12 普通会計決算統計\財政状況資料集\R6財政状況資料集\07　総務省・市町へ\公表データ\"/>
    </mc:Choice>
  </mc:AlternateContent>
  <xr:revisionPtr revIDLastSave="0" documentId="13_ncr:1_{83C5B06D-00C8-4A5C-A34A-7283E30A496B}"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C35" i="10"/>
  <c r="CO34" i="10"/>
  <c r="CO35" i="10" s="1"/>
  <c r="BW34" i="10"/>
  <c r="BW35" i="10" s="1"/>
  <c r="BW36" i="10" s="1"/>
  <c r="BW37" i="10" s="1"/>
  <c r="BW38" i="10" s="1"/>
  <c r="BW39" i="10" s="1"/>
  <c r="BW40" i="10" s="1"/>
  <c r="BW41" i="10" s="1"/>
  <c r="BW42" i="10" s="1"/>
  <c r="BW43" i="10" s="1"/>
  <c r="BE34" i="10"/>
  <c r="C34" i="10"/>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<sst xmlns="http://schemas.openxmlformats.org/spreadsheetml/2006/main" count="1048" uniqueCount="564">
  <si>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</si>
  <si>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</si>
  <si>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</si>
  <si>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</si>
  <si>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</si>
  <si>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</si>
  <si>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</si>
  <si>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</si>
  <si>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</si>
  <si>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</si>
  <si>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</si>
  <si>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</si>
  <si>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</si>
  <si>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</si>
  <si>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</si>
  <si>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</si>
  <si>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</si>
  <si>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</si>
  <si>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</si>
  <si>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</si>
  <si>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</si>
  <si>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</si>
  <si>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</si>
  <si>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</si>
  <si>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</si>
  <si>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</si>
  <si>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</si>
  <si>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</si>
  <si>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</si>
  <si>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</si>
  <si>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</si>
  <si>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</si>
  <si>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</si>
  <si>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</si>
  <si>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</si>
  <si>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</si>
  <si>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</si>
  <si>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</si>
  <si>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</si>
  <si>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</si>
  <si>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</si>
  <si>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</si>
  <si>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</si>
  <si>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</si>
  <si>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</si>
  <si>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</si>
  <si>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</si>
  <si>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</si>
  <si>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</si>
  <si>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</si>
  <si>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</si>
  <si>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</si>
  <si>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</si>
  <si>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</si>
  <si>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</si>
  <si>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</si>
  <si>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</si>
  <si>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</si>
  <si>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</si>
  <si>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</si>
  <si>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</si>
  <si>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</si>
  <si>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</si>
  <si>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</si>
  <si>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</si>
  <si>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</si>
  <si>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</si>
  <si>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</si>
  <si>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</si>
  <si>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</si>
  <si>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</si>
  <si>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</si>
  <si>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</si>
  <si>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</si>
  <si>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</si>
  <si>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</si>
  <si>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</si>
  <si>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</si>
  <si>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</si>
  <si>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</si>
  <si>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</si>
  <si>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</si>
  <si>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</si>
  <si>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</si>
  <si>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</si>
  <si>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</si>
  <si>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</si>
  <si>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</si>
  <si>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</si>
  <si>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</si>
  <si>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</si>
  <si>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</si>
  <si>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</si>
  <si>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</si>
  <si>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伊万里市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</si>
  <si>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</si>
  <si>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</si>
  <si>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</si>
  <si>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</si>
  <si>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</si>
  <si>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</si>
  <si>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</si>
  <si>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</si>
  <si>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</si>
  <si>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</si>
  <si>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</si>
  <si>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</si>
  <si>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</si>
  <si>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</si>
  <si>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</si>
  <si>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</si>
  <si>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</si>
  <si>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</si>
  <si>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</si>
  <si>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</si>
  <si>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</si>
  <si>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</si>
  <si>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</si>
  <si>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</si>
  <si>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</si>
  <si>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</si>
  <si>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</si>
  <si>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</si>
  <si>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</si>
  <si>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</si>
  <si>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</si>
  <si>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</si>
  <si>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</si>
  <si>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</si>
  <si>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</si>
  <si>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</si>
  <si>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</si>
  <si>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</si>
  <si>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</si>
  <si>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</si>
  <si>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</si>
  <si>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</si>
  <si>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</si>
  <si>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</si>
  <si>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</si>
  <si>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</si>
  <si>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</si>
  <si>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</si>
  <si>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</si>
  <si>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</si>
  <si>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</si>
  <si>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</si>
  <si>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</si>
  <si>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</si>
  <si>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</si>
  <si>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</si>
  <si>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</si>
  <si>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</si>
  <si>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</si>
  <si>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</si>
  <si>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</si>
  <si>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</si>
  <si>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</si>
  <si>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</si>
  <si>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</si>
  <si>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</si>
  <si>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</si>
  <si>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</si>
  <si>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</si>
  <si>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</si>
  <si>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</si>
  <si>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</si>
  <si>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</si>
  <si>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</si>
  <si>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</si>
  <si>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</si>
  <si>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</si>
  <si>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</si>
  <si>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</si>
  <si>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</si>
  <si>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</si>
  <si>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</si>
  <si>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</si>
  <si>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</si>
  <si>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</si>
  <si>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</si>
  <si>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</si>
  <si>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</si>
  <si>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</si>
  <si>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</si>
  <si>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</si>
  <si>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</si>
  <si>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</si>
  <si>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</si>
  <si>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</si>
  <si>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</si>
  <si>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</si>
  <si>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</si>
  <si>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</si>
  <si>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</si>
  <si>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</si>
  <si>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</si>
  <si>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</si>
  <si>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</si>
  <si>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</si>
  <si>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</si>
  <si>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</si>
  <si>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</si>
  <si>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佐賀県伊万里市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</si>
  <si>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</si>
  <si>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</si>
  <si>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</si>
  <si>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</si>
  <si>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</si>
  <si>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</si>
  <si>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</si>
  <si>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</si>
  <si>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</si>
  <si>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</si>
  <si>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</si>
  <si>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</si>
  <si>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</si>
  <si>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</si>
  <si>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</si>
  <si>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</si>
  <si>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</si>
  <si>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</si>
  <si>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</si>
  <si>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</si>
  <si>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</si>
  <si>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</si>
  <si>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</si>
  <si>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</si>
  <si>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</si>
  <si>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</si>
  <si>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</si>
  <si>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</si>
  <si>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</si>
  <si>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</si>
  <si>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</si>
  <si>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</si>
  <si>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</si>
  <si>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</si>
  <si>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</si>
  <si>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</si>
  <si>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</si>
  <si>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</si>
  <si>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</si>
  <si>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</si>
  <si>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</si>
  <si>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</si>
  <si>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</si>
  <si>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</si>
  <si>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</si>
  <si>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</si>
  <si>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</si>
  <si>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</si>
  <si>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</si>
  <si>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</si>
  <si>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</si>
  <si>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</si>
  <si>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</si>
  <si>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</si>
  <si>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</si>
  <si>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</si>
  <si>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</si>
  <si>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</si>
  <si>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</si>
  <si>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</si>
  <si>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</si>
  <si>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</si>
  <si>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</si>
  <si>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</si>
  <si>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</si>
  <si>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</si>
  <si>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</si>
  <si>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</si>
  <si>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</si>
  <si>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</si>
  <si>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</si>
  <si>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</si>
  <si>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</si>
  <si>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</si>
  <si>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</si>
  <si>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</si>
  <si>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</si>
  <si>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</si>
  <si>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</si>
  <si>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</si>
  <si>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</si>
  <si>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</si>
  <si>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</si>
  <si>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</si>
  <si>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</si>
  <si>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</si>
  <si>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</si>
  <si>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</si>
  <si>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</si>
  <si>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</si>
  <si>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</si>
  <si>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</si>
  <si>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</si>
  <si>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</si>
  <si>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</si>
  <si>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</si>
  <si>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</si>
  <si>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</si>
  <si>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</si>
  <si>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</si>
  <si>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</si>
  <si>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</si>
  <si>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</si>
  <si>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</si>
  <si>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</si>
  <si>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</si>
  <si>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</si>
  <si>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</si>
  <si>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</si>
  <si>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</si>
  <si>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</si>
  <si>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</si>
  <si>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</si>
  <si>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</si>
  <si>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</si>
  <si>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</si>
  <si>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</si>
  <si>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</si>
  <si>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</si>
  <si>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</si>
  <si>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</si>
  <si>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</si>
  <si>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</si>
  <si>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</si>
  <si>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</si>
  <si>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</si>
  <si>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</si>
  <si>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</si>
  <si>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</si>
  <si>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</si>
  <si>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</si>
  <si>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</si>
  <si>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</si>
  <si>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</si>
  <si>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</si>
  <si>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</si>
  <si>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</si>
  <si>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</si>
  <si>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</si>
  <si>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</si>
  <si>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</si>
  <si>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</si>
  <si>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</si>
  <si>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</si>
  <si>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</si>
  <si>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</si>
  <si>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</si>
  <si>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</si>
  <si>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</si>
  <si>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</si>
  <si>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佐賀県伊万里市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</si>
  <si>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</si>
  <si>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</si>
  <si>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</si>
  <si>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</si>
  <si>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</si>
  <si>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</si>
  <si>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</si>
  <si>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</si>
  <si>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</si>
  <si>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</si>
  <si>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</si>
  <si>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</si>
  <si>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</si>
  <si>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</si>
  <si>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</si>
  <si>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</si>
  <si>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</si>
  <si>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</si>
  <si>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</si>
  <si>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</si>
  <si>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</si>
  <si>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</si>
  <si>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</si>
  <si>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</si>
  <si>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</si>
  <si>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</si>
  <si>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</si>
  <si>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</si>
  <si>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</si>
  <si>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</si>
  <si>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</si>
  <si>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</si>
  <si>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</si>
  <si>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伊万里市国民健康保険特別会計</t>
    <phoneticPr fontId="5"/>
  </si>
  <si>
    <t>伊万里市介護保険特別会計</t>
    <phoneticPr fontId="5"/>
  </si>
  <si>
    <t>伊万里市後期高齢者医療特別会計</t>
    <phoneticPr fontId="5"/>
  </si>
  <si>
    <t>伊万里市水道事業特別会計</t>
    <phoneticPr fontId="5"/>
  </si>
  <si>
    <t>法適用企業</t>
    <phoneticPr fontId="5"/>
  </si>
  <si>
    <t>伊万里市工業用水道事業特別会計</t>
    <phoneticPr fontId="5"/>
  </si>
  <si>
    <t>伊万里市下水道事業特別会計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</si>
  <si>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</si>
  <si>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</si>
  <si>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</si>
  <si>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</si>
  <si>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</si>
  <si>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</si>
  <si>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</si>
  <si>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</si>
  <si>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</si>
  <si>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</si>
  <si>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</si>
  <si>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</si>
  <si>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</si>
  <si>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</si>
  <si>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</si>
  <si>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</si>
  <si>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</si>
  <si>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</si>
  <si>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</si>
  <si>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</si>
  <si>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</si>
  <si>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</si>
  <si>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</si>
  <si>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</si>
  <si>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</si>
  <si>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</si>
  <si>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</si>
  <si>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</si>
  <si>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</si>
  <si>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</si>
  <si>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</si>
  <si>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</si>
  <si>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</si>
  <si>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</si>
  <si>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</si>
  <si>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</si>
  <si>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</si>
  <si>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</si>
  <si>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</si>
  <si>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</si>
  <si>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</si>
  <si>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</si>
  <si>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</si>
  <si>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</si>
  <si>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</si>
  <si>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</si>
  <si>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</si>
  <si>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</si>
  <si>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</si>
  <si>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</si>
  <si>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</si>
  <si>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</si>
  <si>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</si>
  <si>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</si>
  <si>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</si>
  <si>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</si>
  <si>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</si>
  <si>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</si>
  <si>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</si>
  <si>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</si>
  <si>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</si>
  <si>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</si>
  <si>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</si>
  <si>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</si>
  <si>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</si>
  <si>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</si>
  <si>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</si>
  <si>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</si>
  <si>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</si>
  <si>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</si>
  <si>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</si>
  <si>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</si>
  <si>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</si>
  <si>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</si>
  <si>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</si>
  <si>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</si>
  <si>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</si>
  <si>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</si>
  <si>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</si>
  <si>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</si>
  <si>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</si>
  <si>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</si>
  <si>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</si>
  <si>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</si>
  <si>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</si>
  <si>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</si>
  <si>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</si>
  <si>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</si>
  <si>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</si>
  <si>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</si>
  <si>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</si>
  <si>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</si>
  <si>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</si>
  <si>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</si>
  <si>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</si>
  <si>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</si>
  <si>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</si>
  <si>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</si>
  <si>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</si>
  <si>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</si>
  <si>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</si>
  <si>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</si>
  <si>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</si>
  <si>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</si>
  <si>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</si>
  <si>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</si>
  <si>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</si>
  <si>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</si>
  <si>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</si>
  <si>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</si>
  <si>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</si>
  <si>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</si>
  <si>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</si>
  <si>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</si>
  <si>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</si>
  <si>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</si>
  <si>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</si>
  <si>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</si>
  <si>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</si>
  <si>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</si>
  <si>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</si>
  <si>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</si>
  <si>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</si>
  <si>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</si>
  <si>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</si>
  <si>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</si>
  <si>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</si>
  <si>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</si>
  <si>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</si>
  <si>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</si>
  <si>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</si>
  <si>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</si>
  <si>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</si>
  <si>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</si>
  <si>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</si>
  <si>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1.43</t>
  </si>
  <si>
    <t>伊万里市水道事業特別会計</t>
  </si>
  <si>
    <t>伊万里市工業用水道事業特別会計</t>
  </si>
  <si>
    <t>一般会計</t>
  </si>
  <si>
    <t>伊万里市介護保険特別会計</t>
  </si>
  <si>
    <t>伊万里市下水道事業特別会計</t>
  </si>
  <si>
    <t>伊万里市国民健康保険特別会計</t>
  </si>
  <si>
    <t>伊万里市後期高齢者医療特別会計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</si>
  <si>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</si>
  <si>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</si>
  <si>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</si>
  <si>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</si>
  <si>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</si>
  <si>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</si>
  <si>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</si>
  <si>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</si>
  <si>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有田磁石場組合</t>
    <rPh sb="0" eb="2">
      <t>アリタ</t>
    </rPh>
    <rPh sb="2" eb="4">
      <t>ジシャク</t>
    </rPh>
    <rPh sb="4" eb="5">
      <t>バ</t>
    </rPh>
    <rPh sb="5" eb="7">
      <t>クミアイ</t>
    </rPh>
    <phoneticPr fontId="2"/>
  </si>
  <si>
    <t>伊万里・有田地区医療福祉組合（一般会計）</t>
    <rPh sb="0" eb="3">
      <t>イマリ</t>
    </rPh>
    <rPh sb="4" eb="8">
      <t>アリタチク</t>
    </rPh>
    <rPh sb="8" eb="12">
      <t>イリョウフクシ</t>
    </rPh>
    <rPh sb="12" eb="14">
      <t>クミアイ</t>
    </rPh>
    <rPh sb="15" eb="19">
      <t>イッパンカイケイ</t>
    </rPh>
    <phoneticPr fontId="2"/>
  </si>
  <si>
    <t>伊万里・有田地区医療福祉組合（特別養護老人ホーム）</t>
    <rPh sb="0" eb="3">
      <t>イマリ</t>
    </rPh>
    <rPh sb="4" eb="6">
      <t>アリタ</t>
    </rPh>
    <rPh sb="6" eb="8">
      <t>チク</t>
    </rPh>
    <rPh sb="8" eb="10">
      <t>イリョウ</t>
    </rPh>
    <rPh sb="10" eb="12">
      <t>フクシ</t>
    </rPh>
    <rPh sb="12" eb="14">
      <t>クミアイ</t>
    </rPh>
    <rPh sb="15" eb="21">
      <t>トクベツヨウゴロウジン</t>
    </rPh>
    <phoneticPr fontId="2"/>
  </si>
  <si>
    <t>伊万里・有田地区医療福祉組合（病院事業会計）</t>
    <rPh sb="0" eb="3">
      <t>イマリ</t>
    </rPh>
    <rPh sb="4" eb="6">
      <t>アリタ</t>
    </rPh>
    <rPh sb="6" eb="8">
      <t>チク</t>
    </rPh>
    <rPh sb="8" eb="10">
      <t>イリョウ</t>
    </rPh>
    <rPh sb="10" eb="12">
      <t>フクシ</t>
    </rPh>
    <rPh sb="12" eb="14">
      <t>クミアイ</t>
    </rPh>
    <rPh sb="15" eb="21">
      <t>ビョウインジギョウカイケイ</t>
    </rPh>
    <phoneticPr fontId="2"/>
  </si>
  <si>
    <t>伊万里・有田地区衛生組合</t>
  </si>
  <si>
    <t>佐賀県後期高齢者医療広域連合（一般会計）</t>
    <rPh sb="0" eb="2">
      <t>サガ</t>
    </rPh>
    <rPh sb="2" eb="3">
      <t>ケン</t>
    </rPh>
    <rPh sb="3" eb="5">
      <t>コウキ</t>
    </rPh>
    <rPh sb="5" eb="8">
      <t>コウレイシャ</t>
    </rPh>
    <rPh sb="8" eb="10">
      <t>イリョウ</t>
    </rPh>
    <rPh sb="10" eb="12">
      <t>コウイキ</t>
    </rPh>
    <rPh sb="12" eb="14">
      <t>レンゴウ</t>
    </rPh>
    <rPh sb="15" eb="17">
      <t>イッパン</t>
    </rPh>
    <rPh sb="17" eb="19">
      <t>カイケイ</t>
    </rPh>
    <phoneticPr fontId="2"/>
  </si>
  <si>
    <t>佐賀県後期高齢者医療広域連合（後期高齢者特別会計）</t>
    <rPh sb="0" eb="2">
      <t>サガ</t>
    </rPh>
    <rPh sb="2" eb="3">
      <t>ケン</t>
    </rPh>
    <rPh sb="3" eb="5">
      <t>コウキ</t>
    </rPh>
    <rPh sb="5" eb="8">
      <t>コウレイシャ</t>
    </rPh>
    <rPh sb="8" eb="10">
      <t>イリョウ</t>
    </rPh>
    <rPh sb="10" eb="12">
      <t>コウイキ</t>
    </rPh>
    <rPh sb="12" eb="14">
      <t>レンゴウ</t>
    </rPh>
    <rPh sb="15" eb="17">
      <t>コウキ</t>
    </rPh>
    <rPh sb="17" eb="20">
      <t>コウレイシャ</t>
    </rPh>
    <rPh sb="20" eb="22">
      <t>トクベツ</t>
    </rPh>
    <rPh sb="22" eb="24">
      <t>カイケイ</t>
    </rPh>
    <phoneticPr fontId="2"/>
  </si>
  <si>
    <t>佐賀県市町総合事務組合（一般会計）</t>
    <rPh sb="12" eb="14">
      <t>イッパン</t>
    </rPh>
    <phoneticPr fontId="2"/>
  </si>
  <si>
    <t>佐賀県市町総合事務組合（特別会計）</t>
    <rPh sb="3" eb="5">
      <t>シマチ</t>
    </rPh>
    <rPh sb="5" eb="7">
      <t>ソウゴウ</t>
    </rPh>
    <rPh sb="7" eb="9">
      <t>ジム</t>
    </rPh>
    <rPh sb="12" eb="16">
      <t>トクベツカイケイ</t>
    </rPh>
    <phoneticPr fontId="2"/>
  </si>
  <si>
    <t>佐賀県西部広域環境組合</t>
  </si>
  <si>
    <t>伊万里・有田消防組合</t>
  </si>
  <si>
    <t>伊万里土地開発公社</t>
    <rPh sb="0" eb="9">
      <t>イマリトチカイハツコウシャ</t>
    </rPh>
    <phoneticPr fontId="2"/>
  </si>
  <si>
    <t>ふるさと応援基金</t>
    <rPh sb="4" eb="8">
      <t>オウエンキキン</t>
    </rPh>
    <phoneticPr fontId="5"/>
  </si>
  <si>
    <t>公共施設整備基金</t>
    <rPh sb="0" eb="8">
      <t>コウキョウシセツセイビキキン</t>
    </rPh>
    <phoneticPr fontId="5"/>
  </si>
  <si>
    <t>まちづくり基金</t>
    <rPh sb="5" eb="7">
      <t>キキン</t>
    </rPh>
    <phoneticPr fontId="5"/>
  </si>
  <si>
    <t>福祉基金</t>
    <rPh sb="0" eb="4">
      <t>フクシキキン</t>
    </rPh>
    <phoneticPr fontId="5"/>
  </si>
  <si>
    <t>城Ⅱ灌漑揚水施設維持管理基金</t>
    <rPh sb="0" eb="1">
      <t>シロ</t>
    </rPh>
    <rPh sb="2" eb="4">
      <t>カンガイ</t>
    </rPh>
    <rPh sb="4" eb="6">
      <t>ヨウスイ</t>
    </rPh>
    <rPh sb="6" eb="8">
      <t>シセツ</t>
    </rPh>
    <rPh sb="8" eb="10">
      <t>イジ</t>
    </rPh>
    <rPh sb="10" eb="12">
      <t>カンリ</t>
    </rPh>
    <rPh sb="12" eb="14">
      <t>キキン</t>
    </rPh>
    <phoneticPr fontId="5"/>
  </si>
  <si>
    <t>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</si>
</sst>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C6CD-4504-AB7D-8503ED29653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51237</c:v>
                </c:pt>
                <c:pt idx="1">
                  <c:v>67934</c:v>
                </c:pt>
                <c:pt idx="2">
                  <c:v>61547</c:v>
                </c:pt>
                <c:pt idx="3">
                  <c:v>62061</c:v>
                </c:pt>
                <c:pt idx="4">
                  <c:v>98161</c:v>
                </c:pt>
              </c:numCache>
            </c:numRef>
          </c:val>
          <c:smooth val="0"/>
          <c:extLst>
            <c:ext xmlns:c16="http://schemas.microsoft.com/office/drawing/2014/chart" uri="{C3380CC4-5D6E-409C-BE32-E72D297353CC}">
              <c16:uniqueId val="{00000001-C6CD-4504-AB7D-8503ED29653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2.19</c:v>
                </c:pt>
                <c:pt idx="1">
                  <c:v>4.7</c:v>
                </c:pt>
                <c:pt idx="2">
                  <c:v>8.43</c:v>
                </c:pt>
                <c:pt idx="3">
                  <c:v>6.01</c:v>
                </c:pt>
                <c:pt idx="4">
                  <c:v>4.68</c:v>
                </c:pt>
              </c:numCache>
            </c:numRef>
          </c:val>
          <c:extLst>
            <c:ext xmlns:c16="http://schemas.microsoft.com/office/drawing/2014/chart" uri="{C3380CC4-5D6E-409C-BE32-E72D297353CC}">
              <c16:uniqueId val="{00000000-0EA6-4735-9AA6-C54661A2C3F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10.06</c:v>
                </c:pt>
                <c:pt idx="1">
                  <c:v>14.8</c:v>
                </c:pt>
                <c:pt idx="2">
                  <c:v>18.760000000000002</c:v>
                </c:pt>
                <c:pt idx="3">
                  <c:v>23.04</c:v>
                </c:pt>
                <c:pt idx="4">
                  <c:v>21.93</c:v>
                </c:pt>
              </c:numCache>
            </c:numRef>
          </c:val>
          <c:extLst>
            <c:ext xmlns:c16="http://schemas.microsoft.com/office/drawing/2014/chart" uri="{C3380CC4-5D6E-409C-BE32-E72D297353CC}">
              <c16:uniqueId val="{00000001-0EA6-4735-9AA6-C54661A2C3F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1.68</c:v>
                </c:pt>
                <c:pt idx="1">
                  <c:v>7.72</c:v>
                </c:pt>
                <c:pt idx="2">
                  <c:v>6.83</c:v>
                </c:pt>
                <c:pt idx="3">
                  <c:v>2.39</c:v>
                </c:pt>
                <c:pt idx="4">
                  <c:v>-1.43</c:v>
                </c:pt>
              </c:numCache>
            </c:numRef>
          </c:val>
          <c:smooth val="0"/>
          <c:extLst>
            <c:ext xmlns:c16="http://schemas.microsoft.com/office/drawing/2014/chart" uri="{C3380CC4-5D6E-409C-BE32-E72D297353CC}">
              <c16:uniqueId val="{00000002-0EA6-4735-9AA6-C54661A2C3F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9D2-4CEF-88DF-A559919ECD7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9D2-4CEF-88DF-A559919ECD7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9D2-4CEF-88DF-A559919ECD7F}"/>
            </c:ext>
          </c:extLst>
        </c:ser>
        <c:ser>
          <c:idx val="3"/>
          <c:order val="3"/>
          <c:tx>
            <c:strRef>
              <c:f>データシート!$A$30</c:f>
              <c:strCache>
                <c:ptCount val="1"/>
                <c:pt idx="0">
                  <c:v>伊万里市後期高齢者医療特別会計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0.01</c:v>
                </c:pt>
                <c:pt idx="4">
                  <c:v>#N/A</c:v>
                </c:pt>
                <c:pt idx="5">
                  <c:v>0.01</c:v>
                </c:pt>
                <c:pt idx="6">
                  <c:v>#N/A</c:v>
                </c:pt>
                <c:pt idx="7">
                  <c:v>0.05</c:v>
                </c:pt>
                <c:pt idx="8">
                  <c:v>#N/A</c:v>
                </c:pt>
                <c:pt idx="9">
                  <c:v>0.01</c:v>
                </c:pt>
              </c:numCache>
            </c:numRef>
          </c:val>
          <c:extLst>
            <c:ext xmlns:c16="http://schemas.microsoft.com/office/drawing/2014/chart" uri="{C3380CC4-5D6E-409C-BE32-E72D297353CC}">
              <c16:uniqueId val="{00000003-A9D2-4CEF-88DF-A559919ECD7F}"/>
            </c:ext>
          </c:extLst>
        </c:ser>
        <c:ser>
          <c:idx val="4"/>
          <c:order val="4"/>
          <c:tx>
            <c:strRef>
              <c:f>データシート!$A$31</c:f>
              <c:strCache>
                <c:ptCount val="1"/>
                <c:pt idx="0">
                  <c:v>伊万里市国民健康保険特別会計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1.58</c:v>
                </c:pt>
                <c:pt idx="2">
                  <c:v>#N/A</c:v>
                </c:pt>
                <c:pt idx="3">
                  <c:v>1.48</c:v>
                </c:pt>
                <c:pt idx="4">
                  <c:v>#N/A</c:v>
                </c:pt>
                <c:pt idx="5">
                  <c:v>1.88</c:v>
                </c:pt>
                <c:pt idx="6">
                  <c:v>#N/A</c:v>
                </c:pt>
                <c:pt idx="7">
                  <c:v>1.97</c:v>
                </c:pt>
                <c:pt idx="8">
                  <c:v>#N/A</c:v>
                </c:pt>
                <c:pt idx="9">
                  <c:v>0.72</c:v>
                </c:pt>
              </c:numCache>
            </c:numRef>
          </c:val>
          <c:extLst>
            <c:ext xmlns:c16="http://schemas.microsoft.com/office/drawing/2014/chart" uri="{C3380CC4-5D6E-409C-BE32-E72D297353CC}">
              <c16:uniqueId val="{00000004-A9D2-4CEF-88DF-A559919ECD7F}"/>
            </c:ext>
          </c:extLst>
        </c:ser>
        <c:ser>
          <c:idx val="5"/>
          <c:order val="5"/>
          <c:tx>
            <c:strRef>
              <c:f>データシート!$A$32</c:f>
              <c:strCache>
                <c:ptCount val="1"/>
                <c:pt idx="0">
                  <c:v>伊万里市下水道事業特別会計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1.05</c:v>
                </c:pt>
                <c:pt idx="2">
                  <c:v>#N/A</c:v>
                </c:pt>
                <c:pt idx="3">
                  <c:v>1.58</c:v>
                </c:pt>
                <c:pt idx="4">
                  <c:v>#N/A</c:v>
                </c:pt>
                <c:pt idx="5">
                  <c:v>2.48</c:v>
                </c:pt>
                <c:pt idx="6">
                  <c:v>#N/A</c:v>
                </c:pt>
                <c:pt idx="7">
                  <c:v>0.38</c:v>
                </c:pt>
                <c:pt idx="8">
                  <c:v>#N/A</c:v>
                </c:pt>
                <c:pt idx="9">
                  <c:v>1.42</c:v>
                </c:pt>
              </c:numCache>
            </c:numRef>
          </c:val>
          <c:extLst>
            <c:ext xmlns:c16="http://schemas.microsoft.com/office/drawing/2014/chart" uri="{C3380CC4-5D6E-409C-BE32-E72D297353CC}">
              <c16:uniqueId val="{00000005-A9D2-4CEF-88DF-A559919ECD7F}"/>
            </c:ext>
          </c:extLst>
        </c:ser>
        <c:ser>
          <c:idx val="6"/>
          <c:order val="6"/>
          <c:tx>
            <c:strRef>
              <c:f>データシート!$A$33</c:f>
              <c:strCache>
                <c:ptCount val="1"/>
                <c:pt idx="0">
                  <c:v>伊万里市介護保険特別会計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0.94</c:v>
                </c:pt>
                <c:pt idx="2">
                  <c:v>#N/A</c:v>
                </c:pt>
                <c:pt idx="3">
                  <c:v>2.0499999999999998</c:v>
                </c:pt>
                <c:pt idx="4">
                  <c:v>#N/A</c:v>
                </c:pt>
                <c:pt idx="5">
                  <c:v>3.17</c:v>
                </c:pt>
                <c:pt idx="6">
                  <c:v>#N/A</c:v>
                </c:pt>
                <c:pt idx="7">
                  <c:v>1.55</c:v>
                </c:pt>
                <c:pt idx="8">
                  <c:v>#N/A</c:v>
                </c:pt>
                <c:pt idx="9">
                  <c:v>1.43</c:v>
                </c:pt>
              </c:numCache>
            </c:numRef>
          </c:val>
          <c:extLst>
            <c:ext xmlns:c16="http://schemas.microsoft.com/office/drawing/2014/chart" uri="{C3380CC4-5D6E-409C-BE32-E72D297353CC}">
              <c16:uniqueId val="{00000006-A9D2-4CEF-88DF-A559919ECD7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2.1800000000000002</c:v>
                </c:pt>
                <c:pt idx="2">
                  <c:v>#N/A</c:v>
                </c:pt>
                <c:pt idx="3">
                  <c:v>4.7</c:v>
                </c:pt>
                <c:pt idx="4">
                  <c:v>#N/A</c:v>
                </c:pt>
                <c:pt idx="5">
                  <c:v>8.42</c:v>
                </c:pt>
                <c:pt idx="6">
                  <c:v>#N/A</c:v>
                </c:pt>
                <c:pt idx="7">
                  <c:v>6.01</c:v>
                </c:pt>
                <c:pt idx="8">
                  <c:v>#N/A</c:v>
                </c:pt>
                <c:pt idx="9">
                  <c:v>4.68</c:v>
                </c:pt>
              </c:numCache>
            </c:numRef>
          </c:val>
          <c:extLst>
            <c:ext xmlns:c16="http://schemas.microsoft.com/office/drawing/2014/chart" uri="{C3380CC4-5D6E-409C-BE32-E72D297353CC}">
              <c16:uniqueId val="{00000007-A9D2-4CEF-88DF-A559919ECD7F}"/>
            </c:ext>
          </c:extLst>
        </c:ser>
        <c:ser>
          <c:idx val="8"/>
          <c:order val="8"/>
          <c:tx>
            <c:strRef>
              <c:f>データシート!$A$35</c:f>
              <c:strCache>
                <c:ptCount val="1"/>
                <c:pt idx="0">
                  <c:v>伊万里市工業用水道事業特別会計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7.87</c:v>
                </c:pt>
                <c:pt idx="2">
                  <c:v>#N/A</c:v>
                </c:pt>
                <c:pt idx="3">
                  <c:v>8.18</c:v>
                </c:pt>
                <c:pt idx="4">
                  <c:v>#N/A</c:v>
                </c:pt>
                <c:pt idx="5">
                  <c:v>9.41</c:v>
                </c:pt>
                <c:pt idx="6">
                  <c:v>#N/A</c:v>
                </c:pt>
                <c:pt idx="7">
                  <c:v>9.9</c:v>
                </c:pt>
                <c:pt idx="8">
                  <c:v>#N/A</c:v>
                </c:pt>
                <c:pt idx="9">
                  <c:v>9.8699999999999992</c:v>
                </c:pt>
              </c:numCache>
            </c:numRef>
          </c:val>
          <c:extLst>
            <c:ext xmlns:c16="http://schemas.microsoft.com/office/drawing/2014/chart" uri="{C3380CC4-5D6E-409C-BE32-E72D297353CC}">
              <c16:uniqueId val="{00000008-A9D2-4CEF-88DF-A559919ECD7F}"/>
            </c:ext>
          </c:extLst>
        </c:ser>
        <c:ser>
          <c:idx val="9"/>
          <c:order val="9"/>
          <c:tx>
            <c:strRef>
              <c:f>データシート!$A$36</c:f>
              <c:strCache>
                <c:ptCount val="1"/>
                <c:pt idx="0">
                  <c:v>伊万里市水道事業特別会計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13.37</c:v>
                </c:pt>
                <c:pt idx="2">
                  <c:v>#N/A</c:v>
                </c:pt>
                <c:pt idx="3">
                  <c:v>14.39</c:v>
                </c:pt>
                <c:pt idx="4">
                  <c:v>#N/A</c:v>
                </c:pt>
                <c:pt idx="5">
                  <c:v>15.97</c:v>
                </c:pt>
                <c:pt idx="6">
                  <c:v>#N/A</c:v>
                </c:pt>
                <c:pt idx="7">
                  <c:v>15.75</c:v>
                </c:pt>
                <c:pt idx="8">
                  <c:v>#N/A</c:v>
                </c:pt>
                <c:pt idx="9">
                  <c:v>15.42</c:v>
                </c:pt>
              </c:numCache>
            </c:numRef>
          </c:val>
          <c:extLst>
            <c:ext xmlns:c16="http://schemas.microsoft.com/office/drawing/2014/chart" uri="{C3380CC4-5D6E-409C-BE32-E72D297353CC}">
              <c16:uniqueId val="{00000009-A9D2-4CEF-88DF-A559919ECD7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2172</c:v>
                </c:pt>
                <c:pt idx="5">
                  <c:v>2184</c:v>
                </c:pt>
                <c:pt idx="8">
                  <c:v>2209</c:v>
                </c:pt>
                <c:pt idx="11">
                  <c:v>2209</c:v>
                </c:pt>
                <c:pt idx="14">
                  <c:v>2256</c:v>
                </c:pt>
              </c:numCache>
            </c:numRef>
          </c:val>
          <c:extLst>
            <c:ext xmlns:c16="http://schemas.microsoft.com/office/drawing/2014/chart" uri="{C3380CC4-5D6E-409C-BE32-E72D297353CC}">
              <c16:uniqueId val="{00000000-07EB-4AAF-AE77-7BD9BD296F9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7EB-4AAF-AE77-7BD9BD296F9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55</c:v>
                </c:pt>
                <c:pt idx="3">
                  <c:v>40</c:v>
                </c:pt>
                <c:pt idx="6">
                  <c:v>0</c:v>
                </c:pt>
                <c:pt idx="9">
                  <c:v>98</c:v>
                </c:pt>
                <c:pt idx="12">
                  <c:v>101</c:v>
                </c:pt>
              </c:numCache>
            </c:numRef>
          </c:val>
          <c:extLst>
            <c:ext xmlns:c16="http://schemas.microsoft.com/office/drawing/2014/chart" uri="{C3380CC4-5D6E-409C-BE32-E72D297353CC}">
              <c16:uniqueId val="{00000002-07EB-4AAF-AE77-7BD9BD296F9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333</c:v>
                </c:pt>
                <c:pt idx="3">
                  <c:v>323</c:v>
                </c:pt>
                <c:pt idx="6">
                  <c:v>300</c:v>
                </c:pt>
                <c:pt idx="9">
                  <c:v>332</c:v>
                </c:pt>
                <c:pt idx="12">
                  <c:v>338</c:v>
                </c:pt>
              </c:numCache>
            </c:numRef>
          </c:val>
          <c:extLst>
            <c:ext xmlns:c16="http://schemas.microsoft.com/office/drawing/2014/chart" uri="{C3380CC4-5D6E-409C-BE32-E72D297353CC}">
              <c16:uniqueId val="{00000003-07EB-4AAF-AE77-7BD9BD296F9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1148</c:v>
                </c:pt>
                <c:pt idx="3">
                  <c:v>1080</c:v>
                </c:pt>
                <c:pt idx="6">
                  <c:v>1065</c:v>
                </c:pt>
                <c:pt idx="9">
                  <c:v>1007</c:v>
                </c:pt>
                <c:pt idx="12">
                  <c:v>980</c:v>
                </c:pt>
              </c:numCache>
            </c:numRef>
          </c:val>
          <c:extLst>
            <c:ext xmlns:c16="http://schemas.microsoft.com/office/drawing/2014/chart" uri="{C3380CC4-5D6E-409C-BE32-E72D297353CC}">
              <c16:uniqueId val="{00000004-07EB-4AAF-AE77-7BD9BD296F9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7EB-4AAF-AE77-7BD9BD296F9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7EB-4AAF-AE77-7BD9BD296F9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1788</c:v>
                </c:pt>
                <c:pt idx="3">
                  <c:v>1828</c:v>
                </c:pt>
                <c:pt idx="6">
                  <c:v>1863</c:v>
                </c:pt>
                <c:pt idx="9">
                  <c:v>1762</c:v>
                </c:pt>
                <c:pt idx="12">
                  <c:v>1763</c:v>
                </c:pt>
              </c:numCache>
            </c:numRef>
          </c:val>
          <c:extLst>
            <c:ext xmlns:c16="http://schemas.microsoft.com/office/drawing/2014/chart" uri="{C3380CC4-5D6E-409C-BE32-E72D297353CC}">
              <c16:uniqueId val="{00000007-07EB-4AAF-AE77-7BD9BD296F9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1152</c:v>
                </c:pt>
                <c:pt idx="2">
                  <c:v>#N/A</c:v>
                </c:pt>
                <c:pt idx="3">
                  <c:v>#N/A</c:v>
                </c:pt>
                <c:pt idx="4">
                  <c:v>1087</c:v>
                </c:pt>
                <c:pt idx="5">
                  <c:v>#N/A</c:v>
                </c:pt>
                <c:pt idx="6">
                  <c:v>#N/A</c:v>
                </c:pt>
                <c:pt idx="7">
                  <c:v>1019</c:v>
                </c:pt>
                <c:pt idx="8">
                  <c:v>#N/A</c:v>
                </c:pt>
                <c:pt idx="9">
                  <c:v>#N/A</c:v>
                </c:pt>
                <c:pt idx="10">
                  <c:v>990</c:v>
                </c:pt>
                <c:pt idx="11">
                  <c:v>#N/A</c:v>
                </c:pt>
                <c:pt idx="12">
                  <c:v>#N/A</c:v>
                </c:pt>
                <c:pt idx="13">
                  <c:v>926</c:v>
                </c:pt>
                <c:pt idx="14">
                  <c:v>#N/A</c:v>
                </c:pt>
              </c:numCache>
            </c:numRef>
          </c:val>
          <c:smooth val="0"/>
          <c:extLst>
            <c:ext xmlns:c16="http://schemas.microsoft.com/office/drawing/2014/chart" uri="{C3380CC4-5D6E-409C-BE32-E72D297353CC}">
              <c16:uniqueId val="{00000008-07EB-4AAF-AE77-7BD9BD296F9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26618</c:v>
                </c:pt>
                <c:pt idx="5">
                  <c:v>26049</c:v>
                </c:pt>
                <c:pt idx="8">
                  <c:v>24751</c:v>
                </c:pt>
                <c:pt idx="11">
                  <c:v>23333</c:v>
                </c:pt>
                <c:pt idx="14">
                  <c:v>22740</c:v>
                </c:pt>
              </c:numCache>
            </c:numRef>
          </c:val>
          <c:extLst>
            <c:ext xmlns:c16="http://schemas.microsoft.com/office/drawing/2014/chart" uri="{C3380CC4-5D6E-409C-BE32-E72D297353CC}">
              <c16:uniqueId val="{00000000-6273-4C96-95DE-AC80C530FA4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187</c:v>
                </c:pt>
                <c:pt idx="5">
                  <c:v>210</c:v>
                </c:pt>
                <c:pt idx="8">
                  <c:v>234</c:v>
                </c:pt>
                <c:pt idx="11">
                  <c:v>212</c:v>
                </c:pt>
                <c:pt idx="14">
                  <c:v>255</c:v>
                </c:pt>
              </c:numCache>
            </c:numRef>
          </c:val>
          <c:extLst>
            <c:ext xmlns:c16="http://schemas.microsoft.com/office/drawing/2014/chart" uri="{C3380CC4-5D6E-409C-BE32-E72D297353CC}">
              <c16:uniqueId val="{00000001-6273-4C96-95DE-AC80C530FA4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5507</c:v>
                </c:pt>
                <c:pt idx="5">
                  <c:v>7210</c:v>
                </c:pt>
                <c:pt idx="8">
                  <c:v>8659</c:v>
                </c:pt>
                <c:pt idx="11">
                  <c:v>9869</c:v>
                </c:pt>
                <c:pt idx="14">
                  <c:v>10285</c:v>
                </c:pt>
              </c:numCache>
            </c:numRef>
          </c:val>
          <c:extLst>
            <c:ext xmlns:c16="http://schemas.microsoft.com/office/drawing/2014/chart" uri="{C3380CC4-5D6E-409C-BE32-E72D297353CC}">
              <c16:uniqueId val="{00000002-6273-4C96-95DE-AC80C530FA4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73-4C96-95DE-AC80C530FA4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273-4C96-95DE-AC80C530FA4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122</c:v>
                </c:pt>
                <c:pt idx="3">
                  <c:v>96</c:v>
                </c:pt>
                <c:pt idx="6">
                  <c:v>84</c:v>
                </c:pt>
                <c:pt idx="9">
                  <c:v>72</c:v>
                </c:pt>
                <c:pt idx="12">
                  <c:v>66</c:v>
                </c:pt>
              </c:numCache>
            </c:numRef>
          </c:val>
          <c:extLst>
            <c:ext xmlns:c16="http://schemas.microsoft.com/office/drawing/2014/chart" uri="{C3380CC4-5D6E-409C-BE32-E72D297353CC}">
              <c16:uniqueId val="{00000005-6273-4C96-95DE-AC80C530FA4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3882</c:v>
                </c:pt>
                <c:pt idx="3">
                  <c:v>3943</c:v>
                </c:pt>
                <c:pt idx="6">
                  <c:v>3922</c:v>
                </c:pt>
                <c:pt idx="9">
                  <c:v>4125</c:v>
                </c:pt>
                <c:pt idx="12">
                  <c:v>4352</c:v>
                </c:pt>
              </c:numCache>
            </c:numRef>
          </c:val>
          <c:extLst>
            <c:ext xmlns:c16="http://schemas.microsoft.com/office/drawing/2014/chart" uri="{C3380CC4-5D6E-409C-BE32-E72D297353CC}">
              <c16:uniqueId val="{00000006-6273-4C96-95DE-AC80C530FA4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2447</c:v>
                </c:pt>
                <c:pt idx="3">
                  <c:v>2246</c:v>
                </c:pt>
                <c:pt idx="6">
                  <c:v>2110</c:v>
                </c:pt>
                <c:pt idx="9">
                  <c:v>1919</c:v>
                </c:pt>
                <c:pt idx="12">
                  <c:v>1728</c:v>
                </c:pt>
              </c:numCache>
            </c:numRef>
          </c:val>
          <c:extLst>
            <c:ext xmlns:c16="http://schemas.microsoft.com/office/drawing/2014/chart" uri="{C3380CC4-5D6E-409C-BE32-E72D297353CC}">
              <c16:uniqueId val="{00000007-6273-4C96-95DE-AC80C530FA4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11408</c:v>
                </c:pt>
                <c:pt idx="3">
                  <c:v>10079</c:v>
                </c:pt>
                <c:pt idx="6">
                  <c:v>8947</c:v>
                </c:pt>
                <c:pt idx="9">
                  <c:v>8029</c:v>
                </c:pt>
                <c:pt idx="12">
                  <c:v>7339</c:v>
                </c:pt>
              </c:numCache>
            </c:numRef>
          </c:val>
          <c:extLst>
            <c:ext xmlns:c16="http://schemas.microsoft.com/office/drawing/2014/chart" uri="{C3380CC4-5D6E-409C-BE32-E72D297353CC}">
              <c16:uniqueId val="{00000008-6273-4C96-95DE-AC80C530FA4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40</c:v>
                </c:pt>
                <c:pt idx="3">
                  <c:v>0</c:v>
                </c:pt>
                <c:pt idx="6">
                  <c:v>1511</c:v>
                </c:pt>
                <c:pt idx="9">
                  <c:v>1517</c:v>
                </c:pt>
                <c:pt idx="12">
                  <c:v>1318</c:v>
                </c:pt>
              </c:numCache>
            </c:numRef>
          </c:val>
          <c:extLst>
            <c:ext xmlns:c16="http://schemas.microsoft.com/office/drawing/2014/chart" uri="{C3380CC4-5D6E-409C-BE32-E72D297353CC}">
              <c16:uniqueId val="{00000009-6273-4C96-95DE-AC80C530FA4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21128</c:v>
                </c:pt>
                <c:pt idx="3">
                  <c:v>21730</c:v>
                </c:pt>
                <c:pt idx="6">
                  <c:v>21268</c:v>
                </c:pt>
                <c:pt idx="9">
                  <c:v>21535</c:v>
                </c:pt>
                <c:pt idx="12">
                  <c:v>22562</c:v>
                </c:pt>
              </c:numCache>
            </c:numRef>
          </c:val>
          <c:extLst>
            <c:ext xmlns:c16="http://schemas.microsoft.com/office/drawing/2014/chart" uri="{C3380CC4-5D6E-409C-BE32-E72D297353CC}">
              <c16:uniqueId val="{0000000A-6273-4C96-95DE-AC80C530FA4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6715</c:v>
                </c:pt>
                <c:pt idx="2">
                  <c:v>#N/A</c:v>
                </c:pt>
                <c:pt idx="3">
                  <c:v>#N/A</c:v>
                </c:pt>
                <c:pt idx="4">
                  <c:v>4624</c:v>
                </c:pt>
                <c:pt idx="5">
                  <c:v>#N/A</c:v>
                </c:pt>
                <c:pt idx="6">
                  <c:v>#N/A</c:v>
                </c:pt>
                <c:pt idx="7">
                  <c:v>4198</c:v>
                </c:pt>
                <c:pt idx="8">
                  <c:v>#N/A</c:v>
                </c:pt>
                <c:pt idx="9">
                  <c:v>#N/A</c:v>
                </c:pt>
                <c:pt idx="10">
                  <c:v>3783</c:v>
                </c:pt>
                <c:pt idx="11">
                  <c:v>#N/A</c:v>
                </c:pt>
                <c:pt idx="12">
                  <c:v>#N/A</c:v>
                </c:pt>
                <c:pt idx="13">
                  <c:v>4084</c:v>
                </c:pt>
                <c:pt idx="14">
                  <c:v>#N/A</c:v>
                </c:pt>
              </c:numCache>
            </c:numRef>
          </c:val>
          <c:smooth val="0"/>
          <c:extLst>
            <c:ext xmlns:c16="http://schemas.microsoft.com/office/drawing/2014/chart" uri="{C3380CC4-5D6E-409C-BE32-E72D297353CC}">
              <c16:uniqueId val="{0000000B-6273-4C96-95DE-AC80C530FA4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2760</c:v>
                </c:pt>
                <c:pt idx="1">
                  <c:v>3457</c:v>
                </c:pt>
                <c:pt idx="2">
                  <c:v>3409</c:v>
                </c:pt>
              </c:numCache>
            </c:numRef>
          </c:val>
          <c:extLst>
            <c:ext xmlns:c16="http://schemas.microsoft.com/office/drawing/2014/chart" uri="{C3380CC4-5D6E-409C-BE32-E72D297353CC}">
              <c16:uniqueId val="{00000000-D687-48CD-B1C5-AA3893899AB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709</c:v>
                </c:pt>
                <c:pt idx="1">
                  <c:v>755</c:v>
                </c:pt>
                <c:pt idx="2">
                  <c:v>809</c:v>
                </c:pt>
              </c:numCache>
            </c:numRef>
          </c:val>
          <c:extLst>
            <c:ext xmlns:c16="http://schemas.microsoft.com/office/drawing/2014/chart" uri="{C3380CC4-5D6E-409C-BE32-E72D297353CC}">
              <c16:uniqueId val="{00000001-D687-48CD-B1C5-AA3893899AB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5156</c:v>
                </c:pt>
                <c:pt idx="1">
                  <c:v>5624</c:v>
                </c:pt>
                <c:pt idx="2">
                  <c:v>6034</c:v>
                </c:pt>
              </c:numCache>
            </c:numRef>
          </c:val>
          <c:extLst>
            <c:ext xmlns:c16="http://schemas.microsoft.com/office/drawing/2014/chart" uri="{C3380CC4-5D6E-409C-BE32-E72D297353CC}">
              <c16:uniqueId val="{00000002-D687-48CD-B1C5-AA3893899AB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佐賀県伊万里市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令和６年度の実質公債費比率は７．６％で、対前年度比で０．４ポイントの減少となった。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その要因としては、令和３年度と令和６年度の単年度比率の差によるものであり、標準財政規模の増加により分母構造が増加した一方、元利償還金の減少により分子構造が減少したためである。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の発行に当たっては、借入額を長期債償還元金以下に抑えることとしているが、近年複合化等に伴う普通建設事業費の増加により借入額も増加しているため、地方債の借入れを可能な限り抑制しながら、実質公債費比率の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満期一括償還地方債は発行していない。</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佐賀県伊万里市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令和６年度の将来負担比率は３０．６％で、対前年度比１．１ポイントの増加となっている。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分子の構造において、将来負担額のうち地方債現在高等が増加し、充当可能財源等のうち基準財政需要額算入見込額が減少したことにより、将来負担比率が増加した。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複合施設整備などの大型事業が控えているため、公債費負担の適正化を計画的に進め、可能な限り地方債の借入額を抑制した財政運営に努めるとともに、地方債の借入れに当たっては、原則として、借入額を公債費の長期債償還元金以下に抑制することで、公債費の平準化と地方債残高の圧縮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また、企業会計については、一般会計からの繰入額を標準財政規模（臨時財政対策債を含む）の１５％以下に抑えるよう、受益者負担の適正化や経営の合理化と効率化を進める。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佐賀県伊万里市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令和６年度は、ふるさと応援基金寄附金の増加などにより、全体として、積立額が取崩額を上回り基金残高が増加した。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安定的な財政運営を確保するため、数値目標としている財政調整基金と減債基金の残高の合計が標準財政規模の１０％以上となるよう確保していく。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・ふるさと応援基金：ふるさと応援寄附金の返礼品等に要する経費</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・公共施設整備基金：公共施設整備に要する経費</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・まちづくり基金：まちづくりを推進するための経費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・ふるさと応援基金：ふるさと応援寄附金の増加により、約２，４３３百万円を取り崩したが、約２，７２７百万円を積み立てたことによる増加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・公共施設整備基金：公共施設整備に要する経費として、約２６７百万円を取り崩したが、約３００百万円を積み立てたことによる増加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・公共施設整備基金：東山代小学校・コミュニティセンター等複合施設整備事業を実施するため、令和７年度に５２百万円を取崩し予定。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歳入において、市税や地方譲与税、法人事業税交付金等が増加したが、普通建設事業費の増加等に伴い歳出額も増加したため、財政調整基金から積立額を上回る取崩しを行った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結果、４８百万円減少した。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への備え等のためにも、取崩しを抑えた財政運営に努めることとしているが、市税等の大幅な増収による一般財源の確保が厳しい中、補助費等などの増加により、今後、中長期的に減少していく見込みである。安定的な財政運営を確保するため、数値目標としている財政調整基金と減債基金の残高の合計が標準財政規模の１０％以上となるよう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償還のため約３７百万円を取り崩したが、基金への積立てを行った結果、５４百万円増加した。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方債の償還額については、学校建設事業や学校等の複合化に伴う借入れの償還が本格化するとともに、利率が上昇していることにより多少増加するものと見込んでいる。今後も安定的な財政運営を確保するため、数値目標としている財政調整基金と減債基金の残高の合計が標準財政規模の１０％以上となるよう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佐賀県伊万里市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51,664
50,734
255.24
36,967,079
36,153,575
728,009
15,541,338
22,561,564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令和６年度は、前年度比０．２ポイント増加し、類似団体平均と比べると１．１ポイント低い数値となっている。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ここ数年、ほぼ横ばいで推移しており、今後も、歳出面で人件費や投資的経費の抑制等を進めるとともに、市税の徴収率向上等の取組を通じた歳入の確保に努める。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0057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41628</xdr:rowOff>
    </xdr:from>
    <xdr:to>
      <xdr:col>11</xdr:col>
      <xdr:colOff>31750</xdr:colOff>
      <xdr:row>43</xdr:row>
      <xdr:rowOff>55033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令和６年度は、前年度比４．８ポイント増加し、類似団体平均と比べると２．１ポイント低い数値となっている。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主な要因としては、歳出面で人件費（給与改定等）や物件費が増加したためである。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今後も市税の収納率向上対策などに取り組むことで歳入一般財源を確保するとともに、各種事業の見直しなどによる支出額の削減を図り、経常経費の削減に努める。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89218</xdr:rowOff>
    </xdr:from>
    <xdr:to>
      <xdr:col>23</xdr:col>
      <xdr:colOff>133350</xdr:colOff>
      <xdr:row>63</xdr:row>
      <xdr:rowOff>35878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547668"/>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28893</xdr:rowOff>
    </xdr:from>
    <xdr:to>
      <xdr:col>19</xdr:col>
      <xdr:colOff>133350</xdr:colOff>
      <xdr:row>61</xdr:row>
      <xdr:rowOff>89218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48734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61</xdr:row>
      <xdr:rowOff>28893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3305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63</xdr:row>
      <xdr:rowOff>47943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33050"/>
          <a:ext cx="889000" cy="41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156528</xdr:rowOff>
    </xdr:from>
    <xdr:to>
      <xdr:col>23</xdr:col>
      <xdr:colOff>184150</xdr:colOff>
      <xdr:row>63</xdr:row>
      <xdr:rowOff>86678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1605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38418</xdr:rowOff>
    </xdr:from>
    <xdr:to>
      <xdr:col>19</xdr:col>
      <xdr:colOff>184150</xdr:colOff>
      <xdr:row>61</xdr:row>
      <xdr:rowOff>140018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150195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265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149543</xdr:rowOff>
    </xdr:from>
    <xdr:to>
      <xdr:col>15</xdr:col>
      <xdr:colOff>133350</xdr:colOff>
      <xdr:row>61</xdr:row>
      <xdr:rowOff>79693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89870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20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35577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168593</xdr:rowOff>
    </xdr:from>
    <xdr:to>
      <xdr:col>7</xdr:col>
      <xdr:colOff>31750</xdr:colOff>
      <xdr:row>63</xdr:row>
      <xdr:rowOff>98743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108920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6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[179,498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ここ数年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増加傾向にあり、類似団体平均を超える数値となっている。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市域が広大で学校や出張所などが多いことから、人件費が比較的高い水準にあるが、維持補修費は類似団体平均を下回っている。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引き続き、適切に定員管理を行うとともに、行政サービスの民間委託や指定管理者制度の導入が可能なものは検討するなど、さらなる経常経費の削減に努める。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159604</xdr:rowOff>
    </xdr:from>
    <xdr:to>
      <xdr:col>23</xdr:col>
      <xdr:colOff>133350</xdr:colOff>
      <xdr:row>84</xdr:row>
      <xdr:rowOff>38295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89954"/>
          <a:ext cx="838200" cy="5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151327</xdr:rowOff>
    </xdr:from>
    <xdr:to>
      <xdr:col>19</xdr:col>
      <xdr:colOff>133350</xdr:colOff>
      <xdr:row>83</xdr:row>
      <xdr:rowOff>159604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81677"/>
          <a:ext cx="889000" cy="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3683</xdr:rowOff>
    </xdr:from>
    <xdr:to>
      <xdr:col>15</xdr:col>
      <xdr:colOff>82550</xdr:colOff>
      <xdr:row>83</xdr:row>
      <xdr:rowOff>151327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34033"/>
          <a:ext cx="889000" cy="14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116337</xdr:rowOff>
    </xdr:from>
    <xdr:to>
      <xdr:col>11</xdr:col>
      <xdr:colOff>31750</xdr:colOff>
      <xdr:row>83</xdr:row>
      <xdr:rowOff>3683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75237"/>
          <a:ext cx="889000" cy="5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158945</xdr:rowOff>
    </xdr:from>
    <xdr:to>
      <xdr:col>23</xdr:col>
      <xdr:colOff>184150</xdr:colOff>
      <xdr:row>84</xdr:row>
      <xdr:rowOff>89095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8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131022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6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108804</xdr:rowOff>
    </xdr:from>
    <xdr:to>
      <xdr:col>19</xdr:col>
      <xdr:colOff>184150</xdr:colOff>
      <xdr:row>84</xdr:row>
      <xdr:rowOff>38954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3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23731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25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100527</xdr:rowOff>
    </xdr:from>
    <xdr:to>
      <xdr:col>15</xdr:col>
      <xdr:colOff>133350</xdr:colOff>
      <xdr:row>84</xdr:row>
      <xdr:rowOff>30677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3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15454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1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124333</xdr:rowOff>
    </xdr:from>
    <xdr:to>
      <xdr:col>11</xdr:col>
      <xdr:colOff>82550</xdr:colOff>
      <xdr:row>83</xdr:row>
      <xdr:rowOff>54483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8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39260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65537</xdr:rowOff>
    </xdr:from>
    <xdr:to>
      <xdr:col>7</xdr:col>
      <xdr:colOff>31750</xdr:colOff>
      <xdr:row>82</xdr:row>
      <xdr:rowOff>167137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2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151914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1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令和６年度は、前年度比０．５ポイント増加し、類似団体平均と比べると高い水準となっている。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ここ数年は増加傾向にあるため、財政状況を勘案しながら、今後も人件費の抑制に努める。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153307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811829"/>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67129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7773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153307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77735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153307</xdr:rowOff>
    </xdr:from>
    <xdr:to>
      <xdr:col>68</xdr:col>
      <xdr:colOff>152400</xdr:colOff>
      <xdr:row>87</xdr:row>
      <xdr:rowOff>85271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8980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74584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1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93634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102507</xdr:rowOff>
    </xdr:from>
    <xdr:to>
      <xdr:col>68</xdr:col>
      <xdr:colOff>203200</xdr:colOff>
      <xdr:row>87</xdr:row>
      <xdr:rowOff>32657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令和６年度は、前年度比０．１２ポイント増加し、類似団体平均と比べると０．２３ポイント高い数値となっている。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人口が減少傾向にあることから、平成２７年以降の人口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人当たり職員数が増加傾向にある。市域が広く、学校や出張所などの出先機関が多い現状を踏まえ、適切な定員管理を継続していく。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133169</xdr:rowOff>
    </xdr:from>
    <xdr:to>
      <xdr:col>81</xdr:col>
      <xdr:colOff>44450</xdr:colOff>
      <xdr:row>61</xdr:row>
      <xdr:rowOff>153851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91619"/>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115933</xdr:rowOff>
    </xdr:from>
    <xdr:to>
      <xdr:col>77</xdr:col>
      <xdr:colOff>44450</xdr:colOff>
      <xdr:row>61</xdr:row>
      <xdr:rowOff>133169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7438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154503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90079</xdr:rowOff>
    </xdr:from>
    <xdr:to>
      <xdr:col>72</xdr:col>
      <xdr:colOff>203200</xdr:colOff>
      <xdr:row>61</xdr:row>
      <xdr:rowOff>115933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48529"/>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76291</xdr:rowOff>
    </xdr:from>
    <xdr:to>
      <xdr:col>68</xdr:col>
      <xdr:colOff>152400</xdr:colOff>
      <xdr:row>61</xdr:row>
      <xdr:rowOff>90079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34741"/>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138992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75128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3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82369</xdr:rowOff>
    </xdr:from>
    <xdr:to>
      <xdr:col>77</xdr:col>
      <xdr:colOff>95250</xdr:colOff>
      <xdr:row>62</xdr:row>
      <xdr:rowOff>12519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168746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27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65133</xdr:rowOff>
    </xdr:from>
    <xdr:to>
      <xdr:col>73</xdr:col>
      <xdr:colOff>44450</xdr:colOff>
      <xdr:row>61</xdr:row>
      <xdr:rowOff>166733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151510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39279</xdr:rowOff>
    </xdr:from>
    <xdr:to>
      <xdr:col>68</xdr:col>
      <xdr:colOff>203200</xdr:colOff>
      <xdr:row>61</xdr:row>
      <xdr:rowOff>140879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9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125656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58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8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111868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ここ数年、原則として地方債の借入額を長期債償還元金以下に抑えることで、地方債残高の圧縮と公債費の平準化を進めた結果、実質公債費比率は徐々に改善している。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依然として類似団体平均よりも高い数値となっており、今後も、大型の建設事業が控えていることから、一般会計において可能な限り地方債の借入額を抑制するとともに、公営事業会計においては経営の合理化・効率化などを一層進めることで繰出金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164677</xdr:rowOff>
    </xdr:from>
    <xdr:to>
      <xdr:col>81</xdr:col>
      <xdr:colOff>44450</xdr:colOff>
      <xdr:row>42</xdr:row>
      <xdr:rowOff>25400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19412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65617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65617</xdr:rowOff>
    </xdr:from>
    <xdr:to>
      <xdr:col>72</xdr:col>
      <xdr:colOff>203200</xdr:colOff>
      <xdr:row>42</xdr:row>
      <xdr:rowOff>154094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26651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154094</xdr:rowOff>
    </xdr:from>
    <xdr:to>
      <xdr:col>68</xdr:col>
      <xdr:colOff>152400</xdr:colOff>
      <xdr:row>44</xdr:row>
      <xdr:rowOff>28363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354994"/>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113877</xdr:rowOff>
    </xdr:from>
    <xdr:to>
      <xdr:col>81</xdr:col>
      <xdr:colOff>95250</xdr:colOff>
      <xdr:row>42</xdr:row>
      <xdr:rowOff>44027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85954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1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14817</xdr:rowOff>
    </xdr:from>
    <xdr:to>
      <xdr:col>73</xdr:col>
      <xdr:colOff>44450</xdr:colOff>
      <xdr:row>42</xdr:row>
      <xdr:rowOff>116417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103294</xdr:rowOff>
    </xdr:from>
    <xdr:to>
      <xdr:col>68</xdr:col>
      <xdr:colOff>203200</xdr:colOff>
      <xdr:row>43</xdr:row>
      <xdr:rowOff>33444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18221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149013</xdr:rowOff>
    </xdr:from>
    <xdr:to>
      <xdr:col>64</xdr:col>
      <xdr:colOff>152400</xdr:colOff>
      <xdr:row>44</xdr:row>
      <xdr:rowOff>79163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63940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地方債残高の圧縮を進めるとともに、基金の積み増しや優良債（交付税措置がある地方債）の活用による基準財政需要額算入見込額の増加に努めたことで、将来負担比率は改善している。ただし、公営事業会計（工業用水道事業特別会計）への繰出金が多いことなどから、依然として類似団体平均よりも高い水準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今後も、一般会計において複合施設建設などの大型事業が控えているため、可能な限り地方債の借入額を抑制しながら、適切な財政運営に努める。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22931</xdr:rowOff>
    </xdr:from>
    <xdr:to>
      <xdr:col>81</xdr:col>
      <xdr:colOff>44450</xdr:colOff>
      <xdr:row>16</xdr:row>
      <xdr:rowOff>37677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766131"/>
          <a:ext cx="8382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22931</xdr:rowOff>
    </xdr:from>
    <xdr:to>
      <xdr:col>77</xdr:col>
      <xdr:colOff>44450</xdr:colOff>
      <xdr:row>16</xdr:row>
      <xdr:rowOff>76553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76613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76553</xdr:rowOff>
    </xdr:from>
    <xdr:to>
      <xdr:col>72</xdr:col>
      <xdr:colOff>203200</xdr:colOff>
      <xdr:row>16</xdr:row>
      <xdr:rowOff>96661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81975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96661</xdr:rowOff>
    </xdr:from>
    <xdr:to>
      <xdr:col>68</xdr:col>
      <xdr:colOff>152400</xdr:colOff>
      <xdr:row>17</xdr:row>
      <xdr:rowOff>169192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839861"/>
          <a:ext cx="889000" cy="24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158327</xdr:rowOff>
    </xdr:from>
    <xdr:to>
      <xdr:col>81</xdr:col>
      <xdr:colOff>95250</xdr:colOff>
      <xdr:row>16</xdr:row>
      <xdr:rowOff>88477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130404</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70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143581</xdr:rowOff>
    </xdr:from>
    <xdr:to>
      <xdr:col>77</xdr:col>
      <xdr:colOff>95250</xdr:colOff>
      <xdr:row>16</xdr:row>
      <xdr:rowOff>73731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71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58508</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801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25753</xdr:rowOff>
    </xdr:from>
    <xdr:to>
      <xdr:col>73</xdr:col>
      <xdr:colOff>44450</xdr:colOff>
      <xdr:row>16</xdr:row>
      <xdr:rowOff>127353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76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112130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855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45861</xdr:rowOff>
    </xdr:from>
    <xdr:to>
      <xdr:col>68</xdr:col>
      <xdr:colOff>203200</xdr:colOff>
      <xdr:row>16</xdr:row>
      <xdr:rowOff>147461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78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132238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87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118392</xdr:rowOff>
    </xdr:from>
    <xdr:to>
      <xdr:col>64</xdr:col>
      <xdr:colOff>152400</xdr:colOff>
      <xdr:row>18</xdr:row>
      <xdr:rowOff>48542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03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33319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11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佐賀県伊万里市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51,664
50,734
255.24
36,967,079
36,153,575
728,009
15,541,338
22,561,564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令和６年度は、前年度比２．１ポイント増加し、類似団体平均と比べると０．１ポイント低い数値となっている。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主な要因としては、給与改定等に伴う会計年度任用職員に対する委員等報酬の増加によるものであり、今後も、引き続き時間外勤務の縮減に取り組み、人件費の抑制に努める。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154432</xdr:rowOff>
    </xdr:from>
    <xdr:to>
      <xdr:col>24</xdr:col>
      <xdr:colOff>25400</xdr:colOff>
      <xdr:row>37</xdr:row>
      <xdr:rowOff>78994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26632"/>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154432</xdr:rowOff>
    </xdr:from>
    <xdr:to>
      <xdr:col>19</xdr:col>
      <xdr:colOff>187325</xdr:colOff>
      <xdr:row>36</xdr:row>
      <xdr:rowOff>163576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266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136144</xdr:rowOff>
    </xdr:from>
    <xdr:to>
      <xdr:col>15</xdr:col>
      <xdr:colOff>98425</xdr:colOff>
      <xdr:row>36</xdr:row>
      <xdr:rowOff>163576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083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136144</xdr:rowOff>
    </xdr:from>
    <xdr:to>
      <xdr:col>11</xdr:col>
      <xdr:colOff>9525</xdr:colOff>
      <xdr:row>37</xdr:row>
      <xdr:rowOff>92710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0834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44721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1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103632</xdr:rowOff>
    </xdr:from>
    <xdr:to>
      <xdr:col>20</xdr:col>
      <xdr:colOff>38100</xdr:colOff>
      <xdr:row>37</xdr:row>
      <xdr:rowOff>33782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43959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112776</xdr:rowOff>
    </xdr:from>
    <xdr:to>
      <xdr:col>15</xdr:col>
      <xdr:colOff>149225</xdr:colOff>
      <xdr:row>37</xdr:row>
      <xdr:rowOff>42926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85344</xdr:rowOff>
    </xdr:from>
    <xdr:to>
      <xdr:col>11</xdr:col>
      <xdr:colOff>60325</xdr:colOff>
      <xdr:row>37</xdr:row>
      <xdr:rowOff>15494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令和６年度は、前年度比１．２ポイント増加し、類似団体平均と比べると４．１ポイント低い数値となっている。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増加傾向で推移しており、保育園や留守家庭児童クラブ、小中学校などの運営や維持管理に多額の経費（需用費等）を要しているため、公共施設の統廃合などによる適正配置を進め、経費の削減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77470</xdr:rowOff>
    </xdr:from>
    <xdr:to>
      <xdr:col>82</xdr:col>
      <xdr:colOff>107950</xdr:colOff>
      <xdr:row>13</xdr:row>
      <xdr:rowOff>168910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3063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31750</xdr:rowOff>
    </xdr:from>
    <xdr:to>
      <xdr:col>78</xdr:col>
      <xdr:colOff>69850</xdr:colOff>
      <xdr:row>13</xdr:row>
      <xdr:rowOff>77470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260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1270</xdr:rowOff>
    </xdr:from>
    <xdr:to>
      <xdr:col>73</xdr:col>
      <xdr:colOff>180975</xdr:colOff>
      <xdr:row>13</xdr:row>
      <xdr:rowOff>31750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230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1270</xdr:rowOff>
    </xdr:from>
    <xdr:to>
      <xdr:col>69</xdr:col>
      <xdr:colOff>92075</xdr:colOff>
      <xdr:row>13</xdr:row>
      <xdr:rowOff>54610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2301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118110</xdr:rowOff>
    </xdr:from>
    <xdr:to>
      <xdr:col>82</xdr:col>
      <xdr:colOff>158750</xdr:colOff>
      <xdr:row>14</xdr:row>
      <xdr:rowOff>48260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134637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26670</xdr:rowOff>
    </xdr:from>
    <xdr:to>
      <xdr:col>78</xdr:col>
      <xdr:colOff>120650</xdr:colOff>
      <xdr:row>13</xdr:row>
      <xdr:rowOff>128270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25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138447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02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152400</xdr:rowOff>
    </xdr:from>
    <xdr:to>
      <xdr:col>74</xdr:col>
      <xdr:colOff>31750</xdr:colOff>
      <xdr:row>13</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92727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121920</xdr:rowOff>
    </xdr:from>
    <xdr:to>
      <xdr:col>69</xdr:col>
      <xdr:colOff>142875</xdr:colOff>
      <xdr:row>13</xdr:row>
      <xdr:rowOff>52070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17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62247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194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3810</xdr:rowOff>
    </xdr:from>
    <xdr:to>
      <xdr:col>65</xdr:col>
      <xdr:colOff>53975</xdr:colOff>
      <xdr:row>13</xdr:row>
      <xdr:rowOff>105410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23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115587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00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令和６年度は、前年度比０．７ポイント増加し、類似団体平均と比べると０．５ポイント高い数値となっている。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類似団体と比較して、児童福祉費や生活保護費などの民生部門に多額の経費を支出しており、今後も、資格審査等の適正化や頻回受診の是正指導等の取組を進めることで、扶助費の抑制に努める。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118835</xdr:rowOff>
    </xdr:from>
    <xdr:to>
      <xdr:col>24</xdr:col>
      <xdr:colOff>25400</xdr:colOff>
      <xdr:row>56</xdr:row>
      <xdr:rowOff>61685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4858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118835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506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20865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50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56</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506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154412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154412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令和６年度は、前年度と同値となっており、類似団体平均と比べると１．１ポイント高い数値となっている。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依然として、類似団体や全国平均と比較して高い数値となっており、今後も、保険料（税）の見直しなどにより、各会計の経営健全化を図り、繰出金の削減に努める。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9978</xdr:rowOff>
    </xdr:from>
    <xdr:to>
      <xdr:col>82</xdr:col>
      <xdr:colOff>107950</xdr:colOff>
      <xdr:row>59</xdr:row>
      <xdr:rowOff>9978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255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159657</xdr:rowOff>
    </xdr:from>
    <xdr:to>
      <xdr:col>78</xdr:col>
      <xdr:colOff>69850</xdr:colOff>
      <xdr:row>59</xdr:row>
      <xdr:rowOff>9978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037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159657</xdr:rowOff>
    </xdr:from>
    <xdr:to>
      <xdr:col>73</xdr:col>
      <xdr:colOff>180975</xdr:colOff>
      <xdr:row>58</xdr:row>
      <xdr:rowOff>159657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103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159657</xdr:rowOff>
    </xdr:from>
    <xdr:to>
      <xdr:col>69</xdr:col>
      <xdr:colOff>92075</xdr:colOff>
      <xdr:row>59</xdr:row>
      <xdr:rowOff>53522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037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130628</xdr:rowOff>
    </xdr:from>
    <xdr:to>
      <xdr:col>82</xdr:col>
      <xdr:colOff>158750</xdr:colOff>
      <xdr:row>59</xdr:row>
      <xdr:rowOff>60778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102705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130628</xdr:rowOff>
    </xdr:from>
    <xdr:to>
      <xdr:col>78</xdr:col>
      <xdr:colOff>120650</xdr:colOff>
      <xdr:row>59</xdr:row>
      <xdr:rowOff>60778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45555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6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108857</xdr:rowOff>
    </xdr:from>
    <xdr:to>
      <xdr:col>74</xdr:col>
      <xdr:colOff>31750</xdr:colOff>
      <xdr:row>59</xdr:row>
      <xdr:rowOff>39007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23784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108857</xdr:rowOff>
    </xdr:from>
    <xdr:to>
      <xdr:col>69</xdr:col>
      <xdr:colOff>142875</xdr:colOff>
      <xdr:row>59</xdr:row>
      <xdr:rowOff>39007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23784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2722</xdr:rowOff>
    </xdr:from>
    <xdr:to>
      <xdr:col>65</xdr:col>
      <xdr:colOff>53975</xdr:colOff>
      <xdr:row>59</xdr:row>
      <xdr:rowOff>104322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89099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令和６年度は、前年度比０．８ポイント増加し、類似団体平均と比べると４．２ポイント高い数値となっている。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類似団体や全国平均と比較して高い数値となっており、今後も引き続き、各種補助金の見直しなどを検討し、補助費等の抑制に努める。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38</xdr:row>
      <xdr:rowOff>3556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8208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120142</xdr:rowOff>
    </xdr:from>
    <xdr:to>
      <xdr:col>78</xdr:col>
      <xdr:colOff>69850</xdr:colOff>
      <xdr:row>37</xdr:row>
      <xdr:rowOff>138430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637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120142</xdr:rowOff>
    </xdr:from>
    <xdr:to>
      <xdr:col>73</xdr:col>
      <xdr:colOff>180975</xdr:colOff>
      <xdr:row>37</xdr:row>
      <xdr:rowOff>133858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4637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133858</xdr:rowOff>
    </xdr:from>
    <xdr:to>
      <xdr:col>69</xdr:col>
      <xdr:colOff>92075</xdr:colOff>
      <xdr:row>38</xdr:row>
      <xdr:rowOff>12700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775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124206</xdr:rowOff>
    </xdr:from>
    <xdr:to>
      <xdr:col>82</xdr:col>
      <xdr:colOff>158750</xdr:colOff>
      <xdr:row>38</xdr:row>
      <xdr:rowOff>54356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96283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87630</xdr:rowOff>
    </xdr:from>
    <xdr:to>
      <xdr:col>78</xdr:col>
      <xdr:colOff>120650</xdr:colOff>
      <xdr:row>38</xdr:row>
      <xdr:rowOff>17780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69342</xdr:rowOff>
    </xdr:from>
    <xdr:to>
      <xdr:col>74</xdr:col>
      <xdr:colOff>31750</xdr:colOff>
      <xdr:row>37</xdr:row>
      <xdr:rowOff>170942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155719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83058</xdr:rowOff>
    </xdr:from>
    <xdr:to>
      <xdr:col>69</xdr:col>
      <xdr:colOff>142875</xdr:colOff>
      <xdr:row>38</xdr:row>
      <xdr:rowOff>13208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169435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令和６年度は、長期債償還元金が減少し、長期債償還利子が増加したため前年度と同値となっており、類似団体平均と比べると３．７ポイント低い数値となっている。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原則として、単年度の地方債借入額を長期債償還元金額以下に抑えることで市債残高の圧縮に努めているが、近年、複合化等による普通建設事業費の増加に伴い、借入額も増加しているため、交付税措置がある優良債を活用するなどして、公債費の圧縮に取り組む。</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53848</xdr:rowOff>
    </xdr:from>
    <xdr:to>
      <xdr:col>24</xdr:col>
      <xdr:colOff>25400</xdr:colOff>
      <xdr:row>76</xdr:row>
      <xdr:rowOff>53848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0840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53848</xdr:rowOff>
    </xdr:from>
    <xdr:to>
      <xdr:col>19</xdr:col>
      <xdr:colOff>187325</xdr:colOff>
      <xdr:row>76</xdr:row>
      <xdr:rowOff>81280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0840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72137</xdr:rowOff>
    </xdr:from>
    <xdr:to>
      <xdr:col>15</xdr:col>
      <xdr:colOff>98425</xdr:colOff>
      <xdr:row>76</xdr:row>
      <xdr:rowOff>81280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1023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72137</xdr:rowOff>
    </xdr:from>
    <xdr:to>
      <xdr:col>11</xdr:col>
      <xdr:colOff>9525</xdr:colOff>
      <xdr:row>76</xdr:row>
      <xdr:rowOff>104139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102337"/>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xdr:rowOff>
    </xdr:from>
    <xdr:to>
      <xdr:col>24</xdr:col>
      <xdr:colOff>76200</xdr:colOff>
      <xdr:row>76</xdr:row>
      <xdr:rowOff>104648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19575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7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xdr:rowOff>
    </xdr:from>
    <xdr:to>
      <xdr:col>20</xdr:col>
      <xdr:colOff>38100</xdr:colOff>
      <xdr:row>76</xdr:row>
      <xdr:rowOff>104648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114825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0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21337</xdr:rowOff>
    </xdr:from>
    <xdr:to>
      <xdr:col>11</xdr:col>
      <xdr:colOff>60325</xdr:colOff>
      <xdr:row>76</xdr:row>
      <xdr:rowOff>122937</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133113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令和６年度は、前年度比４．８ポイント増加し、類似団体平均と比べると１．６ポイント高い数値となっている。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近年、増加傾向で推移しているため、財政負担の軽減に向けて、なお一層の経費削減に努める。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31750</xdr:rowOff>
    </xdr:from>
    <xdr:to>
      <xdr:col>82</xdr:col>
      <xdr:colOff>107950</xdr:colOff>
      <xdr:row>77</xdr:row>
      <xdr:rowOff>54611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890500"/>
          <a:ext cx="838200" cy="36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81280</xdr:rowOff>
    </xdr:from>
    <xdr:to>
      <xdr:col>78</xdr:col>
      <xdr:colOff>69850</xdr:colOff>
      <xdr:row>75</xdr:row>
      <xdr:rowOff>31750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7685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27940</xdr:rowOff>
    </xdr:from>
    <xdr:to>
      <xdr:col>73</xdr:col>
      <xdr:colOff>180975</xdr:colOff>
      <xdr:row>74</xdr:row>
      <xdr:rowOff>81280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7152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27940</xdr:rowOff>
    </xdr:from>
    <xdr:to>
      <xdr:col>69</xdr:col>
      <xdr:colOff>92075</xdr:colOff>
      <xdr:row>76</xdr:row>
      <xdr:rowOff>157480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715240"/>
          <a:ext cx="8890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147338</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152400</xdr:rowOff>
    </xdr:from>
    <xdr:to>
      <xdr:col>78</xdr:col>
      <xdr:colOff>120650</xdr:colOff>
      <xdr:row>75</xdr:row>
      <xdr:rowOff>82550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92727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0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30480</xdr:rowOff>
    </xdr:from>
    <xdr:to>
      <xdr:col>74</xdr:col>
      <xdr:colOff>31750</xdr:colOff>
      <xdr:row>74</xdr:row>
      <xdr:rowOff>132080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142257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148590</xdr:rowOff>
    </xdr:from>
    <xdr:to>
      <xdr:col>69</xdr:col>
      <xdr:colOff>142875</xdr:colOff>
      <xdr:row>74</xdr:row>
      <xdr:rowOff>78740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63517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50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106680</xdr:rowOff>
    </xdr:from>
    <xdr:to>
      <xdr:col>65</xdr:col>
      <xdr:colOff>53975</xdr:colOff>
      <xdr:row>77</xdr:row>
      <xdr:rowOff>36830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21607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佐賀県伊万里市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104845</xdr:rowOff>
    </xdr:from>
    <xdr:to>
      <xdr:col>29</xdr:col>
      <xdr:colOff>127000</xdr:colOff>
      <xdr:row>16</xdr:row>
      <xdr:rowOff>131553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24220"/>
          <a:ext cx="647700" cy="198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131553</xdr:rowOff>
    </xdr:from>
    <xdr:to>
      <xdr:col>26</xdr:col>
      <xdr:colOff>50800</xdr:colOff>
      <xdr:row>16</xdr:row>
      <xdr:rowOff>162204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22378"/>
          <a:ext cx="698500" cy="30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162204</xdr:rowOff>
    </xdr:from>
    <xdr:to>
      <xdr:col>22</xdr:col>
      <xdr:colOff>114300</xdr:colOff>
      <xdr:row>16</xdr:row>
      <xdr:rowOff>164376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53029"/>
          <a:ext cx="698500" cy="2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148374</xdr:rowOff>
    </xdr:from>
    <xdr:to>
      <xdr:col>18</xdr:col>
      <xdr:colOff>177800</xdr:colOff>
      <xdr:row>16</xdr:row>
      <xdr:rowOff>164376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939199"/>
          <a:ext cx="698500" cy="16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123982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54045</xdr:rowOff>
    </xdr:from>
    <xdr:to>
      <xdr:col>29</xdr:col>
      <xdr:colOff>177800</xdr:colOff>
      <xdr:row>15</xdr:row>
      <xdr:rowOff>155645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73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70572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1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80753</xdr:rowOff>
    </xdr:from>
    <xdr:to>
      <xdr:col>26</xdr:col>
      <xdr:colOff>101600</xdr:colOff>
      <xdr:row>17</xdr:row>
      <xdr:rowOff>10903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71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21080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40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111404</xdr:rowOff>
    </xdr:from>
    <xdr:to>
      <xdr:col>22</xdr:col>
      <xdr:colOff>165100</xdr:colOff>
      <xdr:row>17</xdr:row>
      <xdr:rowOff>41554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02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51731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71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113576</xdr:rowOff>
    </xdr:from>
    <xdr:to>
      <xdr:col>19</xdr:col>
      <xdr:colOff>38100</xdr:colOff>
      <xdr:row>17</xdr:row>
      <xdr:rowOff>43726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04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53903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7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97574</xdr:rowOff>
    </xdr:from>
    <xdr:to>
      <xdr:col>15</xdr:col>
      <xdr:colOff>101600</xdr:colOff>
      <xdr:row>17</xdr:row>
      <xdr:rowOff>27724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88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37901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5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56265</xdr:rowOff>
    </xdr:from>
    <xdr:to>
      <xdr:col>29</xdr:col>
      <xdr:colOff>127000</xdr:colOff>
      <xdr:row>35</xdr:row>
      <xdr:rowOff>88073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66615"/>
          <a:ext cx="647700" cy="31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98667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42385</xdr:rowOff>
    </xdr:from>
    <xdr:to>
      <xdr:col>26</xdr:col>
      <xdr:colOff>50800</xdr:colOff>
      <xdr:row>35</xdr:row>
      <xdr:rowOff>56265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52735"/>
          <a:ext cx="698500" cy="13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9075</xdr:rowOff>
    </xdr:from>
    <xdr:to>
      <xdr:col>22</xdr:col>
      <xdr:colOff>114300</xdr:colOff>
      <xdr:row>35</xdr:row>
      <xdr:rowOff>42385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619425"/>
          <a:ext cx="698500" cy="33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320396</xdr:rowOff>
    </xdr:from>
    <xdr:to>
      <xdr:col>18</xdr:col>
      <xdr:colOff>177800</xdr:colOff>
      <xdr:row>35</xdr:row>
      <xdr:rowOff>9075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587846"/>
          <a:ext cx="698500" cy="31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37273</xdr:rowOff>
    </xdr:from>
    <xdr:to>
      <xdr:col>29</xdr:col>
      <xdr:colOff>177800</xdr:colOff>
      <xdr:row>35</xdr:row>
      <xdr:rowOff>138873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47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225250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92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5465</xdr:rowOff>
    </xdr:from>
    <xdr:to>
      <xdr:col>26</xdr:col>
      <xdr:colOff>101600</xdr:colOff>
      <xdr:row>35</xdr:row>
      <xdr:rowOff>107065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15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117242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84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334485</xdr:rowOff>
    </xdr:from>
    <xdr:to>
      <xdr:col>22</xdr:col>
      <xdr:colOff>165100</xdr:colOff>
      <xdr:row>35</xdr:row>
      <xdr:rowOff>93185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01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103362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70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301175</xdr:rowOff>
    </xdr:from>
    <xdr:to>
      <xdr:col>19</xdr:col>
      <xdr:colOff>38100</xdr:colOff>
      <xdr:row>35</xdr:row>
      <xdr:rowOff>59875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68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70052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3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269596</xdr:rowOff>
    </xdr:from>
    <xdr:to>
      <xdr:col>15</xdr:col>
      <xdr:colOff>101600</xdr:colOff>
      <xdr:row>35</xdr:row>
      <xdr:rowOff>28296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37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38473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0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佐賀県伊万里市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51,664
50,734
255.24
36,967,079
36,153,575
728,009
15,541,338
22,561,564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78549</xdr:rowOff>
    </xdr:from>
    <xdr:to>
      <xdr:col>24</xdr:col>
      <xdr:colOff>63500</xdr:colOff>
      <xdr:row>36</xdr:row>
      <xdr:rowOff>20420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79299"/>
          <a:ext cx="838200" cy="11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19832</xdr:rowOff>
    </xdr:from>
    <xdr:to>
      <xdr:col>19</xdr:col>
      <xdr:colOff>177800</xdr:colOff>
      <xdr:row>36</xdr:row>
      <xdr:rowOff>20420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92032"/>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19832</xdr:rowOff>
    </xdr:from>
    <xdr:to>
      <xdr:col>15</xdr:col>
      <xdr:colOff>50800</xdr:colOff>
      <xdr:row>36</xdr:row>
      <xdr:rowOff>50350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92032"/>
          <a:ext cx="889000" cy="3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108981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8075</xdr:rowOff>
    </xdr:from>
    <xdr:to>
      <xdr:col>10</xdr:col>
      <xdr:colOff>114300</xdr:colOff>
      <xdr:row>36</xdr:row>
      <xdr:rowOff>50350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180275"/>
          <a:ext cx="889000" cy="4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155550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2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27749</xdr:rowOff>
    </xdr:from>
    <xdr:to>
      <xdr:col>24</xdr:col>
      <xdr:colOff>114300</xdr:colOff>
      <xdr:row>35</xdr:row>
      <xdr:rowOff>129349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2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50626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7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141070</xdr:rowOff>
    </xdr:from>
    <xdr:to>
      <xdr:col>20</xdr:col>
      <xdr:colOff>38100</xdr:colOff>
      <xdr:row>36</xdr:row>
      <xdr:rowOff>71220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4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87747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1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140482</xdr:rowOff>
    </xdr:from>
    <xdr:to>
      <xdr:col>15</xdr:col>
      <xdr:colOff>101600</xdr:colOff>
      <xdr:row>36</xdr:row>
      <xdr:rowOff>70632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4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87159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1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171000</xdr:rowOff>
    </xdr:from>
    <xdr:to>
      <xdr:col>10</xdr:col>
      <xdr:colOff>165100</xdr:colOff>
      <xdr:row>36</xdr:row>
      <xdr:rowOff>101150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117677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4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128725</xdr:rowOff>
    </xdr:from>
    <xdr:to>
      <xdr:col>6</xdr:col>
      <xdr:colOff>38100</xdr:colOff>
      <xdr:row>36</xdr:row>
      <xdr:rowOff>58875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2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75402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0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81407</xdr:rowOff>
    </xdr:from>
    <xdr:to>
      <xdr:col>24</xdr:col>
      <xdr:colOff>63500</xdr:colOff>
      <xdr:row>55</xdr:row>
      <xdr:rowOff>108665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511157"/>
          <a:ext cx="838200" cy="2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58493</xdr:rowOff>
    </xdr:from>
    <xdr:to>
      <xdr:col>19</xdr:col>
      <xdr:colOff>177800</xdr:colOff>
      <xdr:row>55</xdr:row>
      <xdr:rowOff>81407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488243"/>
          <a:ext cx="889000" cy="2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58493</xdr:rowOff>
    </xdr:from>
    <xdr:to>
      <xdr:col>15</xdr:col>
      <xdr:colOff>50800</xdr:colOff>
      <xdr:row>56</xdr:row>
      <xdr:rowOff>79556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488243"/>
          <a:ext cx="889000" cy="19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79556</xdr:rowOff>
    </xdr:from>
    <xdr:to>
      <xdr:col>10</xdr:col>
      <xdr:colOff>114300</xdr:colOff>
      <xdr:row>56</xdr:row>
      <xdr:rowOff>151271</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680756"/>
          <a:ext cx="889000" cy="7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93137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57865</xdr:rowOff>
    </xdr:from>
    <xdr:to>
      <xdr:col>24</xdr:col>
      <xdr:colOff>114300</xdr:colOff>
      <xdr:row>55</xdr:row>
      <xdr:rowOff>159465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48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80742</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33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30607</xdr:rowOff>
    </xdr:from>
    <xdr:to>
      <xdr:col>20</xdr:col>
      <xdr:colOff>38100</xdr:colOff>
      <xdr:row>55</xdr:row>
      <xdr:rowOff>132207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148734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23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7693</xdr:rowOff>
    </xdr:from>
    <xdr:to>
      <xdr:col>15</xdr:col>
      <xdr:colOff>101600</xdr:colOff>
      <xdr:row>55</xdr:row>
      <xdr:rowOff>109293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43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125820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21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28756</xdr:rowOff>
    </xdr:from>
    <xdr:to>
      <xdr:col>10</xdr:col>
      <xdr:colOff>165100</xdr:colOff>
      <xdr:row>56</xdr:row>
      <xdr:rowOff>130356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2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146883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40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100471</xdr:rowOff>
    </xdr:from>
    <xdr:to>
      <xdr:col>6</xdr:col>
      <xdr:colOff>38100</xdr:colOff>
      <xdr:row>57</xdr:row>
      <xdr:rowOff>30621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0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47148</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47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76797</xdr:rowOff>
    </xdr:from>
    <xdr:to>
      <xdr:col>24</xdr:col>
      <xdr:colOff>63500</xdr:colOff>
      <xdr:row>78</xdr:row>
      <xdr:rowOff>124194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49897"/>
          <a:ext cx="838200" cy="4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124194</xdr:rowOff>
    </xdr:from>
    <xdr:to>
      <xdr:col>19</xdr:col>
      <xdr:colOff>177800</xdr:colOff>
      <xdr:row>78</xdr:row>
      <xdr:rowOff>134519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97294"/>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125907</xdr:rowOff>
    </xdr:from>
    <xdr:to>
      <xdr:col>15</xdr:col>
      <xdr:colOff>50800</xdr:colOff>
      <xdr:row>78</xdr:row>
      <xdr:rowOff>134519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499007"/>
          <a:ext cx="889000" cy="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125907</xdr:rowOff>
    </xdr:from>
    <xdr:to>
      <xdr:col>10</xdr:col>
      <xdr:colOff>114300</xdr:colOff>
      <xdr:row>78</xdr:row>
      <xdr:rowOff>135471</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99007"/>
          <a:ext cx="889000" cy="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25997</xdr:rowOff>
    </xdr:from>
    <xdr:to>
      <xdr:col>24</xdr:col>
      <xdr:colOff>114300</xdr:colOff>
      <xdr:row>78</xdr:row>
      <xdr:rowOff>127597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9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112374</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1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73394</xdr:rowOff>
    </xdr:from>
    <xdr:to>
      <xdr:col>20</xdr:col>
      <xdr:colOff>38100</xdr:colOff>
      <xdr:row>79</xdr:row>
      <xdr:rowOff>3544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4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166121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3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83719</xdr:rowOff>
    </xdr:from>
    <xdr:to>
      <xdr:col>15</xdr:col>
      <xdr:colOff>101600</xdr:colOff>
      <xdr:row>79</xdr:row>
      <xdr:rowOff>13869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5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4996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4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75107</xdr:rowOff>
    </xdr:from>
    <xdr:to>
      <xdr:col>10</xdr:col>
      <xdr:colOff>165100</xdr:colOff>
      <xdr:row>79</xdr:row>
      <xdr:rowOff>5257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4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167834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4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84671</xdr:rowOff>
    </xdr:from>
    <xdr:to>
      <xdr:col>6</xdr:col>
      <xdr:colOff>38100</xdr:colOff>
      <xdr:row>79</xdr:row>
      <xdr:rowOff>14821</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5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5948</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5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108383</xdr:rowOff>
    </xdr:from>
    <xdr:to>
      <xdr:col>24</xdr:col>
      <xdr:colOff>63500</xdr:colOff>
      <xdr:row>93</xdr:row>
      <xdr:rowOff>19850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881783"/>
          <a:ext cx="838200" cy="8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19850</xdr:rowOff>
    </xdr:from>
    <xdr:to>
      <xdr:col>19</xdr:col>
      <xdr:colOff>177800</xdr:colOff>
      <xdr:row>93</xdr:row>
      <xdr:rowOff>82983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5964700"/>
          <a:ext cx="889000" cy="6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106604</xdr:rowOff>
    </xdr:from>
    <xdr:to>
      <xdr:col>15</xdr:col>
      <xdr:colOff>50800</xdr:colOff>
      <xdr:row>93</xdr:row>
      <xdr:rowOff>82983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5880004"/>
          <a:ext cx="889000" cy="14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106604</xdr:rowOff>
    </xdr:from>
    <xdr:to>
      <xdr:col>10</xdr:col>
      <xdr:colOff>114300</xdr:colOff>
      <xdr:row>94</xdr:row>
      <xdr:rowOff>86513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5880004"/>
          <a:ext cx="889000" cy="32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79545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57583</xdr:rowOff>
    </xdr:from>
    <xdr:to>
      <xdr:col>24</xdr:col>
      <xdr:colOff>114300</xdr:colOff>
      <xdr:row>92</xdr:row>
      <xdr:rowOff>159183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83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80460</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68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140500</xdr:rowOff>
    </xdr:from>
    <xdr:to>
      <xdr:col>20</xdr:col>
      <xdr:colOff>38100</xdr:colOff>
      <xdr:row>93</xdr:row>
      <xdr:rowOff>70650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9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87177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689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32183</xdr:rowOff>
    </xdr:from>
    <xdr:to>
      <xdr:col>15</xdr:col>
      <xdr:colOff>101600</xdr:colOff>
      <xdr:row>93</xdr:row>
      <xdr:rowOff>133783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97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150310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752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55804</xdr:rowOff>
    </xdr:from>
    <xdr:to>
      <xdr:col>10</xdr:col>
      <xdr:colOff>165100</xdr:colOff>
      <xdr:row>92</xdr:row>
      <xdr:rowOff>157404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582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2481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60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35713</xdr:rowOff>
    </xdr:from>
    <xdr:to>
      <xdr:col>6</xdr:col>
      <xdr:colOff>38100</xdr:colOff>
      <xdr:row>94</xdr:row>
      <xdr:rowOff>137313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1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153840</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5927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111756</xdr:rowOff>
    </xdr:from>
    <xdr:to>
      <xdr:col>55</xdr:col>
      <xdr:colOff>0</xdr:colOff>
      <xdr:row>36</xdr:row>
      <xdr:rowOff>79644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112506"/>
          <a:ext cx="838200" cy="13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4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57818</xdr:rowOff>
    </xdr:from>
    <xdr:to>
      <xdr:col>50</xdr:col>
      <xdr:colOff>114300</xdr:colOff>
      <xdr:row>36</xdr:row>
      <xdr:rowOff>79644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230018"/>
          <a:ext cx="889000" cy="2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104415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4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57818</xdr:rowOff>
    </xdr:from>
    <xdr:to>
      <xdr:col>45</xdr:col>
      <xdr:colOff>177800</xdr:colOff>
      <xdr:row>36</xdr:row>
      <xdr:rowOff>110308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230018"/>
          <a:ext cx="889000" cy="5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101671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93359</xdr:rowOff>
    </xdr:from>
    <xdr:to>
      <xdr:col>41</xdr:col>
      <xdr:colOff>50800</xdr:colOff>
      <xdr:row>36</xdr:row>
      <xdr:rowOff>110308</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236859"/>
          <a:ext cx="889000" cy="104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136212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70952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60956</xdr:rowOff>
    </xdr:from>
    <xdr:to>
      <xdr:col>55</xdr:col>
      <xdr:colOff>50800</xdr:colOff>
      <xdr:row>35</xdr:row>
      <xdr:rowOff>162556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06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83833</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591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28844</xdr:rowOff>
    </xdr:from>
    <xdr:to>
      <xdr:col>50</xdr:col>
      <xdr:colOff>165100</xdr:colOff>
      <xdr:row>36</xdr:row>
      <xdr:rowOff>130444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20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146971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597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7018</xdr:rowOff>
    </xdr:from>
    <xdr:to>
      <xdr:col>46</xdr:col>
      <xdr:colOff>38100</xdr:colOff>
      <xdr:row>36</xdr:row>
      <xdr:rowOff>108618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17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125145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595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59508</xdr:rowOff>
    </xdr:from>
    <xdr:to>
      <xdr:col>41</xdr:col>
      <xdr:colOff>101600</xdr:colOff>
      <xdr:row>36</xdr:row>
      <xdr:rowOff>161108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23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6185</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00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42559</xdr:rowOff>
    </xdr:from>
    <xdr:to>
      <xdr:col>36</xdr:col>
      <xdr:colOff>165100</xdr:colOff>
      <xdr:row>30</xdr:row>
      <xdr:rowOff>144159</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18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160686</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496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22771</xdr:rowOff>
    </xdr:from>
    <xdr:to>
      <xdr:col>55</xdr:col>
      <xdr:colOff>0</xdr:colOff>
      <xdr:row>55</xdr:row>
      <xdr:rowOff>97882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8938171"/>
          <a:ext cx="838200" cy="58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84227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51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97882</xdr:rowOff>
    </xdr:from>
    <xdr:to>
      <xdr:col>50</xdr:col>
      <xdr:colOff>114300</xdr:colOff>
      <xdr:row>55</xdr:row>
      <xdr:rowOff>106276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8750300" y="9527632"/>
          <a:ext cx="889000" cy="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119807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72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1985</xdr:rowOff>
    </xdr:from>
    <xdr:to>
      <xdr:col>45</xdr:col>
      <xdr:colOff>177800</xdr:colOff>
      <xdr:row>55</xdr:row>
      <xdr:rowOff>106276</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7861300" y="9431735"/>
          <a:ext cx="889000" cy="10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7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1985</xdr:rowOff>
    </xdr:from>
    <xdr:to>
      <xdr:col>41</xdr:col>
      <xdr:colOff>50800</xdr:colOff>
      <xdr:row>56</xdr:row>
      <xdr:rowOff>103173</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flipV="1">
          <a:off x="6972300" y="9431735"/>
          <a:ext cx="889000" cy="27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96311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69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143421</xdr:rowOff>
    </xdr:from>
    <xdr:to>
      <xdr:col>55</xdr:col>
      <xdr:colOff>50800</xdr:colOff>
      <xdr:row>52</xdr:row>
      <xdr:rowOff>73571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888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166298</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873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47082</xdr:rowOff>
    </xdr:from>
    <xdr:to>
      <xdr:col>50</xdr:col>
      <xdr:colOff>165100</xdr:colOff>
      <xdr:row>55</xdr:row>
      <xdr:rowOff>148682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47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165209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25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55476</xdr:rowOff>
    </xdr:from>
    <xdr:to>
      <xdr:col>46</xdr:col>
      <xdr:colOff>38100</xdr:colOff>
      <xdr:row>55</xdr:row>
      <xdr:rowOff>157076</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48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2153</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26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122635</xdr:rowOff>
    </xdr:from>
    <xdr:to>
      <xdr:col>41</xdr:col>
      <xdr:colOff>101600</xdr:colOff>
      <xdr:row>55</xdr:row>
      <xdr:rowOff>52785</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38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69312</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1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52373</xdr:rowOff>
    </xdr:from>
    <xdr:to>
      <xdr:col>36</xdr:col>
      <xdr:colOff>165100</xdr:colOff>
      <xdr:row>56</xdr:row>
      <xdr:rowOff>153973</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6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145100</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974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130831</xdr:rowOff>
    </xdr:from>
    <xdr:to>
      <xdr:col>55</xdr:col>
      <xdr:colOff>0</xdr:colOff>
      <xdr:row>78</xdr:row>
      <xdr:rowOff>137734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503931"/>
          <a:ext cx="838200" cy="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137734</xdr:rowOff>
    </xdr:from>
    <xdr:to>
      <xdr:col>50</xdr:col>
      <xdr:colOff>114300</xdr:colOff>
      <xdr:row>78</xdr:row>
      <xdr:rowOff>138945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510834"/>
          <a:ext cx="889000" cy="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135562</xdr:rowOff>
    </xdr:from>
    <xdr:to>
      <xdr:col>45</xdr:col>
      <xdr:colOff>177800</xdr:colOff>
      <xdr:row>78</xdr:row>
      <xdr:rowOff>138945</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337212"/>
          <a:ext cx="889000" cy="17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135562</xdr:rowOff>
    </xdr:from>
    <xdr:to>
      <xdr:col>41</xdr:col>
      <xdr:colOff>50800</xdr:colOff>
      <xdr:row>77</xdr:row>
      <xdr:rowOff>155770</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3337212"/>
          <a:ext cx="889000" cy="2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80031</xdr:rowOff>
    </xdr:from>
    <xdr:to>
      <xdr:col>55</xdr:col>
      <xdr:colOff>50800</xdr:colOff>
      <xdr:row>79</xdr:row>
      <xdr:rowOff>10181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45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166408</xdr:rowOff>
    </xdr:from>
    <xdr:ext cx="378565"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68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86934</xdr:rowOff>
    </xdr:from>
    <xdr:to>
      <xdr:col>50</xdr:col>
      <xdr:colOff>165100</xdr:colOff>
      <xdr:row>79</xdr:row>
      <xdr:rowOff>17084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46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8211</xdr:rowOff>
    </xdr:from>
    <xdr:ext cx="313932"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82333" y="135527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88145</xdr:rowOff>
    </xdr:from>
    <xdr:to>
      <xdr:col>46</xdr:col>
      <xdr:colOff>38100</xdr:colOff>
      <xdr:row>79</xdr:row>
      <xdr:rowOff>18295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4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9422</xdr:rowOff>
    </xdr:from>
    <xdr:ext cx="313932"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93333" y="135539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84762</xdr:rowOff>
    </xdr:from>
    <xdr:to>
      <xdr:col>41</xdr:col>
      <xdr:colOff>101600</xdr:colOff>
      <xdr:row>78</xdr:row>
      <xdr:rowOff>14912</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28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6039</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37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104970</xdr:rowOff>
    </xdr:from>
    <xdr:to>
      <xdr:col>36</xdr:col>
      <xdr:colOff>165100</xdr:colOff>
      <xdr:row>78</xdr:row>
      <xdr:rowOff>35120</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30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26247</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39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152045</xdr:rowOff>
    </xdr:from>
    <xdr:to>
      <xdr:col>55</xdr:col>
      <xdr:colOff>0</xdr:colOff>
      <xdr:row>94</xdr:row>
      <xdr:rowOff>117101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5582545"/>
          <a:ext cx="838200" cy="65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117101</xdr:rowOff>
    </xdr:from>
    <xdr:to>
      <xdr:col>50</xdr:col>
      <xdr:colOff>114300</xdr:colOff>
      <xdr:row>96</xdr:row>
      <xdr:rowOff>15619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233401"/>
          <a:ext cx="889000" cy="24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98644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5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76149</xdr:rowOff>
    </xdr:from>
    <xdr:to>
      <xdr:col>45</xdr:col>
      <xdr:colOff>177800</xdr:colOff>
      <xdr:row>96</xdr:row>
      <xdr:rowOff>15619</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192449"/>
          <a:ext cx="889000" cy="28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76149</xdr:rowOff>
    </xdr:from>
    <xdr:to>
      <xdr:col>41</xdr:col>
      <xdr:colOff>50800</xdr:colOff>
      <xdr:row>96</xdr:row>
      <xdr:rowOff>65143</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192449"/>
          <a:ext cx="889000" cy="33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101245</xdr:rowOff>
    </xdr:from>
    <xdr:to>
      <xdr:col>55</xdr:col>
      <xdr:colOff>50800</xdr:colOff>
      <xdr:row>91</xdr:row>
      <xdr:rowOff>31395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553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54272</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548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66301</xdr:rowOff>
    </xdr:from>
    <xdr:to>
      <xdr:col>50</xdr:col>
      <xdr:colOff>165100</xdr:colOff>
      <xdr:row>94</xdr:row>
      <xdr:rowOff>167901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18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12978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595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136269</xdr:rowOff>
    </xdr:from>
    <xdr:to>
      <xdr:col>46</xdr:col>
      <xdr:colOff>38100</xdr:colOff>
      <xdr:row>96</xdr:row>
      <xdr:rowOff>66419</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42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82946</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19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25349</xdr:rowOff>
    </xdr:from>
    <xdr:to>
      <xdr:col>41</xdr:col>
      <xdr:colOff>101600</xdr:colOff>
      <xdr:row>94</xdr:row>
      <xdr:rowOff>126949</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14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143476</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591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14343</xdr:rowOff>
    </xdr:from>
    <xdr:to>
      <xdr:col>36</xdr:col>
      <xdr:colOff>165100</xdr:colOff>
      <xdr:row>96</xdr:row>
      <xdr:rowOff>115943</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47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107070</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56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121275</xdr:rowOff>
    </xdr:from>
    <xdr:to>
      <xdr:col>85</xdr:col>
      <xdr:colOff>127000</xdr:colOff>
      <xdr:row>38</xdr:row>
      <xdr:rowOff>28601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5481300" y="6464925"/>
          <a:ext cx="838200" cy="7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492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170790</xdr:rowOff>
    </xdr:from>
    <xdr:to>
      <xdr:col>81</xdr:col>
      <xdr:colOff>50800</xdr:colOff>
      <xdr:row>38</xdr:row>
      <xdr:rowOff>28601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514440"/>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117068</xdr:rowOff>
    </xdr:from>
    <xdr:to>
      <xdr:col>76</xdr:col>
      <xdr:colOff>114300</xdr:colOff>
      <xdr:row>37</xdr:row>
      <xdr:rowOff>170790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460718"/>
          <a:ext cx="889000" cy="5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67601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58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46934</xdr:rowOff>
    </xdr:from>
    <xdr:to>
      <xdr:col>71</xdr:col>
      <xdr:colOff>177800</xdr:colOff>
      <xdr:row>37</xdr:row>
      <xdr:rowOff>117068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390584"/>
          <a:ext cx="889000" cy="7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72082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58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156207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49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70475</xdr:rowOff>
    </xdr:from>
    <xdr:to>
      <xdr:col>85</xdr:col>
      <xdr:colOff>177800</xdr:colOff>
      <xdr:row>38</xdr:row>
      <xdr:rowOff>625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41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93352</xdr:rowOff>
    </xdr:from>
    <xdr:ext cx="469744"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26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149251</xdr:rowOff>
    </xdr:from>
    <xdr:to>
      <xdr:col>81</xdr:col>
      <xdr:colOff>101600</xdr:colOff>
      <xdr:row>38</xdr:row>
      <xdr:rowOff>79401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49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70528</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46428" y="658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119990</xdr:rowOff>
    </xdr:from>
    <xdr:to>
      <xdr:col>76</xdr:col>
      <xdr:colOff>165100</xdr:colOff>
      <xdr:row>38</xdr:row>
      <xdr:rowOff>50140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4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66667</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357428" y="6238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66268</xdr:rowOff>
    </xdr:from>
    <xdr:to>
      <xdr:col>72</xdr:col>
      <xdr:colOff>38100</xdr:colOff>
      <xdr:row>37</xdr:row>
      <xdr:rowOff>167869</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4099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12945</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468428" y="61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167584</xdr:rowOff>
    </xdr:from>
    <xdr:to>
      <xdr:col>67</xdr:col>
      <xdr:colOff>101600</xdr:colOff>
      <xdr:row>37</xdr:row>
      <xdr:rowOff>97734</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33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114261</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579428" y="611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55918</xdr:rowOff>
    </xdr:from>
    <xdr:to>
      <xdr:col>85</xdr:col>
      <xdr:colOff>127000</xdr:colOff>
      <xdr:row>76</xdr:row>
      <xdr:rowOff>62858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086118"/>
          <a:ext cx="838200" cy="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35001</xdr:rowOff>
    </xdr:from>
    <xdr:to>
      <xdr:col>81</xdr:col>
      <xdr:colOff>50800</xdr:colOff>
      <xdr:row>76</xdr:row>
      <xdr:rowOff>62858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065201"/>
          <a:ext cx="889000" cy="2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35001</xdr:rowOff>
    </xdr:from>
    <xdr:to>
      <xdr:col>76</xdr:col>
      <xdr:colOff>114300</xdr:colOff>
      <xdr:row>76</xdr:row>
      <xdr:rowOff>53158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065201"/>
          <a:ext cx="889000" cy="1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53158</xdr:rowOff>
    </xdr:from>
    <xdr:to>
      <xdr:col>71</xdr:col>
      <xdr:colOff>177800</xdr:colOff>
      <xdr:row>76</xdr:row>
      <xdr:rowOff>63576</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083358"/>
          <a:ext cx="889000" cy="1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32230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5118</xdr:rowOff>
    </xdr:from>
    <xdr:to>
      <xdr:col>85</xdr:col>
      <xdr:colOff>177800</xdr:colOff>
      <xdr:row>76</xdr:row>
      <xdr:rowOff>106718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3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154995</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0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12058</xdr:rowOff>
    </xdr:from>
    <xdr:to>
      <xdr:col>81</xdr:col>
      <xdr:colOff>101600</xdr:colOff>
      <xdr:row>76</xdr:row>
      <xdr:rowOff>113658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04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104785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13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155651</xdr:rowOff>
    </xdr:from>
    <xdr:to>
      <xdr:col>76</xdr:col>
      <xdr:colOff>165100</xdr:colOff>
      <xdr:row>76</xdr:row>
      <xdr:rowOff>85801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01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76928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10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2358</xdr:rowOff>
    </xdr:from>
    <xdr:to>
      <xdr:col>72</xdr:col>
      <xdr:colOff>38100</xdr:colOff>
      <xdr:row>76</xdr:row>
      <xdr:rowOff>103958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3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95085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12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12776</xdr:rowOff>
    </xdr:from>
    <xdr:to>
      <xdr:col>67</xdr:col>
      <xdr:colOff>101600</xdr:colOff>
      <xdr:row>76</xdr:row>
      <xdr:rowOff>114376</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105503</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13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151930</xdr:rowOff>
    </xdr:from>
    <xdr:to>
      <xdr:col>85</xdr:col>
      <xdr:colOff>127000</xdr:colOff>
      <xdr:row>93</xdr:row>
      <xdr:rowOff>169990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096780"/>
          <a:ext cx="8382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10532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641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157468</xdr:rowOff>
    </xdr:from>
    <xdr:to>
      <xdr:col>81</xdr:col>
      <xdr:colOff>50800</xdr:colOff>
      <xdr:row>93</xdr:row>
      <xdr:rowOff>169990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102318"/>
          <a:ext cx="889000" cy="1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122547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75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80493</xdr:rowOff>
    </xdr:from>
    <xdr:to>
      <xdr:col>76</xdr:col>
      <xdr:colOff>114300</xdr:colOff>
      <xdr:row>93</xdr:row>
      <xdr:rowOff>157468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025343"/>
          <a:ext cx="889000" cy="7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105529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7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80493</xdr:rowOff>
    </xdr:from>
    <xdr:to>
      <xdr:col>71</xdr:col>
      <xdr:colOff>177800</xdr:colOff>
      <xdr:row>95</xdr:row>
      <xdr:rowOff>135889</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025343"/>
          <a:ext cx="889000" cy="39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93933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44683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8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101130</xdr:rowOff>
    </xdr:from>
    <xdr:to>
      <xdr:col>85</xdr:col>
      <xdr:colOff>177800</xdr:colOff>
      <xdr:row>94</xdr:row>
      <xdr:rowOff>31280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0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124007</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589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119190</xdr:rowOff>
    </xdr:from>
    <xdr:to>
      <xdr:col>81</xdr:col>
      <xdr:colOff>101600</xdr:colOff>
      <xdr:row>94</xdr:row>
      <xdr:rowOff>49340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0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65867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583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106668</xdr:rowOff>
    </xdr:from>
    <xdr:to>
      <xdr:col>76</xdr:col>
      <xdr:colOff>165100</xdr:colOff>
      <xdr:row>94</xdr:row>
      <xdr:rowOff>36818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05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53345</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582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29693</xdr:rowOff>
    </xdr:from>
    <xdr:to>
      <xdr:col>72</xdr:col>
      <xdr:colOff>38100</xdr:colOff>
      <xdr:row>93</xdr:row>
      <xdr:rowOff>131293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597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147820</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574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85089</xdr:rowOff>
    </xdr:from>
    <xdr:to>
      <xdr:col>67</xdr:col>
      <xdr:colOff>101600</xdr:colOff>
      <xdr:row>96</xdr:row>
      <xdr:rowOff>15239</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37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31766</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1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36601</xdr:rowOff>
    </xdr:from>
    <xdr:to>
      <xdr:col>116</xdr:col>
      <xdr:colOff>63500</xdr:colOff>
      <xdr:row>34</xdr:row>
      <xdr:rowOff>67919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5865901"/>
          <a:ext cx="8382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19502</xdr:rowOff>
    </xdr:from>
    <xdr:to>
      <xdr:col>111</xdr:col>
      <xdr:colOff>177800</xdr:colOff>
      <xdr:row>34</xdr:row>
      <xdr:rowOff>36601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5848802"/>
          <a:ext cx="889000" cy="1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19502</xdr:rowOff>
    </xdr:from>
    <xdr:to>
      <xdr:col>107</xdr:col>
      <xdr:colOff>50800</xdr:colOff>
      <xdr:row>34</xdr:row>
      <xdr:rowOff>28509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5848802"/>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16530</xdr:rowOff>
    </xdr:from>
    <xdr:to>
      <xdr:col>102</xdr:col>
      <xdr:colOff>114300</xdr:colOff>
      <xdr:row>34</xdr:row>
      <xdr:rowOff>28509</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5845830"/>
          <a:ext cx="889000" cy="1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18498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13835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17119</xdr:rowOff>
    </xdr:from>
    <xdr:to>
      <xdr:col>116</xdr:col>
      <xdr:colOff>114300</xdr:colOff>
      <xdr:row>34</xdr:row>
      <xdr:rowOff>118719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584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39996</xdr:rowOff>
    </xdr:from>
    <xdr:ext cx="534377"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569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157251</xdr:rowOff>
    </xdr:from>
    <xdr:to>
      <xdr:col>112</xdr:col>
      <xdr:colOff>38100</xdr:colOff>
      <xdr:row>34</xdr:row>
      <xdr:rowOff>87401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581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103928</xdr:rowOff>
    </xdr:from>
    <xdr:ext cx="534377"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56111" y="559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140152</xdr:rowOff>
    </xdr:from>
    <xdr:to>
      <xdr:col>107</xdr:col>
      <xdr:colOff>101600</xdr:colOff>
      <xdr:row>34</xdr:row>
      <xdr:rowOff>70302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579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86829</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67111" y="557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149159</xdr:rowOff>
    </xdr:from>
    <xdr:to>
      <xdr:col>102</xdr:col>
      <xdr:colOff>165100</xdr:colOff>
      <xdr:row>34</xdr:row>
      <xdr:rowOff>79309</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580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95836</xdr:rowOff>
    </xdr:from>
    <xdr:ext cx="534377"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278111" y="558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137180</xdr:rowOff>
    </xdr:from>
    <xdr:to>
      <xdr:col>98</xdr:col>
      <xdr:colOff>38100</xdr:colOff>
      <xdr:row>34</xdr:row>
      <xdr:rowOff>67330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579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83857</xdr:rowOff>
    </xdr:from>
    <xdr:ext cx="534377"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389111" y="557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45654</xdr:rowOff>
    </xdr:from>
    <xdr:to>
      <xdr:col>116</xdr:col>
      <xdr:colOff>63500</xdr:colOff>
      <xdr:row>57</xdr:row>
      <xdr:rowOff>48809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9818304"/>
          <a:ext cx="8382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55486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28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48809</xdr:rowOff>
    </xdr:from>
    <xdr:to>
      <xdr:col>111</xdr:col>
      <xdr:colOff>177800</xdr:colOff>
      <xdr:row>57</xdr:row>
      <xdr:rowOff>51003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9821459"/>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147703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9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51003</xdr:rowOff>
    </xdr:from>
    <xdr:to>
      <xdr:col>107</xdr:col>
      <xdr:colOff>50800</xdr:colOff>
      <xdr:row>57</xdr:row>
      <xdr:rowOff>52284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9823653"/>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150354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92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52284</xdr:rowOff>
    </xdr:from>
    <xdr:to>
      <xdr:col>102</xdr:col>
      <xdr:colOff>114300</xdr:colOff>
      <xdr:row>57</xdr:row>
      <xdr:rowOff>55210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9824934"/>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146971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91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120088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8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166304</xdr:rowOff>
    </xdr:from>
    <xdr:to>
      <xdr:col>116</xdr:col>
      <xdr:colOff>114300</xdr:colOff>
      <xdr:row>57</xdr:row>
      <xdr:rowOff>96454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76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17731</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61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169459</xdr:rowOff>
    </xdr:from>
    <xdr:to>
      <xdr:col>112</xdr:col>
      <xdr:colOff>38100</xdr:colOff>
      <xdr:row>57</xdr:row>
      <xdr:rowOff>99609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77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116136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954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203</xdr:rowOff>
    </xdr:from>
    <xdr:to>
      <xdr:col>107</xdr:col>
      <xdr:colOff>101600</xdr:colOff>
      <xdr:row>57</xdr:row>
      <xdr:rowOff>101803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77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118330</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9548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1484</xdr:rowOff>
    </xdr:from>
    <xdr:to>
      <xdr:col>102</xdr:col>
      <xdr:colOff>165100</xdr:colOff>
      <xdr:row>57</xdr:row>
      <xdr:rowOff>103084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7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119611</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95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4410</xdr:rowOff>
    </xdr:from>
    <xdr:to>
      <xdr:col>98</xdr:col>
      <xdr:colOff>38100</xdr:colOff>
      <xdr:row>57</xdr:row>
      <xdr:rowOff>106010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77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122537</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955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10106</xdr:rowOff>
    </xdr:from>
    <xdr:to>
      <xdr:col>116</xdr:col>
      <xdr:colOff>63500</xdr:colOff>
      <xdr:row>75</xdr:row>
      <xdr:rowOff>10678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2868856"/>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10106</xdr:rowOff>
    </xdr:from>
    <xdr:to>
      <xdr:col>111</xdr:col>
      <xdr:colOff>177800</xdr:colOff>
      <xdr:row>75</xdr:row>
      <xdr:rowOff>20348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868856"/>
          <a:ext cx="889000" cy="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20348</xdr:rowOff>
    </xdr:from>
    <xdr:to>
      <xdr:col>107</xdr:col>
      <xdr:colOff>50800</xdr:colOff>
      <xdr:row>75</xdr:row>
      <xdr:rowOff>40556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879098"/>
          <a:ext cx="889000" cy="2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40556</xdr:rowOff>
    </xdr:from>
    <xdr:to>
      <xdr:col>102</xdr:col>
      <xdr:colOff>114300</xdr:colOff>
      <xdr:row>75</xdr:row>
      <xdr:rowOff>62273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899306"/>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155224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131328</xdr:rowOff>
    </xdr:from>
    <xdr:to>
      <xdr:col>116</xdr:col>
      <xdr:colOff>114300</xdr:colOff>
      <xdr:row>75</xdr:row>
      <xdr:rowOff>61478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8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154205</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67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130756</xdr:rowOff>
    </xdr:from>
    <xdr:to>
      <xdr:col>112</xdr:col>
      <xdr:colOff>38100</xdr:colOff>
      <xdr:row>75</xdr:row>
      <xdr:rowOff>60906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81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77433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59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140998</xdr:rowOff>
    </xdr:from>
    <xdr:to>
      <xdr:col>107</xdr:col>
      <xdr:colOff>101600</xdr:colOff>
      <xdr:row>75</xdr:row>
      <xdr:rowOff>71148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82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87675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60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161206</xdr:rowOff>
    </xdr:from>
    <xdr:to>
      <xdr:col>102</xdr:col>
      <xdr:colOff>165100</xdr:colOff>
      <xdr:row>75</xdr:row>
      <xdr:rowOff>91356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84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107883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6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11473</xdr:rowOff>
    </xdr:from>
    <xdr:to>
      <xdr:col>98</xdr:col>
      <xdr:colOff>38100</xdr:colOff>
      <xdr:row>75</xdr:row>
      <xdr:rowOff>113073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87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129600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64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・歳出決算総額は、住民一人当たり６９９，７８３円となっている。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構成項目である扶助費は、住民一人当たり１４９，４６６円で、類似団体平均に比べて高い水準にある。特に、児童福祉費は類似団体平均に比べて高い水準にあり、子ども・子育て支援新制度における教育・保育給付費負担金や、医療費助成事業などの単独事業に多額の経費を要していることがその要因である。また、生活保護費についても類似団体平均に比べて高い水準にあり、頻回受診の是正指導等の適正実施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っている投資及び出資金については、公営企業（水道事業、工業用水道事業、下水道事業）の企業債償還元金に対する出資であり、企業債残高が多いため大幅な削減は困難であるが、今後の企業債発行を可能な限り抑えることで、出資額の削減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・普通建設事業費については、今後も複合施設建設などの大型事業が控えているため増加が見込まれる。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佐賀県伊万里市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51,664
50,734
255.24
36,967,079
36,153,575
728,009
15,541,338
22,561,564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37287</xdr:rowOff>
    </xdr:from>
    <xdr:to>
      <xdr:col>24</xdr:col>
      <xdr:colOff>63500</xdr:colOff>
      <xdr:row>32</xdr:row>
      <xdr:rowOff>79349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352237"/>
          <a:ext cx="838200" cy="21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55118</xdr:rowOff>
    </xdr:from>
    <xdr:to>
      <xdr:col>19</xdr:col>
      <xdr:colOff>177800</xdr:colOff>
      <xdr:row>32</xdr:row>
      <xdr:rowOff>79349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541518"/>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55118</xdr:rowOff>
    </xdr:from>
    <xdr:to>
      <xdr:col>15</xdr:col>
      <xdr:colOff>50800</xdr:colOff>
      <xdr:row>32</xdr:row>
      <xdr:rowOff>155245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541518"/>
          <a:ext cx="8890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127356</xdr:rowOff>
    </xdr:from>
    <xdr:to>
      <xdr:col>10</xdr:col>
      <xdr:colOff>114300</xdr:colOff>
      <xdr:row>32</xdr:row>
      <xdr:rowOff>155245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613756"/>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157937</xdr:rowOff>
    </xdr:from>
    <xdr:to>
      <xdr:col>24</xdr:col>
      <xdr:colOff>114300</xdr:colOff>
      <xdr:row>31</xdr:row>
      <xdr:rowOff>88087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30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110964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2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28549</xdr:rowOff>
    </xdr:from>
    <xdr:to>
      <xdr:col>20</xdr:col>
      <xdr:colOff>38100</xdr:colOff>
      <xdr:row>32</xdr:row>
      <xdr:rowOff>130149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51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146676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29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4318</xdr:rowOff>
    </xdr:from>
    <xdr:to>
      <xdr:col>15</xdr:col>
      <xdr:colOff>101600</xdr:colOff>
      <xdr:row>32</xdr:row>
      <xdr:rowOff>105918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49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122445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2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104445</xdr:rowOff>
    </xdr:from>
    <xdr:to>
      <xdr:col>10</xdr:col>
      <xdr:colOff>165100</xdr:colOff>
      <xdr:row>33</xdr:row>
      <xdr:rowOff>34595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59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51122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6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76556</xdr:rowOff>
    </xdr:from>
    <xdr:to>
      <xdr:col>6</xdr:col>
      <xdr:colOff>38100</xdr:colOff>
      <xdr:row>33</xdr:row>
      <xdr:rowOff>6706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56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23233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3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56646</xdr:rowOff>
    </xdr:from>
    <xdr:to>
      <xdr:col>24</xdr:col>
      <xdr:colOff>62865</xdr:colOff>
      <xdr:row>58</xdr:row>
      <xdr:rowOff>28528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972046"/>
          <a:ext cx="1270" cy="10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32355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28528</xdr:rowOff>
    </xdr:from>
    <xdr:to>
      <xdr:col>24</xdr:col>
      <xdr:colOff>152400</xdr:colOff>
      <xdr:row>58</xdr:row>
      <xdr:rowOff>28528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2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3323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74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56646</xdr:rowOff>
    </xdr:from>
    <xdr:to>
      <xdr:col>24</xdr:col>
      <xdr:colOff>152400</xdr:colOff>
      <xdr:row>52</xdr:row>
      <xdr:rowOff>56646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972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11678</xdr:rowOff>
    </xdr:from>
    <xdr:to>
      <xdr:col>24</xdr:col>
      <xdr:colOff>63500</xdr:colOff>
      <xdr:row>53</xdr:row>
      <xdr:rowOff>135062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098528"/>
          <a:ext cx="838200" cy="12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17244</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18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38817</xdr:rowOff>
    </xdr:from>
    <xdr:to>
      <xdr:col>24</xdr:col>
      <xdr:colOff>114300</xdr:colOff>
      <xdr:row>56</xdr:row>
      <xdr:rowOff>140417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40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119799</xdr:rowOff>
    </xdr:from>
    <xdr:to>
      <xdr:col>19</xdr:col>
      <xdr:colOff>177800</xdr:colOff>
      <xdr:row>53</xdr:row>
      <xdr:rowOff>135062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206649"/>
          <a:ext cx="889000" cy="1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83244</xdr:rowOff>
    </xdr:from>
    <xdr:to>
      <xdr:col>20</xdr:col>
      <xdr:colOff>38100</xdr:colOff>
      <xdr:row>57</xdr:row>
      <xdr:rowOff>13394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8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4521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77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101511</xdr:rowOff>
    </xdr:from>
    <xdr:to>
      <xdr:col>15</xdr:col>
      <xdr:colOff>50800</xdr:colOff>
      <xdr:row>53</xdr:row>
      <xdr:rowOff>119799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188361"/>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77091</xdr:rowOff>
    </xdr:from>
    <xdr:to>
      <xdr:col>15</xdr:col>
      <xdr:colOff>101600</xdr:colOff>
      <xdr:row>57</xdr:row>
      <xdr:rowOff>7241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7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169818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77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59599</xdr:rowOff>
    </xdr:from>
    <xdr:to>
      <xdr:col>10</xdr:col>
      <xdr:colOff>114300</xdr:colOff>
      <xdr:row>53</xdr:row>
      <xdr:rowOff>101511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8803549"/>
          <a:ext cx="889000" cy="38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86895</xdr:rowOff>
    </xdr:from>
    <xdr:to>
      <xdr:col>10</xdr:col>
      <xdr:colOff>165100</xdr:colOff>
      <xdr:row>57</xdr:row>
      <xdr:rowOff>17045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68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8172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78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155704</xdr:rowOff>
    </xdr:from>
    <xdr:to>
      <xdr:col>6</xdr:col>
      <xdr:colOff>38100</xdr:colOff>
      <xdr:row>53</xdr:row>
      <xdr:rowOff>85854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07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76981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6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132328</xdr:rowOff>
    </xdr:from>
    <xdr:to>
      <xdr:col>24</xdr:col>
      <xdr:colOff>114300</xdr:colOff>
      <xdr:row>53</xdr:row>
      <xdr:rowOff>62478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04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47255</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8962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84262</xdr:rowOff>
    </xdr:from>
    <xdr:to>
      <xdr:col>20</xdr:col>
      <xdr:colOff>38100</xdr:colOff>
      <xdr:row>54</xdr:row>
      <xdr:rowOff>14412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17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30939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894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68999</xdr:rowOff>
    </xdr:from>
    <xdr:to>
      <xdr:col>15</xdr:col>
      <xdr:colOff>101600</xdr:colOff>
      <xdr:row>53</xdr:row>
      <xdr:rowOff>170599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15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15676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93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50711</xdr:rowOff>
    </xdr:from>
    <xdr:to>
      <xdr:col>10</xdr:col>
      <xdr:colOff>165100</xdr:colOff>
      <xdr:row>53</xdr:row>
      <xdr:rowOff>152311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13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168838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912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8799</xdr:rowOff>
    </xdr:from>
    <xdr:to>
      <xdr:col>6</xdr:col>
      <xdr:colOff>38100</xdr:colOff>
      <xdr:row>51</xdr:row>
      <xdr:rowOff>110399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75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126926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527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110929</xdr:rowOff>
    </xdr:from>
    <xdr:to>
      <xdr:col>24</xdr:col>
      <xdr:colOff>63500</xdr:colOff>
      <xdr:row>73</xdr:row>
      <xdr:rowOff>30995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455329"/>
          <a:ext cx="838200" cy="9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30995</xdr:rowOff>
    </xdr:from>
    <xdr:to>
      <xdr:col>19</xdr:col>
      <xdr:colOff>177800</xdr:colOff>
      <xdr:row>73</xdr:row>
      <xdr:rowOff>67920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546845"/>
          <a:ext cx="889000" cy="3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120868</xdr:rowOff>
    </xdr:from>
    <xdr:to>
      <xdr:col>15</xdr:col>
      <xdr:colOff>50800</xdr:colOff>
      <xdr:row>73</xdr:row>
      <xdr:rowOff>67920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465268"/>
          <a:ext cx="889000" cy="11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120868</xdr:rowOff>
    </xdr:from>
    <xdr:to>
      <xdr:col>10</xdr:col>
      <xdr:colOff>114300</xdr:colOff>
      <xdr:row>74</xdr:row>
      <xdr:rowOff>137436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465268"/>
          <a:ext cx="889000" cy="35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153247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60129</xdr:rowOff>
    </xdr:from>
    <xdr:to>
      <xdr:col>24</xdr:col>
      <xdr:colOff>114300</xdr:colOff>
      <xdr:row>72</xdr:row>
      <xdr:rowOff>161729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40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83006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25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151645</xdr:rowOff>
    </xdr:from>
    <xdr:to>
      <xdr:col>20</xdr:col>
      <xdr:colOff>38100</xdr:colOff>
      <xdr:row>73</xdr:row>
      <xdr:rowOff>81795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49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98322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27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17120</xdr:rowOff>
    </xdr:from>
    <xdr:to>
      <xdr:col>15</xdr:col>
      <xdr:colOff>101600</xdr:colOff>
      <xdr:row>73</xdr:row>
      <xdr:rowOff>118720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53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135247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308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70068</xdr:rowOff>
    </xdr:from>
    <xdr:to>
      <xdr:col>10</xdr:col>
      <xdr:colOff>165100</xdr:colOff>
      <xdr:row>73</xdr:row>
      <xdr:rowOff>218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41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16745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18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86636</xdr:rowOff>
    </xdr:from>
    <xdr:to>
      <xdr:col>6</xdr:col>
      <xdr:colOff>38100</xdr:colOff>
      <xdr:row>75</xdr:row>
      <xdr:rowOff>16786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77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33313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54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81998</xdr:rowOff>
    </xdr:from>
    <xdr:to>
      <xdr:col>24</xdr:col>
      <xdr:colOff>63500</xdr:colOff>
      <xdr:row>96</xdr:row>
      <xdr:rowOff>96513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369748"/>
          <a:ext cx="838200" cy="18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81998</xdr:rowOff>
    </xdr:from>
    <xdr:to>
      <xdr:col>19</xdr:col>
      <xdr:colOff>177800</xdr:colOff>
      <xdr:row>96</xdr:row>
      <xdr:rowOff>20219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369748"/>
          <a:ext cx="889000" cy="10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3187</xdr:rowOff>
    </xdr:from>
    <xdr:to>
      <xdr:col>15</xdr:col>
      <xdr:colOff>50800</xdr:colOff>
      <xdr:row>96</xdr:row>
      <xdr:rowOff>20219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462387"/>
          <a:ext cx="889000" cy="1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3187</xdr:rowOff>
    </xdr:from>
    <xdr:to>
      <xdr:col>10</xdr:col>
      <xdr:colOff>114300</xdr:colOff>
      <xdr:row>97</xdr:row>
      <xdr:rowOff>21780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462387"/>
          <a:ext cx="889000" cy="19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55002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45713</xdr:rowOff>
    </xdr:from>
    <xdr:to>
      <xdr:col>24</xdr:col>
      <xdr:colOff>114300</xdr:colOff>
      <xdr:row>96</xdr:row>
      <xdr:rowOff>147313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0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68590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5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31198</xdr:rowOff>
    </xdr:from>
    <xdr:to>
      <xdr:col>20</xdr:col>
      <xdr:colOff>38100</xdr:colOff>
      <xdr:row>95</xdr:row>
      <xdr:rowOff>132798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149325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09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140869</xdr:rowOff>
    </xdr:from>
    <xdr:to>
      <xdr:col>15</xdr:col>
      <xdr:colOff>101600</xdr:colOff>
      <xdr:row>96</xdr:row>
      <xdr:rowOff>71019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87546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2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123837</xdr:rowOff>
    </xdr:from>
    <xdr:to>
      <xdr:col>10</xdr:col>
      <xdr:colOff>165100</xdr:colOff>
      <xdr:row>96</xdr:row>
      <xdr:rowOff>53987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41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70514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18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142430</xdr:rowOff>
    </xdr:from>
    <xdr:to>
      <xdr:col>6</xdr:col>
      <xdr:colOff>38100</xdr:colOff>
      <xdr:row>97</xdr:row>
      <xdr:rowOff>72580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0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63707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69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119017</xdr:rowOff>
    </xdr:from>
    <xdr:to>
      <xdr:col>55</xdr:col>
      <xdr:colOff>0</xdr:colOff>
      <xdr:row>38</xdr:row>
      <xdr:rowOff>122174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34117"/>
          <a:ext cx="8382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74947</xdr:rowOff>
    </xdr:from>
    <xdr:ext cx="469744"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122174</xdr:rowOff>
    </xdr:from>
    <xdr:to>
      <xdr:col>50</xdr:col>
      <xdr:colOff>114300</xdr:colOff>
      <xdr:row>38</xdr:row>
      <xdr:rowOff>123807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3727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5605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04428"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123807</xdr:rowOff>
    </xdr:from>
    <xdr:to>
      <xdr:col>45</xdr:col>
      <xdr:colOff>177800</xdr:colOff>
      <xdr:row>38</xdr:row>
      <xdr:rowOff>125440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3890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7347</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69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124895</xdr:rowOff>
    </xdr:from>
    <xdr:to>
      <xdr:col>41</xdr:col>
      <xdr:colOff>50800</xdr:colOff>
      <xdr:row>38</xdr:row>
      <xdr:rowOff>125440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39995"/>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5823</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69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6258</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69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68217</xdr:rowOff>
    </xdr:from>
    <xdr:to>
      <xdr:col>55</xdr:col>
      <xdr:colOff>50800</xdr:colOff>
      <xdr:row>38</xdr:row>
      <xdr:rowOff>169817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8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91094</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34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71374</xdr:rowOff>
    </xdr:from>
    <xdr:to>
      <xdr:col>50</xdr:col>
      <xdr:colOff>165100</xdr:colOff>
      <xdr:row>39</xdr:row>
      <xdr:rowOff>1524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8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18051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36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73007</xdr:rowOff>
    </xdr:from>
    <xdr:to>
      <xdr:col>46</xdr:col>
      <xdr:colOff>38100</xdr:colOff>
      <xdr:row>39</xdr:row>
      <xdr:rowOff>3157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8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19684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74640</xdr:rowOff>
    </xdr:from>
    <xdr:to>
      <xdr:col>41</xdr:col>
      <xdr:colOff>101600</xdr:colOff>
      <xdr:row>39</xdr:row>
      <xdr:rowOff>4790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8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21317</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36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74095</xdr:rowOff>
    </xdr:from>
    <xdr:to>
      <xdr:col>36</xdr:col>
      <xdr:colOff>165100</xdr:colOff>
      <xdr:row>39</xdr:row>
      <xdr:rowOff>4245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8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20772</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36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123208</xdr:rowOff>
    </xdr:from>
    <xdr:to>
      <xdr:col>55</xdr:col>
      <xdr:colOff>0</xdr:colOff>
      <xdr:row>57</xdr:row>
      <xdr:rowOff>153329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9895858"/>
          <a:ext cx="838200" cy="3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39851</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983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149236</xdr:rowOff>
    </xdr:from>
    <xdr:to>
      <xdr:col>50</xdr:col>
      <xdr:colOff>114300</xdr:colOff>
      <xdr:row>57</xdr:row>
      <xdr:rowOff>123208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9750436"/>
          <a:ext cx="889000" cy="14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157777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1010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149236</xdr:rowOff>
    </xdr:from>
    <xdr:to>
      <xdr:col>45</xdr:col>
      <xdr:colOff>177800</xdr:colOff>
      <xdr:row>58</xdr:row>
      <xdr:rowOff>54976</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9750436"/>
          <a:ext cx="889000" cy="2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153183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1009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6611</xdr:rowOff>
    </xdr:from>
    <xdr:to>
      <xdr:col>41</xdr:col>
      <xdr:colOff>50800</xdr:colOff>
      <xdr:row>58</xdr:row>
      <xdr:rowOff>54976</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9950711"/>
          <a:ext cx="889000" cy="4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158157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1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2383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1011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102529</xdr:rowOff>
    </xdr:from>
    <xdr:to>
      <xdr:col>55</xdr:col>
      <xdr:colOff>50800</xdr:colOff>
      <xdr:row>58</xdr:row>
      <xdr:rowOff>32679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87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125406</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72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72408</xdr:rowOff>
    </xdr:from>
    <xdr:to>
      <xdr:col>50</xdr:col>
      <xdr:colOff>165100</xdr:colOff>
      <xdr:row>58</xdr:row>
      <xdr:rowOff>2558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84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19085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962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98436</xdr:rowOff>
    </xdr:from>
    <xdr:to>
      <xdr:col>46</xdr:col>
      <xdr:colOff>38100</xdr:colOff>
      <xdr:row>57</xdr:row>
      <xdr:rowOff>28586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69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45113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47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4176</xdr:rowOff>
    </xdr:from>
    <xdr:to>
      <xdr:col>41</xdr:col>
      <xdr:colOff>101600</xdr:colOff>
      <xdr:row>58</xdr:row>
      <xdr:rowOff>105776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94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122303</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972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127261</xdr:rowOff>
    </xdr:from>
    <xdr:to>
      <xdr:col>36</xdr:col>
      <xdr:colOff>165100</xdr:colOff>
      <xdr:row>58</xdr:row>
      <xdr:rowOff>57411</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89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73938</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967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152341</xdr:rowOff>
    </xdr:from>
    <xdr:to>
      <xdr:col>55</xdr:col>
      <xdr:colOff>0</xdr:colOff>
      <xdr:row>75</xdr:row>
      <xdr:rowOff>167909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011091"/>
          <a:ext cx="838200" cy="1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99263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139037</xdr:rowOff>
    </xdr:from>
    <xdr:to>
      <xdr:col>50</xdr:col>
      <xdr:colOff>114300</xdr:colOff>
      <xdr:row>75</xdr:row>
      <xdr:rowOff>167909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826337"/>
          <a:ext cx="889000" cy="20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139037</xdr:rowOff>
    </xdr:from>
    <xdr:to>
      <xdr:col>45</xdr:col>
      <xdr:colOff>177800</xdr:colOff>
      <xdr:row>75</xdr:row>
      <xdr:rowOff>133025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2826337"/>
          <a:ext cx="889000" cy="16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131449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1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133025</xdr:rowOff>
    </xdr:from>
    <xdr:to>
      <xdr:col>41</xdr:col>
      <xdr:colOff>50800</xdr:colOff>
      <xdr:row>75</xdr:row>
      <xdr:rowOff>165441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2991775"/>
          <a:ext cx="889000" cy="3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143817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93822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1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101542</xdr:rowOff>
    </xdr:from>
    <xdr:to>
      <xdr:col>55</xdr:col>
      <xdr:colOff>50800</xdr:colOff>
      <xdr:row>76</xdr:row>
      <xdr:rowOff>31691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9602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124419</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81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117109</xdr:rowOff>
    </xdr:from>
    <xdr:to>
      <xdr:col>50</xdr:col>
      <xdr:colOff>165100</xdr:colOff>
      <xdr:row>76</xdr:row>
      <xdr:rowOff>47259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97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63786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75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88237</xdr:rowOff>
    </xdr:from>
    <xdr:to>
      <xdr:col>46</xdr:col>
      <xdr:colOff>38100</xdr:colOff>
      <xdr:row>75</xdr:row>
      <xdr:rowOff>18387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77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34914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55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82225</xdr:rowOff>
    </xdr:from>
    <xdr:to>
      <xdr:col>41</xdr:col>
      <xdr:colOff>101600</xdr:colOff>
      <xdr:row>76</xdr:row>
      <xdr:rowOff>12374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9409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28902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71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114640</xdr:rowOff>
    </xdr:from>
    <xdr:to>
      <xdr:col>36</xdr:col>
      <xdr:colOff>165100</xdr:colOff>
      <xdr:row>76</xdr:row>
      <xdr:rowOff>44791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9733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61317</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74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122098</xdr:rowOff>
    </xdr:from>
    <xdr:to>
      <xdr:col>55</xdr:col>
      <xdr:colOff>0</xdr:colOff>
      <xdr:row>96</xdr:row>
      <xdr:rowOff>114833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409848"/>
          <a:ext cx="838200" cy="16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114833</xdr:rowOff>
    </xdr:from>
    <xdr:to>
      <xdr:col>50</xdr:col>
      <xdr:colOff>114300</xdr:colOff>
      <xdr:row>96</xdr:row>
      <xdr:rowOff>129287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574033"/>
          <a:ext cx="889000" cy="1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129287</xdr:rowOff>
    </xdr:from>
    <xdr:to>
      <xdr:col>45</xdr:col>
      <xdr:colOff>177800</xdr:colOff>
      <xdr:row>97</xdr:row>
      <xdr:rowOff>9665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588487"/>
          <a:ext cx="889000" cy="5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1130</xdr:rowOff>
    </xdr:from>
    <xdr:to>
      <xdr:col>41</xdr:col>
      <xdr:colOff>50800</xdr:colOff>
      <xdr:row>97</xdr:row>
      <xdr:rowOff>9665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631780"/>
          <a:ext cx="889000" cy="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71298</xdr:rowOff>
    </xdr:from>
    <xdr:to>
      <xdr:col>55</xdr:col>
      <xdr:colOff>50800</xdr:colOff>
      <xdr:row>96</xdr:row>
      <xdr:rowOff>1448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35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94175</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21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64033</xdr:rowOff>
    </xdr:from>
    <xdr:to>
      <xdr:col>50</xdr:col>
      <xdr:colOff>165100</xdr:colOff>
      <xdr:row>96</xdr:row>
      <xdr:rowOff>165633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2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156760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1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78487</xdr:rowOff>
    </xdr:from>
    <xdr:to>
      <xdr:col>46</xdr:col>
      <xdr:colOff>38100</xdr:colOff>
      <xdr:row>97</xdr:row>
      <xdr:rowOff>8637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3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171214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3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130315</xdr:rowOff>
    </xdr:from>
    <xdr:to>
      <xdr:col>41</xdr:col>
      <xdr:colOff>101600</xdr:colOff>
      <xdr:row>97</xdr:row>
      <xdr:rowOff>60465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51592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8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121780</xdr:rowOff>
    </xdr:from>
    <xdr:to>
      <xdr:col>36</xdr:col>
      <xdr:colOff>165100</xdr:colOff>
      <xdr:row>97</xdr:row>
      <xdr:rowOff>51930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43057</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7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82550</xdr:rowOff>
    </xdr:from>
    <xdr:to>
      <xdr:col>85</xdr:col>
      <xdr:colOff>127000</xdr:colOff>
      <xdr:row>37</xdr:row>
      <xdr:rowOff>25629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254750"/>
          <a:ext cx="838200" cy="1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169647</xdr:rowOff>
    </xdr:from>
    <xdr:to>
      <xdr:col>81</xdr:col>
      <xdr:colOff>50800</xdr:colOff>
      <xdr:row>37</xdr:row>
      <xdr:rowOff>25629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341847"/>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138345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4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125565</xdr:rowOff>
    </xdr:from>
    <xdr:to>
      <xdr:col>76</xdr:col>
      <xdr:colOff>114300</xdr:colOff>
      <xdr:row>36</xdr:row>
      <xdr:rowOff>169647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297765"/>
          <a:ext cx="889000" cy="4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94742</xdr:rowOff>
    </xdr:from>
    <xdr:to>
      <xdr:col>71</xdr:col>
      <xdr:colOff>177800</xdr:colOff>
      <xdr:row>36</xdr:row>
      <xdr:rowOff>125565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266942"/>
          <a:ext cx="8890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164444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5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31750</xdr:rowOff>
    </xdr:from>
    <xdr:to>
      <xdr:col>85</xdr:col>
      <xdr:colOff>177800</xdr:colOff>
      <xdr:row>36</xdr:row>
      <xdr:rowOff>133350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54627</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146279</xdr:rowOff>
    </xdr:from>
    <xdr:to>
      <xdr:col>81</xdr:col>
      <xdr:colOff>101600</xdr:colOff>
      <xdr:row>37</xdr:row>
      <xdr:rowOff>76429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31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92956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09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118847</xdr:rowOff>
    </xdr:from>
    <xdr:to>
      <xdr:col>76</xdr:col>
      <xdr:colOff>165100</xdr:colOff>
      <xdr:row>37</xdr:row>
      <xdr:rowOff>48997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29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65524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06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74765</xdr:rowOff>
    </xdr:from>
    <xdr:to>
      <xdr:col>72</xdr:col>
      <xdr:colOff>38100</xdr:colOff>
      <xdr:row>37</xdr:row>
      <xdr:rowOff>4915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24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21442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02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43942</xdr:rowOff>
    </xdr:from>
    <xdr:to>
      <xdr:col>67</xdr:col>
      <xdr:colOff>101600</xdr:colOff>
      <xdr:row>36</xdr:row>
      <xdr:rowOff>145542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21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162069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99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41287</xdr:rowOff>
    </xdr:from>
    <xdr:to>
      <xdr:col>85</xdr:col>
      <xdr:colOff>127000</xdr:colOff>
      <xdr:row>54</xdr:row>
      <xdr:rowOff>98590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8785237"/>
          <a:ext cx="838200" cy="57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98590</xdr:rowOff>
    </xdr:from>
    <xdr:to>
      <xdr:col>81</xdr:col>
      <xdr:colOff>50800</xdr:colOff>
      <xdr:row>56</xdr:row>
      <xdr:rowOff>54356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356890"/>
          <a:ext cx="889000" cy="29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105713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64129</xdr:rowOff>
    </xdr:from>
    <xdr:to>
      <xdr:col>76</xdr:col>
      <xdr:colOff>114300</xdr:colOff>
      <xdr:row>56</xdr:row>
      <xdr:rowOff>54356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322429"/>
          <a:ext cx="889000" cy="33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64129</xdr:rowOff>
    </xdr:from>
    <xdr:to>
      <xdr:col>71</xdr:col>
      <xdr:colOff>177800</xdr:colOff>
      <xdr:row>54</xdr:row>
      <xdr:rowOff>119640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322429"/>
          <a:ext cx="889000" cy="5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75575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161937</xdr:rowOff>
    </xdr:from>
    <xdr:to>
      <xdr:col>85</xdr:col>
      <xdr:colOff>177800</xdr:colOff>
      <xdr:row>51</xdr:row>
      <xdr:rowOff>92087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873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13364</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858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47790</xdr:rowOff>
    </xdr:from>
    <xdr:to>
      <xdr:col>81</xdr:col>
      <xdr:colOff>101600</xdr:colOff>
      <xdr:row>54</xdr:row>
      <xdr:rowOff>149390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30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165917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0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3556</xdr:rowOff>
    </xdr:from>
    <xdr:to>
      <xdr:col>76</xdr:col>
      <xdr:colOff>165100</xdr:colOff>
      <xdr:row>56</xdr:row>
      <xdr:rowOff>105156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60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96283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69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13329</xdr:rowOff>
    </xdr:from>
    <xdr:to>
      <xdr:col>72</xdr:col>
      <xdr:colOff>38100</xdr:colOff>
      <xdr:row>54</xdr:row>
      <xdr:rowOff>114929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27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131456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04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68840</xdr:rowOff>
    </xdr:from>
    <xdr:to>
      <xdr:col>67</xdr:col>
      <xdr:colOff>101600</xdr:colOff>
      <xdr:row>54</xdr:row>
      <xdr:rowOff>170440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15517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10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121275</xdr:rowOff>
    </xdr:from>
    <xdr:to>
      <xdr:col>85</xdr:col>
      <xdr:colOff>127000</xdr:colOff>
      <xdr:row>78</xdr:row>
      <xdr:rowOff>28600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322925"/>
          <a:ext cx="838200" cy="7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148800</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350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170790</xdr:rowOff>
    </xdr:from>
    <xdr:to>
      <xdr:col>81</xdr:col>
      <xdr:colOff>50800</xdr:colOff>
      <xdr:row>78</xdr:row>
      <xdr:rowOff>28600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372440"/>
          <a:ext cx="889000"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117069</xdr:rowOff>
    </xdr:from>
    <xdr:to>
      <xdr:col>76</xdr:col>
      <xdr:colOff>114300</xdr:colOff>
      <xdr:row>77</xdr:row>
      <xdr:rowOff>170790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318719"/>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67601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44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46934</xdr:rowOff>
    </xdr:from>
    <xdr:to>
      <xdr:col>71</xdr:col>
      <xdr:colOff>177800</xdr:colOff>
      <xdr:row>77</xdr:row>
      <xdr:rowOff>117069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248584"/>
          <a:ext cx="889000" cy="7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72082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44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155794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35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70475</xdr:rowOff>
    </xdr:from>
    <xdr:to>
      <xdr:col>85</xdr:col>
      <xdr:colOff>177800</xdr:colOff>
      <xdr:row>78</xdr:row>
      <xdr:rowOff>625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27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93352</xdr:rowOff>
    </xdr:from>
    <xdr:ext cx="469744"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12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149250</xdr:rowOff>
    </xdr:from>
    <xdr:to>
      <xdr:col>81</xdr:col>
      <xdr:colOff>101600</xdr:colOff>
      <xdr:row>78</xdr:row>
      <xdr:rowOff>79400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3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70527</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46428" y="1344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119990</xdr:rowOff>
    </xdr:from>
    <xdr:to>
      <xdr:col>76</xdr:col>
      <xdr:colOff>165100</xdr:colOff>
      <xdr:row>78</xdr:row>
      <xdr:rowOff>50140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3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66667</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57428" y="130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66269</xdr:rowOff>
    </xdr:from>
    <xdr:to>
      <xdr:col>72</xdr:col>
      <xdr:colOff>38100</xdr:colOff>
      <xdr:row>77</xdr:row>
      <xdr:rowOff>167869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26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12946</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68428" y="1304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167584</xdr:rowOff>
    </xdr:from>
    <xdr:to>
      <xdr:col>67</xdr:col>
      <xdr:colOff>101600</xdr:colOff>
      <xdr:row>77</xdr:row>
      <xdr:rowOff>97734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19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114261</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79428" y="12973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55918</xdr:rowOff>
    </xdr:from>
    <xdr:to>
      <xdr:col>85</xdr:col>
      <xdr:colOff>127000</xdr:colOff>
      <xdr:row>96</xdr:row>
      <xdr:rowOff>62858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515118"/>
          <a:ext cx="838200" cy="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35001</xdr:rowOff>
    </xdr:from>
    <xdr:to>
      <xdr:col>81</xdr:col>
      <xdr:colOff>50800</xdr:colOff>
      <xdr:row>96</xdr:row>
      <xdr:rowOff>62858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592300" y="16494201"/>
          <a:ext cx="889000" cy="2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35001</xdr:rowOff>
    </xdr:from>
    <xdr:to>
      <xdr:col>76</xdr:col>
      <xdr:colOff>114300</xdr:colOff>
      <xdr:row>96</xdr:row>
      <xdr:rowOff>53158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494201"/>
          <a:ext cx="889000" cy="1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53158</xdr:rowOff>
    </xdr:from>
    <xdr:to>
      <xdr:col>71</xdr:col>
      <xdr:colOff>177800</xdr:colOff>
      <xdr:row>96</xdr:row>
      <xdr:rowOff>63576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512358"/>
          <a:ext cx="889000" cy="1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32213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5118</xdr:rowOff>
    </xdr:from>
    <xdr:to>
      <xdr:col>85</xdr:col>
      <xdr:colOff>177800</xdr:colOff>
      <xdr:row>96</xdr:row>
      <xdr:rowOff>106718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46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154995</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44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12058</xdr:rowOff>
    </xdr:from>
    <xdr:to>
      <xdr:col>81</xdr:col>
      <xdr:colOff>101600</xdr:colOff>
      <xdr:row>96</xdr:row>
      <xdr:rowOff>113658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47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104785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56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155651</xdr:rowOff>
    </xdr:from>
    <xdr:to>
      <xdr:col>76</xdr:col>
      <xdr:colOff>165100</xdr:colOff>
      <xdr:row>96</xdr:row>
      <xdr:rowOff>85801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44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76928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53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2358</xdr:rowOff>
    </xdr:from>
    <xdr:to>
      <xdr:col>72</xdr:col>
      <xdr:colOff>38100</xdr:colOff>
      <xdr:row>96</xdr:row>
      <xdr:rowOff>103958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46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95085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55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12776</xdr:rowOff>
    </xdr:from>
    <xdr:to>
      <xdr:col>67</xdr:col>
      <xdr:colOff>101600</xdr:colOff>
      <xdr:row>96</xdr:row>
      <xdr:rowOff>114376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47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105503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56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構成項目のうち、民生費が大部分を占めており、住民一人当たりの歳出決算額は２２９，１４３円となっている。特に、民生費の６４．１％に当たる扶助費が類似団体平均を大きく上回っており、子ども・子育て支援新制度における教育・保育給付費負担金や医療費助成事業などの単独事業に多額の経費を要していることがその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・構成項目のうち、次いで総務費が多く占めており、住民一人当たりの歳出決算額は１７０，８５１円となっている。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・教育費の歳出決算額は住民一人当たり９２，１６６円で、類似団体平均を上回っている。増加の要因については、学校の統合や複合化に要する普通建設事業費が増加しているためである。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佐賀県伊万里市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６年度は、歳入において、市税や地方譲与税、法人事業税交付金等が増加したが、普通建設事業費の増加等に伴い歳出額も増加したため、財政調整基金から取崩しを行った結果、実質単年度収支が赤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今後も、収納率向上対策の取組を一層推進して税収の確保に努めるとともに、徹底した歳出削減を図ることで、実質単年度収支の黒字化に努める。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佐賀県伊万里市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前年度に引き続き、令和６年度も各特別会計において黒字であったため、連結決算による実質赤字は生じていない。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黒字額は一般会計や国民健康保険特別会計が大きく減少しているものの全体としてはほぼ横ばいとなっており、今後も使用料や保険料（税）の見直しや、歳出の抑制などにより、各会計の経営の健全化を図ることと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36967079</v>
      </c>
      <c r="BO4" s="358"/>
      <c r="BP4" s="358"/>
      <c r="BQ4" s="358"/>
      <c r="BR4" s="358"/>
      <c r="BS4" s="358"/>
      <c r="BT4" s="358"/>
      <c r="BU4" s="359"/>
      <c r="BV4" s="357">
        <v>34551792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4.7</v>
      </c>
      <c r="CU4" s="364"/>
      <c r="CV4" s="364"/>
      <c r="CW4" s="364"/>
      <c r="CX4" s="364"/>
      <c r="CY4" s="364"/>
      <c r="CZ4" s="364"/>
      <c r="DA4" s="365"/>
      <c r="DB4" s="363">
        <v>6</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36153575</v>
      </c>
      <c r="BO5" s="395"/>
      <c r="BP5" s="395"/>
      <c r="BQ5" s="395"/>
      <c r="BR5" s="395"/>
      <c r="BS5" s="395"/>
      <c r="BT5" s="395"/>
      <c r="BU5" s="396"/>
      <c r="BV5" s="394">
        <v>33236164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90.7</v>
      </c>
      <c r="CU5" s="392"/>
      <c r="CV5" s="392"/>
      <c r="CW5" s="392"/>
      <c r="CX5" s="392"/>
      <c r="CY5" s="392"/>
      <c r="CZ5" s="392"/>
      <c r="DA5" s="393"/>
      <c r="DB5" s="391">
        <v>85.9</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813504</v>
      </c>
      <c r="BO6" s="395"/>
      <c r="BP6" s="395"/>
      <c r="BQ6" s="395"/>
      <c r="BR6" s="395"/>
      <c r="BS6" s="395"/>
      <c r="BT6" s="395"/>
      <c r="BU6" s="396"/>
      <c r="BV6" s="394">
        <v>1315628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v>
      </c>
      <c r="CU6" s="432"/>
      <c r="CV6" s="432"/>
      <c r="CW6" s="432"/>
      <c r="CX6" s="432"/>
      <c r="CY6" s="432"/>
      <c r="CZ6" s="432"/>
      <c r="DA6" s="433"/>
      <c r="DB6" s="431">
        <v>86.5</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85495</v>
      </c>
      <c r="BO7" s="395"/>
      <c r="BP7" s="395"/>
      <c r="BQ7" s="395"/>
      <c r="BR7" s="395"/>
      <c r="BS7" s="395"/>
      <c r="BT7" s="395"/>
      <c r="BU7" s="396"/>
      <c r="BV7" s="394">
        <v>414079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15541338</v>
      </c>
      <c r="CU7" s="395"/>
      <c r="CV7" s="395"/>
      <c r="CW7" s="395"/>
      <c r="CX7" s="395"/>
      <c r="CY7" s="395"/>
      <c r="CZ7" s="395"/>
      <c r="DA7" s="396"/>
      <c r="DB7" s="394">
        <v>15000249</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728009</v>
      </c>
      <c r="BO8" s="395"/>
      <c r="BP8" s="395"/>
      <c r="BQ8" s="395"/>
      <c r="BR8" s="395"/>
      <c r="BS8" s="395"/>
      <c r="BT8" s="395"/>
      <c r="BU8" s="396"/>
      <c r="BV8" s="394">
        <v>901549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0.59</v>
      </c>
      <c r="CU8" s="435"/>
      <c r="CV8" s="435"/>
      <c r="CW8" s="435"/>
      <c r="CX8" s="435"/>
      <c r="CY8" s="435"/>
      <c r="CZ8" s="435"/>
      <c r="DA8" s="436"/>
      <c r="DB8" s="434">
        <v>0.56999999999999995</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52629</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-173540</v>
      </c>
      <c r="BO9" s="395"/>
      <c r="BP9" s="395"/>
      <c r="BQ9" s="395"/>
      <c r="BR9" s="395"/>
      <c r="BS9" s="395"/>
      <c r="BT9" s="395"/>
      <c r="BU9" s="396"/>
      <c r="BV9" s="394">
        <v>-338346</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8.9</v>
      </c>
      <c r="CU9" s="392"/>
      <c r="CV9" s="392"/>
      <c r="CW9" s="392"/>
      <c r="CX9" s="392"/>
      <c r="CY9" s="392"/>
      <c r="CZ9" s="392"/>
      <c r="DA9" s="393"/>
      <c r="DB9" s="391">
        <v>8.8000000000000007</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55238</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451931</v>
      </c>
      <c r="BO10" s="395"/>
      <c r="BP10" s="395"/>
      <c r="BQ10" s="395"/>
      <c r="BR10" s="395"/>
      <c r="BS10" s="395"/>
      <c r="BT10" s="395"/>
      <c r="BU10" s="396"/>
      <c r="BV10" s="394">
        <v>696340</v>
      </c>
      <c r="BW10" s="395"/>
      <c r="BX10" s="395"/>
      <c r="BY10" s="395"/>
      <c r="BZ10" s="395"/>
      <c r="CA10" s="395"/>
      <c r="CB10" s="395"/>
      <c r="CC10" s="396"/>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2">
      <c r="A12" s="163"/>
      <c r="B12" s="454" t="s">
        <v>122</v>
      </c>
      <c r="C12" s="455"/>
      <c r="D12" s="455"/>
      <c r="E12" s="455"/>
      <c r="F12" s="455"/>
      <c r="G12" s="455"/>
      <c r="H12" s="455"/>
      <c r="I12" s="455"/>
      <c r="J12" s="455"/>
      <c r="K12" s="456"/>
      <c r="L12" s="463" t="s">
        <v>123</v>
      </c>
      <c r="M12" s="464"/>
      <c r="N12" s="464"/>
      <c r="O12" s="464"/>
      <c r="P12" s="464"/>
      <c r="Q12" s="465"/>
      <c r="R12" s="466">
        <v>51664</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500000</v>
      </c>
      <c r="BO12" s="395"/>
      <c r="BP12" s="395"/>
      <c r="BQ12" s="395"/>
      <c r="BR12" s="395"/>
      <c r="BS12" s="395"/>
      <c r="BT12" s="395"/>
      <c r="BU12" s="396"/>
      <c r="BV12" s="394">
        <v>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129</v>
      </c>
      <c r="N13" s="486"/>
      <c r="O13" s="486"/>
      <c r="P13" s="486"/>
      <c r="Q13" s="487"/>
      <c r="R13" s="478">
        <v>50734</v>
      </c>
      <c r="S13" s="479"/>
      <c r="T13" s="479"/>
      <c r="U13" s="479"/>
      <c r="V13" s="480"/>
      <c r="W13" s="410" t="s">
        <v>130</v>
      </c>
      <c r="X13" s="411"/>
      <c r="Y13" s="411"/>
      <c r="Z13" s="411"/>
      <c r="AA13" s="411"/>
      <c r="AB13" s="401"/>
      <c r="AC13" s="445">
        <v>2123</v>
      </c>
      <c r="AD13" s="446"/>
      <c r="AE13" s="446"/>
      <c r="AF13" s="446"/>
      <c r="AG13" s="488"/>
      <c r="AH13" s="445">
        <v>2582</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-221609</v>
      </c>
      <c r="BO13" s="395"/>
      <c r="BP13" s="395"/>
      <c r="BQ13" s="395"/>
      <c r="BR13" s="395"/>
      <c r="BS13" s="395"/>
      <c r="BT13" s="395"/>
      <c r="BU13" s="396"/>
      <c r="BV13" s="394">
        <v>357994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7.6</v>
      </c>
      <c r="CU13" s="392"/>
      <c r="CV13" s="392"/>
      <c r="CW13" s="392"/>
      <c r="CX13" s="392"/>
      <c r="CY13" s="392"/>
      <c r="CZ13" s="392"/>
      <c r="DA13" s="393"/>
      <c r="DB13" s="391">
        <v>8</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52279</v>
      </c>
      <c r="S14" s="479"/>
      <c r="T14" s="479"/>
      <c r="U14" s="479"/>
      <c r="V14" s="480"/>
      <c r="W14" s="384"/>
      <c r="X14" s="385"/>
      <c r="Y14" s="385"/>
      <c r="Z14" s="385"/>
      <c r="AA14" s="385"/>
      <c r="AB14" s="374"/>
      <c r="AC14" s="481">
        <v>7.9</v>
      </c>
      <c r="AD14" s="482"/>
      <c r="AE14" s="482"/>
      <c r="AF14" s="482"/>
      <c r="AG14" s="483"/>
      <c r="AH14" s="481">
        <v>9.3000000000000007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30.6</v>
      </c>
      <c r="CU14" s="493"/>
      <c r="CV14" s="493"/>
      <c r="CW14" s="493"/>
      <c r="CX14" s="493"/>
      <c r="CY14" s="493"/>
      <c r="CZ14" s="493"/>
      <c r="DA14" s="494"/>
      <c r="DB14" s="492">
        <v>29.5</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129</v>
      </c>
      <c r="N15" s="486"/>
      <c r="O15" s="486"/>
      <c r="P15" s="486"/>
      <c r="Q15" s="487"/>
      <c r="R15" s="478">
        <v>51421</v>
      </c>
      <c r="S15" s="479"/>
      <c r="T15" s="479"/>
      <c r="U15" s="479"/>
      <c r="V15" s="480"/>
      <c r="W15" s="410" t="s">
        <v>137</v>
      </c>
      <c r="X15" s="411"/>
      <c r="Y15" s="411"/>
      <c r="Z15" s="411"/>
      <c r="AA15" s="411"/>
      <c r="AB15" s="401"/>
      <c r="AC15" s="445">
        <v>8526</v>
      </c>
      <c r="AD15" s="446"/>
      <c r="AE15" s="446"/>
      <c r="AF15" s="446"/>
      <c r="AG15" s="488"/>
      <c r="AH15" s="445">
        <v>8891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8249657</v>
      </c>
      <c r="BO15" s="358"/>
      <c r="BP15" s="358"/>
      <c r="BQ15" s="358"/>
      <c r="BR15" s="358"/>
      <c r="BS15" s="358"/>
      <c r="BT15" s="358"/>
      <c r="BU15" s="359"/>
      <c r="BV15" s="357">
        <v>7574254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31.9</v>
      </c>
      <c r="AD16" s="482"/>
      <c r="AE16" s="482"/>
      <c r="AF16" s="482"/>
      <c r="AG16" s="483"/>
      <c r="AH16" s="481">
        <v>32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13257337</v>
      </c>
      <c r="BO16" s="395"/>
      <c r="BP16" s="395"/>
      <c r="BQ16" s="395"/>
      <c r="BR16" s="395"/>
      <c r="BS16" s="395"/>
      <c r="BT16" s="395"/>
      <c r="BU16" s="396"/>
      <c r="BV16" s="394">
        <v>12894069</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16061</v>
      </c>
      <c r="AD17" s="446"/>
      <c r="AE17" s="446"/>
      <c r="AF17" s="446"/>
      <c r="AG17" s="488"/>
      <c r="AH17" s="445">
        <v>16304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10455825</v>
      </c>
      <c r="BO17" s="395"/>
      <c r="BP17" s="395"/>
      <c r="BQ17" s="395"/>
      <c r="BR17" s="395"/>
      <c r="BS17" s="395"/>
      <c r="BT17" s="395"/>
      <c r="BU17" s="396"/>
      <c r="BV17" s="394">
        <v>9567460</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255.24</v>
      </c>
      <c r="M18" s="518"/>
      <c r="N18" s="518"/>
      <c r="O18" s="518"/>
      <c r="P18" s="518"/>
      <c r="Q18" s="518"/>
      <c r="R18" s="519"/>
      <c r="S18" s="519"/>
      <c r="T18" s="519"/>
      <c r="U18" s="519"/>
      <c r="V18" s="520"/>
      <c r="W18" s="412"/>
      <c r="X18" s="413"/>
      <c r="Y18" s="413"/>
      <c r="Z18" s="413"/>
      <c r="AA18" s="413"/>
      <c r="AB18" s="404"/>
      <c r="AC18" s="521">
        <v>60.1</v>
      </c>
      <c r="AD18" s="522"/>
      <c r="AE18" s="522"/>
      <c r="AF18" s="522"/>
      <c r="AG18" s="523"/>
      <c r="AH18" s="521">
        <v>58.7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14020888</v>
      </c>
      <c r="BO18" s="395"/>
      <c r="BP18" s="395"/>
      <c r="BQ18" s="395"/>
      <c r="BR18" s="395"/>
      <c r="BS18" s="395"/>
      <c r="BT18" s="395"/>
      <c r="BU18" s="396"/>
      <c r="BV18" s="394">
        <v>13195027</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206</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18918683</v>
      </c>
      <c r="BO19" s="395"/>
      <c r="BP19" s="395"/>
      <c r="BQ19" s="395"/>
      <c r="BR19" s="395"/>
      <c r="BS19" s="395"/>
      <c r="BT19" s="395"/>
      <c r="BU19" s="396"/>
      <c r="BV19" s="394">
        <v>19099214</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19984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22561564</v>
      </c>
      <c r="BO22" s="358"/>
      <c r="BP22" s="358"/>
      <c r="BQ22" s="358"/>
      <c r="BR22" s="358"/>
      <c r="BS22" s="358"/>
      <c r="BT22" s="358"/>
      <c r="BU22" s="359"/>
      <c r="BV22" s="357">
        <v>21534848</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20936067</v>
      </c>
      <c r="BO23" s="395"/>
      <c r="BP23" s="395"/>
      <c r="BQ23" s="395"/>
      <c r="BR23" s="395"/>
      <c r="BS23" s="395"/>
      <c r="BT23" s="395"/>
      <c r="BU23" s="396"/>
      <c r="BV23" s="394">
        <v>19872287</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9460</v>
      </c>
      <c r="R24" s="446"/>
      <c r="S24" s="446"/>
      <c r="T24" s="446"/>
      <c r="U24" s="446"/>
      <c r="V24" s="488"/>
      <c r="W24" s="540"/>
      <c r="X24" s="541"/>
      <c r="Y24" s="542"/>
      <c r="Z24" s="444" t="s">
        <v>162</v>
      </c>
      <c r="AA24" s="424"/>
      <c r="AB24" s="424"/>
      <c r="AC24" s="424"/>
      <c r="AD24" s="424"/>
      <c r="AE24" s="424"/>
      <c r="AF24" s="424"/>
      <c r="AG24" s="425"/>
      <c r="AH24" s="445">
        <v>407</v>
      </c>
      <c r="AI24" s="446"/>
      <c r="AJ24" s="446"/>
      <c r="AK24" s="446"/>
      <c r="AL24" s="488"/>
      <c r="AM24" s="445">
        <v>1300365</v>
      </c>
      <c r="AN24" s="446"/>
      <c r="AO24" s="446"/>
      <c r="AP24" s="446"/>
      <c r="AQ24" s="446"/>
      <c r="AR24" s="488"/>
      <c r="AS24" s="445">
        <v>3195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13945972</v>
      </c>
      <c r="BO24" s="395"/>
      <c r="BP24" s="395"/>
      <c r="BQ24" s="395"/>
      <c r="BR24" s="395"/>
      <c r="BS24" s="395"/>
      <c r="BT24" s="395"/>
      <c r="BU24" s="396"/>
      <c r="BV24" s="394">
        <v>12129266</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7550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5282118</v>
      </c>
      <c r="BO25" s="358"/>
      <c r="BP25" s="358"/>
      <c r="BQ25" s="358"/>
      <c r="BR25" s="358"/>
      <c r="BS25" s="358"/>
      <c r="BT25" s="358"/>
      <c r="BU25" s="359"/>
      <c r="BV25" s="357">
        <v>5397526</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6780</v>
      </c>
      <c r="R26" s="446"/>
      <c r="S26" s="446"/>
      <c r="T26" s="446"/>
      <c r="U26" s="446"/>
      <c r="V26" s="488"/>
      <c r="W26" s="540"/>
      <c r="X26" s="541"/>
      <c r="Y26" s="542"/>
      <c r="Z26" s="444" t="s">
        <v>168</v>
      </c>
      <c r="AA26" s="546"/>
      <c r="AB26" s="546"/>
      <c r="AC26" s="546"/>
      <c r="AD26" s="546"/>
      <c r="AE26" s="546"/>
      <c r="AF26" s="546"/>
      <c r="AG26" s="547"/>
      <c r="AH26" s="445">
        <v>18</v>
      </c>
      <c r="AI26" s="446"/>
      <c r="AJ26" s="446"/>
      <c r="AK26" s="446"/>
      <c r="AL26" s="488"/>
      <c r="AM26" s="445">
        <v>65790</v>
      </c>
      <c r="AN26" s="446"/>
      <c r="AO26" s="446"/>
      <c r="AP26" s="446"/>
      <c r="AQ26" s="446"/>
      <c r="AR26" s="488"/>
      <c r="AS26" s="445">
        <v>3655</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4860</v>
      </c>
      <c r="R27" s="446"/>
      <c r="S27" s="446"/>
      <c r="T27" s="446"/>
      <c r="U27" s="446"/>
      <c r="V27" s="488"/>
      <c r="W27" s="540"/>
      <c r="X27" s="541"/>
      <c r="Y27" s="542"/>
      <c r="Z27" s="444" t="s">
        <v>171</v>
      </c>
      <c r="AA27" s="424"/>
      <c r="AB27" s="424"/>
      <c r="AC27" s="424"/>
      <c r="AD27" s="424"/>
      <c r="AE27" s="424"/>
      <c r="AF27" s="424"/>
      <c r="AG27" s="425"/>
      <c r="AH27" s="445">
        <v>3</v>
      </c>
      <c r="AI27" s="446"/>
      <c r="AJ27" s="446"/>
      <c r="AK27" s="446"/>
      <c r="AL27" s="488"/>
      <c r="AM27" s="445">
        <v>13131</v>
      </c>
      <c r="AN27" s="446"/>
      <c r="AO27" s="446"/>
      <c r="AP27" s="446"/>
      <c r="AQ27" s="446"/>
      <c r="AR27" s="488"/>
      <c r="AS27" s="445">
        <v>4377</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121</v>
      </c>
      <c r="BO27" s="514"/>
      <c r="BP27" s="514"/>
      <c r="BQ27" s="514"/>
      <c r="BR27" s="514"/>
      <c r="BS27" s="514"/>
      <c r="BT27" s="514"/>
      <c r="BU27" s="515"/>
      <c r="BV27" s="513" t="s">
        <v>121</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4350</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3408571</v>
      </c>
      <c r="BO28" s="358"/>
      <c r="BP28" s="358"/>
      <c r="BQ28" s="358"/>
      <c r="BR28" s="358"/>
      <c r="BS28" s="358"/>
      <c r="BT28" s="358"/>
      <c r="BU28" s="359"/>
      <c r="BV28" s="357">
        <v>3456640</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19</v>
      </c>
      <c r="M29" s="446"/>
      <c r="N29" s="446"/>
      <c r="O29" s="446"/>
      <c r="P29" s="488"/>
      <c r="Q29" s="445">
        <v>4070</v>
      </c>
      <c r="R29" s="446"/>
      <c r="S29" s="446"/>
      <c r="T29" s="446"/>
      <c r="U29" s="446"/>
      <c r="V29" s="488"/>
      <c r="W29" s="543"/>
      <c r="X29" s="544"/>
      <c r="Y29" s="545"/>
      <c r="Z29" s="444" t="s">
        <v>177</v>
      </c>
      <c r="AA29" s="424"/>
      <c r="AB29" s="424"/>
      <c r="AC29" s="424"/>
      <c r="AD29" s="424"/>
      <c r="AE29" s="424"/>
      <c r="AF29" s="424"/>
      <c r="AG29" s="425"/>
      <c r="AH29" s="445">
        <v>410</v>
      </c>
      <c r="AI29" s="446"/>
      <c r="AJ29" s="446"/>
      <c r="AK29" s="446"/>
      <c r="AL29" s="488"/>
      <c r="AM29" s="445">
        <v>1313496</v>
      </c>
      <c r="AN29" s="446"/>
      <c r="AO29" s="446"/>
      <c r="AP29" s="446"/>
      <c r="AQ29" s="446"/>
      <c r="AR29" s="488"/>
      <c r="AS29" s="445">
        <v>3204</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808860</v>
      </c>
      <c r="BO29" s="395"/>
      <c r="BP29" s="395"/>
      <c r="BQ29" s="395"/>
      <c r="BR29" s="395"/>
      <c r="BS29" s="395"/>
      <c r="BT29" s="395"/>
      <c r="BU29" s="396"/>
      <c r="BV29" s="394">
        <v>754856</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6033650</v>
      </c>
      <c r="BO30" s="514"/>
      <c r="BP30" s="514"/>
      <c r="BQ30" s="514"/>
      <c r="BR30" s="514"/>
      <c r="BS30" s="514"/>
      <c r="BT30" s="514"/>
      <c r="BU30" s="515"/>
      <c r="BV30" s="513">
        <v>5623944</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伊万里市国民健康保険特別会計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伊万里市水道事業特別会計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有田磁石場組合</v>
      </c>
      <c r="BZ34" s="585"/>
      <c r="CA34" s="585"/>
      <c r="CB34" s="585"/>
      <c r="CC34" s="585"/>
      <c r="CD34" s="585"/>
      <c r="CE34" s="585"/>
      <c r="CF34" s="585"/>
      <c r="CG34" s="585"/>
      <c r="CH34" s="585"/>
      <c r="CI34" s="585"/>
      <c r="CJ34" s="585"/>
      <c r="CK34" s="585"/>
      <c r="CL34" s="585"/>
      <c r="CM34" s="585"/>
      <c r="CN34" s="163"/>
      <c r="CO34" s="584">
        <f>IF(CQ34="","",MAX(C34:D43,U34:V43,AM34:AN43,BE34:BF43,BW34:BX43)+1)</f>
        <v>18</v>
      </c>
      <c r="CP34" s="584"/>
      <c r="CQ34" s="585" t="str">
        <f>IF('各会計、関係団体の財政状況及び健全化判断比率'!BS7="","",'各会計、関係団体の財政状況及び健全化判断比率'!BS7)</f>
        <v>伊万里土地開発公社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〇</v>
      </c>
      <c r="DH34" s="586"/>
      <c r="DI34" s="190"/>
    </row>
    <row r="35" spans="1:113" ht="32.25" customHeight="1" x14ac:dyDescent="0.2">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伊万里市介護保険特別会計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伊万里市工業用水道事業特別会計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伊万里・有田地区医療福祉組合（一般会計）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伊万里市後期高齢者医療特別会計</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伊万里市下水道事業特別会計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伊万里・有田地区医療福祉組合（特別養護老人ホーム）</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伊万里・有田地区医療福祉組合（病院事業会計）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伊万里・有田地区衛生組合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佐賀県後期高齢者医療広域連合（一般会計）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佐賀県後期高齢者医療広域連合（後期高齢者特別会計）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佐賀県市町総合事務組合（一般会計）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佐賀県市町総合事務組合（特別会計）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17</v>
      </c>
      <c r="BX43" s="584"/>
      <c r="BY43" s="585" t="str">
        <f>IF('各会計、関係団体の財政状況及び健全化判断比率'!B77="","",'各会計、関係団体の財政状況及び健全化判断比率'!B77)</f>
        <v>佐賀県西部広域環境組合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GCbi1LSQ05B06qKe/Et+jVWoM1Fpc12cuRG5ArFx+/JuBipADXdVOpj6BndKBH3BmcReT+t3HK29O2W7t/GWzw==" saltValue="I8VDmmHE6TctdD60OO0nA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531</v>
      </c>
      <c r="D34" s="1136"/>
      <c r="E34" s="1137"/>
      <c r="F34" s="32">
        <v>13.37</v>
      </c>
      <c r="G34" s="33">
        <v>14.39</v>
      </c>
      <c r="H34" s="33">
        <v>15.97</v>
      </c>
      <c r="I34" s="33">
        <v>15.75</v>
      </c>
      <c r="J34" s="34">
        <v>15.42</v>
      </c>
      <c r="K34" s="22"/>
      <c r="L34" s="22"/>
      <c r="M34" s="22"/>
      <c r="N34" s="22"/>
      <c r="O34" s="22"/>
      <c r="P34" s="22"/>
    </row>
    <row r="35" spans="1:16" ht="39" customHeight="1" x14ac:dyDescent="0.2">
      <c r="A35" s="22"/>
      <c r="B35" s="35"/>
      <c r="C35" s="1132" t="s">
        <v>532</v>
      </c>
      <c r="D35" s="1132"/>
      <c r="E35" s="1133"/>
      <c r="F35" s="36">
        <v>7.87</v>
      </c>
      <c r="G35" s="37">
        <v>8.18</v>
      </c>
      <c r="H35" s="37">
        <v>9.41</v>
      </c>
      <c r="I35" s="37">
        <v>9.9</v>
      </c>
      <c r="J35" s="38">
        <v>9.8699999999999992</v>
      </c>
      <c r="K35" s="22"/>
      <c r="L35" s="22"/>
      <c r="M35" s="22"/>
      <c r="N35" s="22"/>
      <c r="O35" s="22"/>
      <c r="P35" s="22"/>
    </row>
    <row r="36" spans="1:16" ht="39" customHeight="1" x14ac:dyDescent="0.2">
      <c r="A36" s="22"/>
      <c r="B36" s="35"/>
      <c r="C36" s="1132" t="s">
        <v>533</v>
      </c>
      <c r="D36" s="1132"/>
      <c r="E36" s="1133"/>
      <c r="F36" s="36">
        <v>2.1800000000000002</v>
      </c>
      <c r="G36" s="37">
        <v>4.7</v>
      </c>
      <c r="H36" s="37">
        <v>8.42</v>
      </c>
      <c r="I36" s="37">
        <v>6.01</v>
      </c>
      <c r="J36" s="38">
        <v>4.68</v>
      </c>
      <c r="K36" s="22"/>
      <c r="L36" s="22"/>
      <c r="M36" s="22"/>
      <c r="N36" s="22"/>
      <c r="O36" s="22"/>
      <c r="P36" s="22"/>
    </row>
    <row r="37" spans="1:16" ht="39" customHeight="1" x14ac:dyDescent="0.2">
      <c r="A37" s="22"/>
      <c r="B37" s="35"/>
      <c r="C37" s="1132" t="s">
        <v>534</v>
      </c>
      <c r="D37" s="1132"/>
      <c r="E37" s="1133"/>
      <c r="F37" s="36">
        <v>0.94</v>
      </c>
      <c r="G37" s="37">
        <v>2.0499999999999998</v>
      </c>
      <c r="H37" s="37">
        <v>3.17</v>
      </c>
      <c r="I37" s="37">
        <v>1.55</v>
      </c>
      <c r="J37" s="38">
        <v>1.43</v>
      </c>
      <c r="K37" s="22"/>
      <c r="L37" s="22"/>
      <c r="M37" s="22"/>
      <c r="N37" s="22"/>
      <c r="O37" s="22"/>
      <c r="P37" s="22"/>
    </row>
    <row r="38" spans="1:16" ht="39" customHeight="1" x14ac:dyDescent="0.2">
      <c r="A38" s="22"/>
      <c r="B38" s="35"/>
      <c r="C38" s="1132" t="s">
        <v>535</v>
      </c>
      <c r="D38" s="1132"/>
      <c r="E38" s="1133"/>
      <c r="F38" s="36">
        <v>1.05</v>
      </c>
      <c r="G38" s="37">
        <v>1.58</v>
      </c>
      <c r="H38" s="37">
        <v>2.48</v>
      </c>
      <c r="I38" s="37">
        <v>0.38</v>
      </c>
      <c r="J38" s="38">
        <v>1.42</v>
      </c>
      <c r="K38" s="22"/>
      <c r="L38" s="22"/>
      <c r="M38" s="22"/>
      <c r="N38" s="22"/>
      <c r="O38" s="22"/>
      <c r="P38" s="22"/>
    </row>
    <row r="39" spans="1:16" ht="39" customHeight="1" x14ac:dyDescent="0.2">
      <c r="A39" s="22"/>
      <c r="B39" s="35"/>
      <c r="C39" s="1132" t="s">
        <v>536</v>
      </c>
      <c r="D39" s="1132"/>
      <c r="E39" s="1133"/>
      <c r="F39" s="36">
        <v>1.58</v>
      </c>
      <c r="G39" s="37">
        <v>1.48</v>
      </c>
      <c r="H39" s="37">
        <v>1.88</v>
      </c>
      <c r="I39" s="37">
        <v>1.97</v>
      </c>
      <c r="J39" s="38">
        <v>0.72</v>
      </c>
      <c r="K39" s="22"/>
      <c r="L39" s="22"/>
      <c r="M39" s="22"/>
      <c r="N39" s="22"/>
      <c r="O39" s="22"/>
      <c r="P39" s="22"/>
    </row>
    <row r="40" spans="1:16" ht="39" customHeight="1" x14ac:dyDescent="0.2">
      <c r="A40" s="22"/>
      <c r="B40" s="35"/>
      <c r="C40" s="1132" t="s">
        <v>537</v>
      </c>
      <c r="D40" s="1132"/>
      <c r="E40" s="1133"/>
      <c r="F40" s="36">
        <v>0</v>
      </c>
      <c r="G40" s="37">
        <v>0.01</v>
      </c>
      <c r="H40" s="37">
        <v>0.01</v>
      </c>
      <c r="I40" s="37">
        <v>0.05</v>
      </c>
      <c r="J40" s="38">
        <v>0.01</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539</v>
      </c>
      <c r="D43" s="1134"/>
      <c r="E43" s="1135"/>
      <c r="F43" s="41">
        <v>0</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KPEkRs1sFVh0vJN94diuuTlTpP8NDPJh4sofbkhzBgQn82gaXsV2SJYt8uD0M2AN9xGt21z2/KIc57S0405hug==" saltValue="sBgrOJkn7dWeJSjkHlre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1788</v>
      </c>
      <c r="L45" s="58">
        <v>1828</v>
      </c>
      <c r="M45" s="58">
        <v>1863</v>
      </c>
      <c r="N45" s="58">
        <v>1762</v>
      </c>
      <c r="O45" s="59">
        <v>1763</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1148</v>
      </c>
      <c r="L48" s="62">
        <v>1080</v>
      </c>
      <c r="M48" s="62">
        <v>1065</v>
      </c>
      <c r="N48" s="62">
        <v>1007</v>
      </c>
      <c r="O48" s="63">
        <v>980</v>
      </c>
      <c r="P48" s="46"/>
      <c r="Q48" s="46"/>
      <c r="R48" s="46"/>
      <c r="S48" s="46"/>
      <c r="T48" s="46"/>
      <c r="U48" s="46"/>
    </row>
    <row r="49" spans="1:21" ht="30.75" customHeight="1" x14ac:dyDescent="0.2">
      <c r="A49" s="46"/>
      <c r="B49" s="1140"/>
      <c r="C49" s="1141"/>
      <c r="D49" s="60"/>
      <c r="E49" s="1146" t="s">
        <v>14</v>
      </c>
      <c r="F49" s="1146"/>
      <c r="G49" s="1146"/>
      <c r="H49" s="1146"/>
      <c r="I49" s="1146"/>
      <c r="J49" s="1147"/>
      <c r="K49" s="61">
        <v>333</v>
      </c>
      <c r="L49" s="62">
        <v>323</v>
      </c>
      <c r="M49" s="62">
        <v>300</v>
      </c>
      <c r="N49" s="62">
        <v>332</v>
      </c>
      <c r="O49" s="63">
        <v>338</v>
      </c>
      <c r="P49" s="46"/>
      <c r="Q49" s="46"/>
      <c r="R49" s="46"/>
      <c r="S49" s="46"/>
      <c r="T49" s="46"/>
      <c r="U49" s="46"/>
    </row>
    <row r="50" spans="1:21" ht="30.75" customHeight="1" x14ac:dyDescent="0.2">
      <c r="A50" s="46"/>
      <c r="B50" s="1140"/>
      <c r="C50" s="1141"/>
      <c r="D50" s="60"/>
      <c r="E50" s="1146" t="s">
        <v>15</v>
      </c>
      <c r="F50" s="1146"/>
      <c r="G50" s="1146"/>
      <c r="H50" s="1146"/>
      <c r="I50" s="1146"/>
      <c r="J50" s="1147"/>
      <c r="K50" s="61">
        <v>55</v>
      </c>
      <c r="L50" s="62">
        <v>40</v>
      </c>
      <c r="M50" s="62" t="s">
        <v>487</v>
      </c>
      <c r="N50" s="62">
        <v>98</v>
      </c>
      <c r="O50" s="63">
        <v>101</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2172</v>
      </c>
      <c r="L52" s="62">
        <v>2184</v>
      </c>
      <c r="M52" s="62">
        <v>2209</v>
      </c>
      <c r="N52" s="62">
        <v>2209</v>
      </c>
      <c r="O52" s="63">
        <v>2256</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1152</v>
      </c>
      <c r="L53" s="67">
        <v>1087</v>
      </c>
      <c r="M53" s="67">
        <v>1019</v>
      </c>
      <c r="N53" s="67">
        <v>990</v>
      </c>
      <c r="O53" s="68">
        <v>926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N60Uci5RH8QtHvQa2q6n50BpDf812k5jSBKa83LEB/EM0nHRX+drIWEGqx8NxRV1FzKmujTPkBCJtY8tpCqm3w==" saltValue="cc+QfoqzPRuqMOpUbt8dq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7" zoomScale="55" zoomScaleNormal="55"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30">
        <v>21128</v>
      </c>
      <c r="J41" s="331">
        <v>21730</v>
      </c>
      <c r="K41" s="331">
        <v>21268</v>
      </c>
      <c r="L41" s="331">
        <v>21535</v>
      </c>
      <c r="M41" s="332">
        <v>22562</v>
      </c>
    </row>
    <row r="42" spans="2:13" ht="27.75" customHeight="1" x14ac:dyDescent="0.2">
      <c r="B42" s="1171"/>
      <c r="C42" s="1172"/>
      <c r="D42" s="104"/>
      <c r="E42" s="1177" t="s">
        <v>32</v>
      </c>
      <c r="F42" s="1177"/>
      <c r="G42" s="1177"/>
      <c r="H42" s="1178"/>
      <c r="I42" s="333">
        <v>40</v>
      </c>
      <c r="J42" s="334" t="s">
        <v>487</v>
      </c>
      <c r="K42" s="334">
        <v>1511</v>
      </c>
      <c r="L42" s="334">
        <v>1517</v>
      </c>
      <c r="M42" s="335">
        <v>1318</v>
      </c>
    </row>
    <row r="43" spans="2:13" ht="27.75" customHeight="1" x14ac:dyDescent="0.2">
      <c r="B43" s="1171"/>
      <c r="C43" s="1172"/>
      <c r="D43" s="104"/>
      <c r="E43" s="1177" t="s">
        <v>33</v>
      </c>
      <c r="F43" s="1177"/>
      <c r="G43" s="1177"/>
      <c r="H43" s="1178"/>
      <c r="I43" s="333">
        <v>11408</v>
      </c>
      <c r="J43" s="334">
        <v>10079</v>
      </c>
      <c r="K43" s="334">
        <v>8947</v>
      </c>
      <c r="L43" s="334">
        <v>8029</v>
      </c>
      <c r="M43" s="335">
        <v>7339</v>
      </c>
    </row>
    <row r="44" spans="2:13" ht="27.75" customHeight="1" x14ac:dyDescent="0.2">
      <c r="B44" s="1171"/>
      <c r="C44" s="1172"/>
      <c r="D44" s="104"/>
      <c r="E44" s="1177" t="s">
        <v>34</v>
      </c>
      <c r="F44" s="1177"/>
      <c r="G44" s="1177"/>
      <c r="H44" s="1178"/>
      <c r="I44" s="333">
        <v>2447</v>
      </c>
      <c r="J44" s="334">
        <v>2246</v>
      </c>
      <c r="K44" s="334">
        <v>2110</v>
      </c>
      <c r="L44" s="334">
        <v>1919</v>
      </c>
      <c r="M44" s="335">
        <v>1728</v>
      </c>
    </row>
    <row r="45" spans="2:13" ht="27.75" customHeight="1" x14ac:dyDescent="0.2">
      <c r="B45" s="1171"/>
      <c r="C45" s="1172"/>
      <c r="D45" s="104"/>
      <c r="E45" s="1177" t="s">
        <v>35</v>
      </c>
      <c r="F45" s="1177"/>
      <c r="G45" s="1177"/>
      <c r="H45" s="1178"/>
      <c r="I45" s="333">
        <v>3882</v>
      </c>
      <c r="J45" s="334">
        <v>3943</v>
      </c>
      <c r="K45" s="334">
        <v>3922</v>
      </c>
      <c r="L45" s="334">
        <v>4125</v>
      </c>
      <c r="M45" s="335">
        <v>4352</v>
      </c>
    </row>
    <row r="46" spans="2:13" ht="27.75" customHeight="1" x14ac:dyDescent="0.2">
      <c r="B46" s="1171"/>
      <c r="C46" s="1172"/>
      <c r="D46" s="105"/>
      <c r="E46" s="1177" t="s">
        <v>36</v>
      </c>
      <c r="F46" s="1177"/>
      <c r="G46" s="1177"/>
      <c r="H46" s="1178"/>
      <c r="I46" s="333">
        <v>122</v>
      </c>
      <c r="J46" s="334">
        <v>96</v>
      </c>
      <c r="K46" s="334">
        <v>84</v>
      </c>
      <c r="L46" s="334">
        <v>72</v>
      </c>
      <c r="M46" s="335">
        <v>66</v>
      </c>
    </row>
    <row r="47" spans="2:13" ht="27.75" customHeight="1" x14ac:dyDescent="0.2">
      <c r="B47" s="1171"/>
      <c r="C47" s="1172"/>
      <c r="D47" s="106"/>
      <c r="E47" s="1179" t="s">
        <v>37</v>
      </c>
      <c r="F47" s="1180"/>
      <c r="G47" s="1180"/>
      <c r="H47" s="1181"/>
      <c r="I47" s="333" t="s">
        <v>487</v>
      </c>
      <c r="J47" s="334" t="s">
        <v>487</v>
      </c>
      <c r="K47" s="334" t="s">
        <v>487</v>
      </c>
      <c r="L47" s="334" t="s">
        <v>487</v>
      </c>
      <c r="M47" s="335" t="s">
        <v>487</v>
      </c>
    </row>
    <row r="48" spans="2:13" ht="27.75" customHeight="1" x14ac:dyDescent="0.2">
      <c r="B48" s="1171"/>
      <c r="C48" s="1172"/>
      <c r="D48" s="104"/>
      <c r="E48" s="1177" t="s">
        <v>38</v>
      </c>
      <c r="F48" s="1177"/>
      <c r="G48" s="1177"/>
      <c r="H48" s="1178"/>
      <c r="I48" s="333" t="s">
        <v>487</v>
      </c>
      <c r="J48" s="334" t="s">
        <v>487</v>
      </c>
      <c r="K48" s="334" t="s">
        <v>487</v>
      </c>
      <c r="L48" s="334" t="s">
        <v>487</v>
      </c>
      <c r="M48" s="335" t="s">
        <v>487</v>
      </c>
    </row>
    <row r="49" spans="2:13" ht="27.75" customHeight="1" x14ac:dyDescent="0.2">
      <c r="B49" s="1173"/>
      <c r="C49" s="1174"/>
      <c r="D49" s="104"/>
      <c r="E49" s="1177" t="s">
        <v>39</v>
      </c>
      <c r="F49" s="1177"/>
      <c r="G49" s="1177"/>
      <c r="H49" s="1178"/>
      <c r="I49" s="333" t="s">
        <v>487</v>
      </c>
      <c r="J49" s="334" t="s">
        <v>487</v>
      </c>
      <c r="K49" s="334" t="s">
        <v>487</v>
      </c>
      <c r="L49" s="334" t="s">
        <v>487</v>
      </c>
      <c r="M49" s="335" t="s">
        <v>487</v>
      </c>
    </row>
    <row r="50" spans="2:13" ht="27.75" customHeight="1" x14ac:dyDescent="0.2">
      <c r="B50" s="1182" t="s">
        <v>40</v>
      </c>
      <c r="C50" s="1183"/>
      <c r="D50" s="107"/>
      <c r="E50" s="1177" t="s">
        <v>41</v>
      </c>
      <c r="F50" s="1177"/>
      <c r="G50" s="1177"/>
      <c r="H50" s="1178"/>
      <c r="I50" s="333">
        <v>5507</v>
      </c>
      <c r="J50" s="334">
        <v>7210</v>
      </c>
      <c r="K50" s="334">
        <v>8659</v>
      </c>
      <c r="L50" s="334">
        <v>9869</v>
      </c>
      <c r="M50" s="335">
        <v>10285</v>
      </c>
    </row>
    <row r="51" spans="2:13" ht="27.75" customHeight="1" x14ac:dyDescent="0.2">
      <c r="B51" s="1171"/>
      <c r="C51" s="1172"/>
      <c r="D51" s="104"/>
      <c r="E51" s="1177" t="s">
        <v>42</v>
      </c>
      <c r="F51" s="1177"/>
      <c r="G51" s="1177"/>
      <c r="H51" s="1178"/>
      <c r="I51" s="333">
        <v>187</v>
      </c>
      <c r="J51" s="334">
        <v>210</v>
      </c>
      <c r="K51" s="334">
        <v>234</v>
      </c>
      <c r="L51" s="334">
        <v>212</v>
      </c>
      <c r="M51" s="335">
        <v>255</v>
      </c>
    </row>
    <row r="52" spans="2:13" ht="27.75" customHeight="1" x14ac:dyDescent="0.2">
      <c r="B52" s="1173"/>
      <c r="C52" s="1174"/>
      <c r="D52" s="104"/>
      <c r="E52" s="1177" t="s">
        <v>43</v>
      </c>
      <c r="F52" s="1177"/>
      <c r="G52" s="1177"/>
      <c r="H52" s="1178"/>
      <c r="I52" s="333">
        <v>26618</v>
      </c>
      <c r="J52" s="334">
        <v>26049</v>
      </c>
      <c r="K52" s="334">
        <v>24751</v>
      </c>
      <c r="L52" s="334">
        <v>23333</v>
      </c>
      <c r="M52" s="335">
        <v>22740</v>
      </c>
    </row>
    <row r="53" spans="2:13" ht="27.75" customHeight="1" thickBot="1" x14ac:dyDescent="0.25">
      <c r="B53" s="1184" t="s">
        <v>19</v>
      </c>
      <c r="C53" s="1185"/>
      <c r="D53" s="108"/>
      <c r="E53" s="1186" t="s">
        <v>44</v>
      </c>
      <c r="F53" s="1186"/>
      <c r="G53" s="1186"/>
      <c r="H53" s="1187"/>
      <c r="I53" s="336">
        <v>6715</v>
      </c>
      <c r="J53" s="337">
        <v>4624</v>
      </c>
      <c r="K53" s="337">
        <v>4198</v>
      </c>
      <c r="L53" s="337">
        <v>3783</v>
      </c>
      <c r="M53" s="338">
        <v>4084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ulwrbo6ZvQCYT3/UTmMirD5azjXZ9haU/G/nHvp+MIb6LnDh3thkrnzOuvGwFjQQ747Rd9hDETyY80yRHpTNdQ==" saltValue="xMAJjHapm6f32kwktKXyH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3"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2760</v>
      </c>
      <c r="G55" s="339">
        <v>3457</v>
      </c>
      <c r="H55" s="340">
        <v>3409</v>
      </c>
    </row>
    <row r="56" spans="2:8" ht="52.5" customHeight="1" x14ac:dyDescent="0.2">
      <c r="B56" s="120"/>
      <c r="C56" s="1198" t="s">
        <v>47</v>
      </c>
      <c r="D56" s="1198"/>
      <c r="E56" s="1199"/>
      <c r="F56" s="341">
        <v>709</v>
      </c>
      <c r="G56" s="341">
        <v>755</v>
      </c>
      <c r="H56" s="342">
        <v>809</v>
      </c>
    </row>
    <row r="57" spans="2:8" ht="53.25" customHeight="1" x14ac:dyDescent="0.2">
      <c r="B57" s="120"/>
      <c r="C57" s="1200" t="s">
        <v>48</v>
      </c>
      <c r="D57" s="1200"/>
      <c r="E57" s="1201"/>
      <c r="F57" s="343">
        <v>5156</v>
      </c>
      <c r="G57" s="343">
        <v>5624</v>
      </c>
      <c r="H57" s="344">
        <v>6034</v>
      </c>
    </row>
    <row r="58" spans="2:8" ht="45.75" customHeight="1" x14ac:dyDescent="0.2">
      <c r="B58" s="121"/>
      <c r="C58" s="1188" t="s">
        <v>558</v>
      </c>
      <c r="D58" s="1189"/>
      <c r="E58" s="1190"/>
      <c r="F58" s="345">
        <v>3244</v>
      </c>
      <c r="G58" s="345">
        <v>3359</v>
      </c>
      <c r="H58" s="346">
        <v>3653</v>
      </c>
    </row>
    <row r="59" spans="2:8" ht="45.75" customHeight="1" x14ac:dyDescent="0.2">
      <c r="B59" s="121"/>
      <c r="C59" s="1188" t="s">
        <v>559</v>
      </c>
      <c r="D59" s="1189"/>
      <c r="E59" s="1190"/>
      <c r="F59" s="345">
        <v>865</v>
      </c>
      <c r="G59" s="345">
        <v>1211</v>
      </c>
      <c r="H59" s="346">
        <v>1244</v>
      </c>
    </row>
    <row r="60" spans="2:8" ht="45.75" customHeight="1" x14ac:dyDescent="0.2">
      <c r="B60" s="121"/>
      <c r="C60" s="1188" t="s">
        <v>560</v>
      </c>
      <c r="D60" s="1189"/>
      <c r="E60" s="1190"/>
      <c r="F60" s="345">
        <v>490</v>
      </c>
      <c r="G60" s="345">
        <v>492</v>
      </c>
      <c r="H60" s="346">
        <v>473</v>
      </c>
    </row>
    <row r="61" spans="2:8" ht="45.75" customHeight="1" x14ac:dyDescent="0.2">
      <c r="B61" s="121"/>
      <c r="C61" s="1188" t="s">
        <v>561</v>
      </c>
      <c r="D61" s="1189"/>
      <c r="E61" s="1190"/>
      <c r="F61" s="345">
        <v>427</v>
      </c>
      <c r="G61" s="345">
        <v>427</v>
      </c>
      <c r="H61" s="346">
        <v>436</v>
      </c>
    </row>
    <row r="62" spans="2:8" ht="45.75" customHeight="1" thickBot="1" x14ac:dyDescent="0.25">
      <c r="B62" s="122"/>
      <c r="C62" s="1191" t="s">
        <v>562</v>
      </c>
      <c r="D62" s="1192"/>
      <c r="E62" s="1193"/>
      <c r="F62" s="347">
        <v>75</v>
      </c>
      <c r="G62" s="347">
        <v>74</v>
      </c>
      <c r="H62" s="348">
        <v>70</v>
      </c>
    </row>
    <row r="63" spans="2:8" ht="52.5" customHeight="1" thickBot="1" x14ac:dyDescent="0.25">
      <c r="B63" s="123"/>
      <c r="C63" s="1194" t="s">
        <v>49</v>
      </c>
      <c r="D63" s="1194"/>
      <c r="E63" s="1195"/>
      <c r="F63" s="349">
        <v>8626</v>
      </c>
      <c r="G63" s="349">
        <v>9835</v>
      </c>
      <c r="H63" s="350">
        <v>10251</v>
      </c>
    </row>
    <row r="64" spans="2:8" ht="13.2" x14ac:dyDescent="0.2"/>
  </sheetData>
  <sheetProtection algorithmName="SHA-512" hashValue="AihA+QMzSckHcjnfhMcMnedSO4x2GjOmPEYONTfku8e/+tSGOKraQ2kYhK6OUMIaJXN2cYYH1zLcXlQRp8l7PA==" saltValue="RVsUWfXTk76xB9T3mSW9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51237</v>
      </c>
      <c r="E3" s="142"/>
      <c r="F3" s="143">
        <v>63812</v>
      </c>
      <c r="G3" s="144"/>
      <c r="H3" s="145"/>
    </row>
    <row r="4" spans="1:8" x14ac:dyDescent="0.2">
      <c r="A4" s="146"/>
      <c r="B4" s="147"/>
      <c r="C4" s="148"/>
      <c r="D4" s="149">
        <v>18601</v>
      </c>
      <c r="E4" s="150"/>
      <c r="F4" s="151">
        <v>33848</v>
      </c>
      <c r="G4" s="152"/>
      <c r="H4" s="153"/>
    </row>
    <row r="5" spans="1:8" x14ac:dyDescent="0.2">
      <c r="A5" s="134" t="s">
        <v>519</v>
      </c>
      <c r="B5" s="139"/>
      <c r="C5" s="140"/>
      <c r="D5" s="141">
        <v>67934</v>
      </c>
      <c r="E5" s="142"/>
      <c r="F5" s="143">
        <v>54225</v>
      </c>
      <c r="G5" s="144"/>
      <c r="H5" s="145"/>
    </row>
    <row r="6" spans="1:8" x14ac:dyDescent="0.2">
      <c r="A6" s="146"/>
      <c r="B6" s="147"/>
      <c r="C6" s="148"/>
      <c r="D6" s="149">
        <v>34175</v>
      </c>
      <c r="E6" s="150"/>
      <c r="F6" s="151">
        <v>27337</v>
      </c>
      <c r="G6" s="152"/>
      <c r="H6" s="153"/>
    </row>
    <row r="7" spans="1:8" x14ac:dyDescent="0.2">
      <c r="A7" s="134" t="s">
        <v>520</v>
      </c>
      <c r="B7" s="139"/>
      <c r="C7" s="140"/>
      <c r="D7" s="141">
        <v>61547</v>
      </c>
      <c r="E7" s="142"/>
      <c r="F7" s="143">
        <v>54016</v>
      </c>
      <c r="G7" s="144"/>
      <c r="H7" s="145"/>
    </row>
    <row r="8" spans="1:8" x14ac:dyDescent="0.2">
      <c r="A8" s="146"/>
      <c r="B8" s="147"/>
      <c r="C8" s="148"/>
      <c r="D8" s="149">
        <v>17656</v>
      </c>
      <c r="E8" s="150"/>
      <c r="F8" s="151">
        <v>28078</v>
      </c>
      <c r="G8" s="152"/>
      <c r="H8" s="153"/>
    </row>
    <row r="9" spans="1:8" x14ac:dyDescent="0.2">
      <c r="A9" s="134" t="s">
        <v>521</v>
      </c>
      <c r="B9" s="139"/>
      <c r="C9" s="140"/>
      <c r="D9" s="141">
        <v>62061</v>
      </c>
      <c r="E9" s="142"/>
      <c r="F9" s="143">
        <v>52786</v>
      </c>
      <c r="G9" s="144"/>
      <c r="H9" s="145"/>
    </row>
    <row r="10" spans="1:8" x14ac:dyDescent="0.2">
      <c r="A10" s="146"/>
      <c r="B10" s="147"/>
      <c r="C10" s="148"/>
      <c r="D10" s="149">
        <v>33481</v>
      </c>
      <c r="E10" s="150"/>
      <c r="F10" s="151">
        <v>28742</v>
      </c>
      <c r="G10" s="152"/>
      <c r="H10" s="153"/>
    </row>
    <row r="11" spans="1:8" x14ac:dyDescent="0.2">
      <c r="A11" s="134" t="s">
        <v>522</v>
      </c>
      <c r="B11" s="139"/>
      <c r="C11" s="140"/>
      <c r="D11" s="141">
        <v>98161</v>
      </c>
      <c r="E11" s="142"/>
      <c r="F11" s="143">
        <v>58465</v>
      </c>
      <c r="G11" s="144"/>
      <c r="H11" s="145"/>
    </row>
    <row r="12" spans="1:8" x14ac:dyDescent="0.2">
      <c r="A12" s="146"/>
      <c r="B12" s="147"/>
      <c r="C12" s="154"/>
      <c r="D12" s="149">
        <v>48720</v>
      </c>
      <c r="E12" s="150"/>
      <c r="F12" s="151">
        <v>34452</v>
      </c>
      <c r="G12" s="152"/>
      <c r="H12" s="153"/>
    </row>
    <row r="13" spans="1:8" x14ac:dyDescent="0.2">
      <c r="A13" s="134"/>
      <c r="B13" s="139"/>
      <c r="C13" s="140"/>
      <c r="D13" s="141">
        <v>68188</v>
      </c>
      <c r="E13" s="142"/>
      <c r="F13" s="143">
        <v>56661</v>
      </c>
      <c r="G13" s="155"/>
      <c r="H13" s="145"/>
    </row>
    <row r="14" spans="1:8" x14ac:dyDescent="0.2">
      <c r="A14" s="146"/>
      <c r="B14" s="147"/>
      <c r="C14" s="148"/>
      <c r="D14" s="149">
        <v>30527</v>
      </c>
      <c r="E14" s="150"/>
      <c r="F14" s="151">
        <v>30491</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2.19</v>
      </c>
      <c r="C19" s="156">
        <f>ROUND(VALUE(SUBSTITUTE(実質収支比率等に係る経年分析!G$48,"▲","-")),2)</f>
        <v>4.7</v>
      </c>
      <c r="D19" s="156">
        <f>ROUND(VALUE(SUBSTITUTE(実質収支比率等に係る経年分析!H$48,"▲","-")),2)</f>
        <v>8.43</v>
      </c>
      <c r="E19" s="156">
        <f>ROUND(VALUE(SUBSTITUTE(実質収支比率等に係る経年分析!I$48,"▲","-")),2)</f>
        <v>6.01</v>
      </c>
      <c r="F19" s="156">
        <f>ROUND(VALUE(SUBSTITUTE(実質収支比率等に係る経年分析!J$48,"▲","-")),2)</f>
        <v>4.68</v>
      </c>
    </row>
    <row r="20" spans="1:11" x14ac:dyDescent="0.2">
      <c r="A20" s="156" t="s">
        <v>53</v>
      </c>
      <c r="B20" s="156">
        <f>ROUND(VALUE(SUBSTITUTE(実質収支比率等に係る経年分析!F$47,"▲","-")),2)</f>
        <v>10.06</v>
      </c>
      <c r="C20" s="156">
        <f>ROUND(VALUE(SUBSTITUTE(実質収支比率等に係る経年分析!G$47,"▲","-")),2)</f>
        <v>14.8</v>
      </c>
      <c r="D20" s="156">
        <f>ROUND(VALUE(SUBSTITUTE(実質収支比率等に係る経年分析!H$47,"▲","-")),2)</f>
        <v>18.760000000000002</v>
      </c>
      <c r="E20" s="156">
        <f>ROUND(VALUE(SUBSTITUTE(実質収支比率等に係る経年分析!I$47,"▲","-")),2)</f>
        <v>23.04</v>
      </c>
      <c r="F20" s="156">
        <f>ROUND(VALUE(SUBSTITUTE(実質収支比率等に係る経年分析!J$47,"▲","-")),2)</f>
        <v>21.93</v>
      </c>
    </row>
    <row r="21" spans="1:11" x14ac:dyDescent="0.2">
      <c r="A21" s="156" t="s">
        <v>54</v>
      </c>
      <c r="B21" s="156">
        <f>IF(ISNUMBER(VALUE(SUBSTITUTE(実質収支比率等に係る経年分析!F$49,"▲","-"))),ROUND(VALUE(SUBSTITUTE(実質収支比率等に係る経年分析!F$49,"▲","-")),2),NA())</f>
        <v>1.68</v>
      </c>
      <c r="C21" s="156">
        <f>IF(ISNUMBER(VALUE(SUBSTITUTE(実質収支比率等に係る経年分析!G$49,"▲","-"))),ROUND(VALUE(SUBSTITUTE(実質収支比率等に係る経年分析!G$49,"▲","-")),2),NA())</f>
        <v>7.72</v>
      </c>
      <c r="D21" s="156">
        <f>IF(ISNUMBER(VALUE(SUBSTITUTE(実質収支比率等に係る経年分析!H$49,"▲","-"))),ROUND(VALUE(SUBSTITUTE(実質収支比率等に係る経年分析!H$49,"▲","-")),2),NA())</f>
        <v>6.83</v>
      </c>
      <c r="E21" s="156">
        <f>IF(ISNUMBER(VALUE(SUBSTITUTE(実質収支比率等に係る経年分析!I$49,"▲","-"))),ROUND(VALUE(SUBSTITUTE(実質収支比率等に係る経年分析!I$49,"▲","-")),2),NA())</f>
        <v>2.39</v>
      </c>
      <c r="F21" s="156">
        <f>IF(ISNUMBER(VALUE(SUBSTITUTE(実質収支比率等に係る経年分析!J$49,"▲","-"))),ROUND(VALUE(SUBSTITUTE(実質収支比率等に係る経年分析!J$49,"▲","-")),2),NA())</f>
        <v>-1.43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伊万里市後期高齢者医療特別会計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0.05</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
      <c r="A31" s="157" t="str">
        <f>IF(連結実質赤字比率に係る赤字・黒字の構成分析!C$39="",NA(),連結実質赤字比率に係る赤字・黒字の構成分析!C$39)</f>
        <v>伊万里市国民健康保険特別会計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1.58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1.48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1.88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1.97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0.72</v>
      </c>
    </row>
    <row r="32" spans="1:11" x14ac:dyDescent="0.2">
      <c r="A32" s="157" t="str">
        <f>IF(連結実質赤字比率に係る赤字・黒字の構成分析!C$38="",NA(),連結実質赤字比率に係る赤字・黒字の構成分析!C$38)</f>
        <v>伊万里市下水道事業特別会計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1.05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1.58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2.48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1.42</v>
      </c>
    </row>
    <row r="33" spans="1:16" x14ac:dyDescent="0.2">
      <c r="A33" s="157" t="str">
        <f>IF(連結実質赤字比率に係る赤字・黒字の構成分析!C$37="",NA(),連結実質赤字比率に係る赤字・黒字の構成分析!C$37)</f>
        <v>伊万里市介護保険特別会計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0.94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2.0499999999999998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3.17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1.55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1.43</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2.1800000000000002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8.42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6.01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4.68</v>
      </c>
    </row>
    <row r="35" spans="1:16" x14ac:dyDescent="0.2">
      <c r="A35" s="157" t="str">
        <f>IF(連結実質赤字比率に係る赤字・黒字の構成分析!C$35="",NA(),連結実質赤字比率に係る赤字・黒字の構成分析!C$35)</f>
        <v>伊万里市工業用水道事業特別会計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7.87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8.18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9.41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9.8699999999999992</v>
      </c>
    </row>
    <row r="36" spans="1:16" x14ac:dyDescent="0.2">
      <c r="A36" s="157" t="str">
        <f>IF(連結実質赤字比率に係る赤字・黒字の構成分析!C$34="",NA(),連結実質赤字比率に係る赤字・黒字の構成分析!C$34)</f>
        <v>伊万里市水道事業特別会計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13.37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14.39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15.97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15.75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15.42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2172</v>
      </c>
      <c r="E42" s="158"/>
      <c r="F42" s="158"/>
      <c r="G42" s="158">
        <f>'実質公債費比率（分子）の構造'!L$52</f>
        <v>2184</v>
      </c>
      <c r="H42" s="158"/>
      <c r="I42" s="158"/>
      <c r="J42" s="158">
        <f>'実質公債費比率（分子）の構造'!M$52</f>
        <v>2209</v>
      </c>
      <c r="K42" s="158"/>
      <c r="L42" s="158"/>
      <c r="M42" s="158">
        <f>'実質公債費比率（分子）の構造'!N$52</f>
        <v>2209</v>
      </c>
      <c r="N42" s="158"/>
      <c r="O42" s="158"/>
      <c r="P42" s="158">
        <f>'実質公債費比率（分子）の構造'!O$52</f>
        <v>2256</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55</v>
      </c>
      <c r="C44" s="158"/>
      <c r="D44" s="158"/>
      <c r="E44" s="158">
        <f>'実質公債費比率（分子）の構造'!L$50</f>
        <v>40</v>
      </c>
      <c r="F44" s="158"/>
      <c r="G44" s="158"/>
      <c r="H44" s="158" t="str">
        <f>'実質公債費比率（分子）の構造'!M$50</f>
        <v>-</v>
      </c>
      <c r="I44" s="158"/>
      <c r="J44" s="158"/>
      <c r="K44" s="158">
        <f>'実質公債費比率（分子）の構造'!N$50</f>
        <v>98</v>
      </c>
      <c r="L44" s="158"/>
      <c r="M44" s="158"/>
      <c r="N44" s="158">
        <f>'実質公債費比率（分子）の構造'!O$50</f>
        <v>101</v>
      </c>
      <c r="O44" s="158"/>
      <c r="P44" s="158"/>
    </row>
    <row r="45" spans="1:16" x14ac:dyDescent="0.2">
      <c r="A45" s="158" t="s">
        <v>63</v>
      </c>
      <c r="B45" s="158">
        <f>'実質公債費比率（分子）の構造'!K$49</f>
        <v>333</v>
      </c>
      <c r="C45" s="158"/>
      <c r="D45" s="158"/>
      <c r="E45" s="158">
        <f>'実質公債費比率（分子）の構造'!L$49</f>
        <v>323</v>
      </c>
      <c r="F45" s="158"/>
      <c r="G45" s="158"/>
      <c r="H45" s="158">
        <f>'実質公債費比率（分子）の構造'!M$49</f>
        <v>300</v>
      </c>
      <c r="I45" s="158"/>
      <c r="J45" s="158"/>
      <c r="K45" s="158">
        <f>'実質公債費比率（分子）の構造'!N$49</f>
        <v>332</v>
      </c>
      <c r="L45" s="158"/>
      <c r="M45" s="158"/>
      <c r="N45" s="158">
        <f>'実質公債費比率（分子）の構造'!O$49</f>
        <v>338</v>
      </c>
      <c r="O45" s="158"/>
      <c r="P45" s="158"/>
    </row>
    <row r="46" spans="1:16" x14ac:dyDescent="0.2">
      <c r="A46" s="158" t="s">
        <v>64</v>
      </c>
      <c r="B46" s="158">
        <f>'実質公債費比率（分子）の構造'!K$48</f>
        <v>1148</v>
      </c>
      <c r="C46" s="158"/>
      <c r="D46" s="158"/>
      <c r="E46" s="158">
        <f>'実質公債費比率（分子）の構造'!L$48</f>
        <v>1080</v>
      </c>
      <c r="F46" s="158"/>
      <c r="G46" s="158"/>
      <c r="H46" s="158">
        <f>'実質公債費比率（分子）の構造'!M$48</f>
        <v>1065</v>
      </c>
      <c r="I46" s="158"/>
      <c r="J46" s="158"/>
      <c r="K46" s="158">
        <f>'実質公債費比率（分子）の構造'!N$48</f>
        <v>1007</v>
      </c>
      <c r="L46" s="158"/>
      <c r="M46" s="158"/>
      <c r="N46" s="158">
        <f>'実質公債費比率（分子）の構造'!O$48</f>
        <v>980</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1788</v>
      </c>
      <c r="C49" s="158"/>
      <c r="D49" s="158"/>
      <c r="E49" s="158">
        <f>'実質公債費比率（分子）の構造'!L$45</f>
        <v>1828</v>
      </c>
      <c r="F49" s="158"/>
      <c r="G49" s="158"/>
      <c r="H49" s="158">
        <f>'実質公債費比率（分子）の構造'!M$45</f>
        <v>1863</v>
      </c>
      <c r="I49" s="158"/>
      <c r="J49" s="158"/>
      <c r="K49" s="158">
        <f>'実質公債費比率（分子）の構造'!N$45</f>
        <v>1762</v>
      </c>
      <c r="L49" s="158"/>
      <c r="M49" s="158"/>
      <c r="N49" s="158">
        <f>'実質公債費比率（分子）の構造'!O$45</f>
        <v>1763</v>
      </c>
      <c r="O49" s="158"/>
      <c r="P49" s="158"/>
    </row>
    <row r="50" spans="1:16" x14ac:dyDescent="0.2">
      <c r="A50" s="158" t="s">
        <v>67</v>
      </c>
      <c r="B50" s="158" t="e">
        <f>NA()</f>
        <v>#N/A</v>
      </c>
      <c r="C50" s="158">
        <f>IF(ISNUMBER('実質公債費比率（分子）の構造'!K$53),'実質公債費比率（分子）の構造'!K$53,NA())</f>
        <v>1152</v>
      </c>
      <c r="D50" s="158" t="e">
        <f>NA()</f>
        <v>#N/A</v>
      </c>
      <c r="E50" s="158" t="e">
        <f>NA()</f>
        <v>#N/A</v>
      </c>
      <c r="F50" s="158">
        <f>IF(ISNUMBER('実質公債費比率（分子）の構造'!L$53),'実質公債費比率（分子）の構造'!L$53,NA())</f>
        <v>1087</v>
      </c>
      <c r="G50" s="158" t="e">
        <f>NA()</f>
        <v>#N/A</v>
      </c>
      <c r="H50" s="158" t="e">
        <f>NA()</f>
        <v>#N/A</v>
      </c>
      <c r="I50" s="158">
        <f>IF(ISNUMBER('実質公債費比率（分子）の構造'!M$53),'実質公債費比率（分子）の構造'!M$53,NA())</f>
        <v>1019</v>
      </c>
      <c r="J50" s="158" t="e">
        <f>NA()</f>
        <v>#N/A</v>
      </c>
      <c r="K50" s="158" t="e">
        <f>NA()</f>
        <v>#N/A</v>
      </c>
      <c r="L50" s="158">
        <f>IF(ISNUMBER('実質公債費比率（分子）の構造'!N$53),'実質公債費比率（分子）の構造'!N$53,NA())</f>
        <v>990</v>
      </c>
      <c r="M50" s="158" t="e">
        <f>NA()</f>
        <v>#N/A</v>
      </c>
      <c r="N50" s="158" t="e">
        <f>NA()</f>
        <v>#N/A</v>
      </c>
      <c r="O50" s="158">
        <f>IF(ISNUMBER('実質公債費比率（分子）の構造'!O$53),'実質公債費比率（分子）の構造'!O$53,NA())</f>
        <v>926</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26618</v>
      </c>
      <c r="E56" s="157"/>
      <c r="F56" s="157"/>
      <c r="G56" s="157">
        <f>'将来負担比率（分子）の構造'!J$52</f>
        <v>26049</v>
      </c>
      <c r="H56" s="157"/>
      <c r="I56" s="157"/>
      <c r="J56" s="157">
        <f>'将来負担比率（分子）の構造'!K$52</f>
        <v>24751</v>
      </c>
      <c r="K56" s="157"/>
      <c r="L56" s="157"/>
      <c r="M56" s="157">
        <f>'将来負担比率（分子）の構造'!L$52</f>
        <v>23333</v>
      </c>
      <c r="N56" s="157"/>
      <c r="O56" s="157"/>
      <c r="P56" s="157">
        <f>'将来負担比率（分子）の構造'!M$52</f>
        <v>22740</v>
      </c>
    </row>
    <row r="57" spans="1:16" x14ac:dyDescent="0.2">
      <c r="A57" s="157" t="s">
        <v>42</v>
      </c>
      <c r="B57" s="157"/>
      <c r="C57" s="157"/>
      <c r="D57" s="157">
        <f>'将来負担比率（分子）の構造'!I$51</f>
        <v>187</v>
      </c>
      <c r="E57" s="157"/>
      <c r="F57" s="157"/>
      <c r="G57" s="157">
        <f>'将来負担比率（分子）の構造'!J$51</f>
        <v>210</v>
      </c>
      <c r="H57" s="157"/>
      <c r="I57" s="157"/>
      <c r="J57" s="157">
        <f>'将来負担比率（分子）の構造'!K$51</f>
        <v>234</v>
      </c>
      <c r="K57" s="157"/>
      <c r="L57" s="157"/>
      <c r="M57" s="157">
        <f>'将来負担比率（分子）の構造'!L$51</f>
        <v>212</v>
      </c>
      <c r="N57" s="157"/>
      <c r="O57" s="157"/>
      <c r="P57" s="157">
        <f>'将来負担比率（分子）の構造'!M$51</f>
        <v>255</v>
      </c>
    </row>
    <row r="58" spans="1:16" x14ac:dyDescent="0.2">
      <c r="A58" s="157" t="s">
        <v>41</v>
      </c>
      <c r="B58" s="157"/>
      <c r="C58" s="157"/>
      <c r="D58" s="157">
        <f>'将来負担比率（分子）の構造'!I$50</f>
        <v>5507</v>
      </c>
      <c r="E58" s="157"/>
      <c r="F58" s="157"/>
      <c r="G58" s="157">
        <f>'将来負担比率（分子）の構造'!J$50</f>
        <v>7210</v>
      </c>
      <c r="H58" s="157"/>
      <c r="I58" s="157"/>
      <c r="J58" s="157">
        <f>'将来負担比率（分子）の構造'!K$50</f>
        <v>8659</v>
      </c>
      <c r="K58" s="157"/>
      <c r="L58" s="157"/>
      <c r="M58" s="157">
        <f>'将来負担比率（分子）の構造'!L$50</f>
        <v>9869</v>
      </c>
      <c r="N58" s="157"/>
      <c r="O58" s="157"/>
      <c r="P58" s="157">
        <f>'将来負担比率（分子）の構造'!M$50</f>
        <v>10285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122</v>
      </c>
      <c r="C61" s="157"/>
      <c r="D61" s="157"/>
      <c r="E61" s="157">
        <f>'将来負担比率（分子）の構造'!J$46</f>
        <v>96</v>
      </c>
      <c r="F61" s="157"/>
      <c r="G61" s="157"/>
      <c r="H61" s="157">
        <f>'将来負担比率（分子）の構造'!K$46</f>
        <v>84</v>
      </c>
      <c r="I61" s="157"/>
      <c r="J61" s="157"/>
      <c r="K61" s="157">
        <f>'将来負担比率（分子）の構造'!L$46</f>
        <v>72</v>
      </c>
      <c r="L61" s="157"/>
      <c r="M61" s="157"/>
      <c r="N61" s="157">
        <f>'将来負担比率（分子）の構造'!M$46</f>
        <v>66</v>
      </c>
      <c r="O61" s="157"/>
      <c r="P61" s="157"/>
    </row>
    <row r="62" spans="1:16" x14ac:dyDescent="0.2">
      <c r="A62" s="157" t="s">
        <v>35</v>
      </c>
      <c r="B62" s="157">
        <f>'将来負担比率（分子）の構造'!I$45</f>
        <v>3882</v>
      </c>
      <c r="C62" s="157"/>
      <c r="D62" s="157"/>
      <c r="E62" s="157">
        <f>'将来負担比率（分子）の構造'!J$45</f>
        <v>3943</v>
      </c>
      <c r="F62" s="157"/>
      <c r="G62" s="157"/>
      <c r="H62" s="157">
        <f>'将来負担比率（分子）の構造'!K$45</f>
        <v>3922</v>
      </c>
      <c r="I62" s="157"/>
      <c r="J62" s="157"/>
      <c r="K62" s="157">
        <f>'将来負担比率（分子）の構造'!L$45</f>
        <v>4125</v>
      </c>
      <c r="L62" s="157"/>
      <c r="M62" s="157"/>
      <c r="N62" s="157">
        <f>'将来負担比率（分子）の構造'!M$45</f>
        <v>4352</v>
      </c>
      <c r="O62" s="157"/>
      <c r="P62" s="157"/>
    </row>
    <row r="63" spans="1:16" x14ac:dyDescent="0.2">
      <c r="A63" s="157" t="s">
        <v>34</v>
      </c>
      <c r="B63" s="157">
        <f>'将来負担比率（分子）の構造'!I$44</f>
        <v>2447</v>
      </c>
      <c r="C63" s="157"/>
      <c r="D63" s="157"/>
      <c r="E63" s="157">
        <f>'将来負担比率（分子）の構造'!J$44</f>
        <v>2246</v>
      </c>
      <c r="F63" s="157"/>
      <c r="G63" s="157"/>
      <c r="H63" s="157">
        <f>'将来負担比率（分子）の構造'!K$44</f>
        <v>2110</v>
      </c>
      <c r="I63" s="157"/>
      <c r="J63" s="157"/>
      <c r="K63" s="157">
        <f>'将来負担比率（分子）の構造'!L$44</f>
        <v>1919</v>
      </c>
      <c r="L63" s="157"/>
      <c r="M63" s="157"/>
      <c r="N63" s="157">
        <f>'将来負担比率（分子）の構造'!M$44</f>
        <v>1728</v>
      </c>
      <c r="O63" s="157"/>
      <c r="P63" s="157"/>
    </row>
    <row r="64" spans="1:16" x14ac:dyDescent="0.2">
      <c r="A64" s="157" t="s">
        <v>33</v>
      </c>
      <c r="B64" s="157">
        <f>'将来負担比率（分子）の構造'!I$43</f>
        <v>11408</v>
      </c>
      <c r="C64" s="157"/>
      <c r="D64" s="157"/>
      <c r="E64" s="157">
        <f>'将来負担比率（分子）の構造'!J$43</f>
        <v>10079</v>
      </c>
      <c r="F64" s="157"/>
      <c r="G64" s="157"/>
      <c r="H64" s="157">
        <f>'将来負担比率（分子）の構造'!K$43</f>
        <v>8947</v>
      </c>
      <c r="I64" s="157"/>
      <c r="J64" s="157"/>
      <c r="K64" s="157">
        <f>'将来負担比率（分子）の構造'!L$43</f>
        <v>8029</v>
      </c>
      <c r="L64" s="157"/>
      <c r="M64" s="157"/>
      <c r="N64" s="157">
        <f>'将来負担比率（分子）の構造'!M$43</f>
        <v>7339</v>
      </c>
      <c r="O64" s="157"/>
      <c r="P64" s="157"/>
    </row>
    <row r="65" spans="1:16" x14ac:dyDescent="0.2">
      <c r="A65" s="157" t="s">
        <v>32</v>
      </c>
      <c r="B65" s="157">
        <f>'将来負担比率（分子）の構造'!I$42</f>
        <v>40</v>
      </c>
      <c r="C65" s="157"/>
      <c r="D65" s="157"/>
      <c r="E65" s="157" t="str">
        <f>'将来負担比率（分子）の構造'!J$42</f>
        <v>-</v>
      </c>
      <c r="F65" s="157"/>
      <c r="G65" s="157"/>
      <c r="H65" s="157">
        <f>'将来負担比率（分子）の構造'!K$42</f>
        <v>1511</v>
      </c>
      <c r="I65" s="157"/>
      <c r="J65" s="157"/>
      <c r="K65" s="157">
        <f>'将来負担比率（分子）の構造'!L$42</f>
        <v>1517</v>
      </c>
      <c r="L65" s="157"/>
      <c r="M65" s="157"/>
      <c r="N65" s="157">
        <f>'将来負担比率（分子）の構造'!M$42</f>
        <v>1318</v>
      </c>
      <c r="O65" s="157"/>
      <c r="P65" s="157"/>
    </row>
    <row r="66" spans="1:16" x14ac:dyDescent="0.2">
      <c r="A66" s="157" t="s">
        <v>31</v>
      </c>
      <c r="B66" s="157">
        <f>'将来負担比率（分子）の構造'!I$41</f>
        <v>21128</v>
      </c>
      <c r="C66" s="157"/>
      <c r="D66" s="157"/>
      <c r="E66" s="157">
        <f>'将来負担比率（分子）の構造'!J$41</f>
        <v>21730</v>
      </c>
      <c r="F66" s="157"/>
      <c r="G66" s="157"/>
      <c r="H66" s="157">
        <f>'将来負担比率（分子）の構造'!K$41</f>
        <v>21268</v>
      </c>
      <c r="I66" s="157"/>
      <c r="J66" s="157"/>
      <c r="K66" s="157">
        <f>'将来負担比率（分子）の構造'!L$41</f>
        <v>21535</v>
      </c>
      <c r="L66" s="157"/>
      <c r="M66" s="157"/>
      <c r="N66" s="157">
        <f>'将来負担比率（分子）の構造'!M$41</f>
        <v>22562</v>
      </c>
      <c r="O66" s="157"/>
      <c r="P66" s="157"/>
    </row>
    <row r="67" spans="1:16" x14ac:dyDescent="0.2">
      <c r="A67" s="157" t="s">
        <v>71</v>
      </c>
      <c r="B67" s="157" t="e">
        <f>NA()</f>
        <v>#N/A</v>
      </c>
      <c r="C67" s="157">
        <f>IF(ISNUMBER('将来負担比率（分子）の構造'!I$53), IF('将来負担比率（分子）の構造'!I$53 &lt; 0, 0, '将来負担比率（分子）の構造'!I$53), NA())</f>
        <v>6715</v>
      </c>
      <c r="D67" s="157" t="e">
        <f>NA()</f>
        <v>#N/A</v>
      </c>
      <c r="E67" s="157" t="e">
        <f>NA()</f>
        <v>#N/A</v>
      </c>
      <c r="F67" s="157">
        <f>IF(ISNUMBER('将来負担比率（分子）の構造'!J$53), IF('将来負担比率（分子）の構造'!J$53 &lt; 0, 0, '将来負担比率（分子）の構造'!J$53), NA())</f>
        <v>4624</v>
      </c>
      <c r="G67" s="157" t="e">
        <f>NA()</f>
        <v>#N/A</v>
      </c>
      <c r="H67" s="157" t="e">
        <f>NA()</f>
        <v>#N/A</v>
      </c>
      <c r="I67" s="157">
        <f>IF(ISNUMBER('将来負担比率（分子）の構造'!K$53), IF('将来負担比率（分子）の構造'!K$53 &lt; 0, 0, '将来負担比率（分子）の構造'!K$53), NA())</f>
        <v>4198</v>
      </c>
      <c r="J67" s="157" t="e">
        <f>NA()</f>
        <v>#N/A</v>
      </c>
      <c r="K67" s="157" t="e">
        <f>NA()</f>
        <v>#N/A</v>
      </c>
      <c r="L67" s="157">
        <f>IF(ISNUMBER('将来負担比率（分子）の構造'!L$53), IF('将来負担比率（分子）の構造'!L$53 &lt; 0, 0, '将来負担比率（分子）の構造'!L$53), NA())</f>
        <v>3783</v>
      </c>
      <c r="M67" s="157" t="e">
        <f>NA()</f>
        <v>#N/A</v>
      </c>
      <c r="N67" s="157" t="e">
        <f>NA()</f>
        <v>#N/A</v>
      </c>
      <c r="O67" s="157">
        <f>IF(ISNUMBER('将来負担比率（分子）の構造'!M$53), IF('将来負担比率（分子）の構造'!M$53 &lt; 0, 0, '将来負担比率（分子）の構造'!M$53), NA())</f>
        <v>4084</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2760</v>
      </c>
      <c r="C72" s="161">
        <f>基金残高に係る経年分析!G55</f>
        <v>3457</v>
      </c>
      <c r="D72" s="161">
        <f>基金残高に係る経年分析!H55</f>
        <v>3409</v>
      </c>
    </row>
    <row r="73" spans="1:16" x14ac:dyDescent="0.2">
      <c r="A73" s="160" t="s">
        <v>74</v>
      </c>
      <c r="B73" s="161">
        <f>基金残高に係る経年分析!F56</f>
        <v>709</v>
      </c>
      <c r="C73" s="161">
        <f>基金残高に係る経年分析!G56</f>
        <v>755</v>
      </c>
      <c r="D73" s="161">
        <f>基金残高に係る経年分析!H56</f>
        <v>809</v>
      </c>
    </row>
    <row r="74" spans="1:16" x14ac:dyDescent="0.2">
      <c r="A74" s="160" t="s">
        <v>75</v>
      </c>
      <c r="B74" s="161">
        <f>基金残高に係る経年分析!F57</f>
        <v>5156</v>
      </c>
      <c r="C74" s="161">
        <f>基金残高に係る経年分析!G57</f>
        <v>5624</v>
      </c>
      <c r="D74" s="161">
        <f>基金残高に係る経年分析!H57</f>
        <v>6034</v>
      </c>
    </row>
  </sheetData>
  <sheetProtection algorithmName="SHA-512" hashValue="fjzp5RIfVJCrwO1de9PnkL8agq/l9+IDlZPSBH6fIfAJ2dW1j/KVfEijJpMVmW1RWQWkZoR6rO8feJEchyzCkQ==" saltValue="K8eYMWjVOQ1QNmTEWUrq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8043007</v>
      </c>
      <c r="S5" s="600"/>
      <c r="T5" s="600"/>
      <c r="U5" s="600"/>
      <c r="V5" s="600"/>
      <c r="W5" s="600"/>
      <c r="X5" s="600"/>
      <c r="Y5" s="601"/>
      <c r="Z5" s="602">
        <v>21.8</v>
      </c>
      <c r="AA5" s="602"/>
      <c r="AB5" s="602"/>
      <c r="AC5" s="602"/>
      <c r="AD5" s="603">
        <v>8043007</v>
      </c>
      <c r="AE5" s="603"/>
      <c r="AF5" s="603"/>
      <c r="AG5" s="603"/>
      <c r="AH5" s="603"/>
      <c r="AI5" s="603"/>
      <c r="AJ5" s="603"/>
      <c r="AK5" s="603"/>
      <c r="AL5" s="604">
        <v>52.2</v>
      </c>
      <c r="AM5" s="605"/>
      <c r="AN5" s="605"/>
      <c r="AO5" s="606"/>
      <c r="AP5" s="596" t="s">
        <v>216</v>
      </c>
      <c r="AQ5" s="597"/>
      <c r="AR5" s="597"/>
      <c r="AS5" s="597"/>
      <c r="AT5" s="597"/>
      <c r="AU5" s="597"/>
      <c r="AV5" s="597"/>
      <c r="AW5" s="597"/>
      <c r="AX5" s="597"/>
      <c r="AY5" s="597"/>
      <c r="AZ5" s="597"/>
      <c r="BA5" s="597"/>
      <c r="BB5" s="597"/>
      <c r="BC5" s="597"/>
      <c r="BD5" s="597"/>
      <c r="BE5" s="597"/>
      <c r="BF5" s="598"/>
      <c r="BG5" s="610">
        <v>8039547</v>
      </c>
      <c r="BH5" s="611"/>
      <c r="BI5" s="611"/>
      <c r="BJ5" s="611"/>
      <c r="BK5" s="611"/>
      <c r="BL5" s="611"/>
      <c r="BM5" s="611"/>
      <c r="BN5" s="612"/>
      <c r="BO5" s="613">
        <v>100</v>
      </c>
      <c r="BP5" s="613"/>
      <c r="BQ5" s="613"/>
      <c r="BR5" s="613"/>
      <c r="BS5" s="614">
        <v>231243</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347505</v>
      </c>
      <c r="S6" s="611"/>
      <c r="T6" s="611"/>
      <c r="U6" s="611"/>
      <c r="V6" s="611"/>
      <c r="W6" s="611"/>
      <c r="X6" s="611"/>
      <c r="Y6" s="612"/>
      <c r="Z6" s="613">
        <v>0.9</v>
      </c>
      <c r="AA6" s="613"/>
      <c r="AB6" s="613"/>
      <c r="AC6" s="613"/>
      <c r="AD6" s="614">
        <v>347505</v>
      </c>
      <c r="AE6" s="614"/>
      <c r="AF6" s="614"/>
      <c r="AG6" s="614"/>
      <c r="AH6" s="614"/>
      <c r="AI6" s="614"/>
      <c r="AJ6" s="614"/>
      <c r="AK6" s="614"/>
      <c r="AL6" s="615">
        <v>2.2999999999999998</v>
      </c>
      <c r="AM6" s="616"/>
      <c r="AN6" s="616"/>
      <c r="AO6" s="617"/>
      <c r="AP6" s="607" t="s">
        <v>221</v>
      </c>
      <c r="AQ6" s="608"/>
      <c r="AR6" s="608"/>
      <c r="AS6" s="608"/>
      <c r="AT6" s="608"/>
      <c r="AU6" s="608"/>
      <c r="AV6" s="608"/>
      <c r="AW6" s="608"/>
      <c r="AX6" s="608"/>
      <c r="AY6" s="608"/>
      <c r="AZ6" s="608"/>
      <c r="BA6" s="608"/>
      <c r="BB6" s="608"/>
      <c r="BC6" s="608"/>
      <c r="BD6" s="608"/>
      <c r="BE6" s="608"/>
      <c r="BF6" s="609"/>
      <c r="BG6" s="610">
        <v>8039547</v>
      </c>
      <c r="BH6" s="611"/>
      <c r="BI6" s="611"/>
      <c r="BJ6" s="611"/>
      <c r="BK6" s="611"/>
      <c r="BL6" s="611"/>
      <c r="BM6" s="611"/>
      <c r="BN6" s="612"/>
      <c r="BO6" s="613">
        <v>100</v>
      </c>
      <c r="BP6" s="613"/>
      <c r="BQ6" s="613"/>
      <c r="BR6" s="613"/>
      <c r="BS6" s="614">
        <v>231243</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250501</v>
      </c>
      <c r="CS6" s="611"/>
      <c r="CT6" s="611"/>
      <c r="CU6" s="611"/>
      <c r="CV6" s="611"/>
      <c r="CW6" s="611"/>
      <c r="CX6" s="611"/>
      <c r="CY6" s="612"/>
      <c r="CZ6" s="604">
        <v>0.7</v>
      </c>
      <c r="DA6" s="605"/>
      <c r="DB6" s="605"/>
      <c r="DC6" s="621"/>
      <c r="DD6" s="619">
        <v>17050</v>
      </c>
      <c r="DE6" s="611"/>
      <c r="DF6" s="611"/>
      <c r="DG6" s="611"/>
      <c r="DH6" s="611"/>
      <c r="DI6" s="611"/>
      <c r="DJ6" s="611"/>
      <c r="DK6" s="611"/>
      <c r="DL6" s="611"/>
      <c r="DM6" s="611"/>
      <c r="DN6" s="611"/>
      <c r="DO6" s="611"/>
      <c r="DP6" s="612"/>
      <c r="DQ6" s="619">
        <v>233501</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2285</v>
      </c>
      <c r="S7" s="611"/>
      <c r="T7" s="611"/>
      <c r="U7" s="611"/>
      <c r="V7" s="611"/>
      <c r="W7" s="611"/>
      <c r="X7" s="611"/>
      <c r="Y7" s="612"/>
      <c r="Z7" s="613">
        <v>0</v>
      </c>
      <c r="AA7" s="613"/>
      <c r="AB7" s="613"/>
      <c r="AC7" s="613"/>
      <c r="AD7" s="614">
        <v>2285</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3119937</v>
      </c>
      <c r="BH7" s="611"/>
      <c r="BI7" s="611"/>
      <c r="BJ7" s="611"/>
      <c r="BK7" s="611"/>
      <c r="BL7" s="611"/>
      <c r="BM7" s="611"/>
      <c r="BN7" s="612"/>
      <c r="BO7" s="613">
        <v>38.799999999999997</v>
      </c>
      <c r="BP7" s="613"/>
      <c r="BQ7" s="613"/>
      <c r="BR7" s="613"/>
      <c r="BS7" s="614">
        <v>231243</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8826844</v>
      </c>
      <c r="CS7" s="611"/>
      <c r="CT7" s="611"/>
      <c r="CU7" s="611"/>
      <c r="CV7" s="611"/>
      <c r="CW7" s="611"/>
      <c r="CX7" s="611"/>
      <c r="CY7" s="612"/>
      <c r="CZ7" s="613">
        <v>24.4</v>
      </c>
      <c r="DA7" s="613"/>
      <c r="DB7" s="613"/>
      <c r="DC7" s="613"/>
      <c r="DD7" s="619">
        <v>539128</v>
      </c>
      <c r="DE7" s="611"/>
      <c r="DF7" s="611"/>
      <c r="DG7" s="611"/>
      <c r="DH7" s="611"/>
      <c r="DI7" s="611"/>
      <c r="DJ7" s="611"/>
      <c r="DK7" s="611"/>
      <c r="DL7" s="611"/>
      <c r="DM7" s="611"/>
      <c r="DN7" s="611"/>
      <c r="DO7" s="611"/>
      <c r="DP7" s="612"/>
      <c r="DQ7" s="619">
        <v>3607239</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35034</v>
      </c>
      <c r="S8" s="611"/>
      <c r="T8" s="611"/>
      <c r="U8" s="611"/>
      <c r="V8" s="611"/>
      <c r="W8" s="611"/>
      <c r="X8" s="611"/>
      <c r="Y8" s="612"/>
      <c r="Z8" s="613">
        <v>0.1</v>
      </c>
      <c r="AA8" s="613"/>
      <c r="AB8" s="613"/>
      <c r="AC8" s="613"/>
      <c r="AD8" s="614">
        <v>35034</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82139</v>
      </c>
      <c r="BH8" s="611"/>
      <c r="BI8" s="611"/>
      <c r="BJ8" s="611"/>
      <c r="BK8" s="611"/>
      <c r="BL8" s="611"/>
      <c r="BM8" s="611"/>
      <c r="BN8" s="612"/>
      <c r="BO8" s="613">
        <v>1</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11838465</v>
      </c>
      <c r="CS8" s="611"/>
      <c r="CT8" s="611"/>
      <c r="CU8" s="611"/>
      <c r="CV8" s="611"/>
      <c r="CW8" s="611"/>
      <c r="CX8" s="611"/>
      <c r="CY8" s="612"/>
      <c r="CZ8" s="613">
        <v>32.700000000000003</v>
      </c>
      <c r="DA8" s="613"/>
      <c r="DB8" s="613"/>
      <c r="DC8" s="613"/>
      <c r="DD8" s="619">
        <v>192503</v>
      </c>
      <c r="DE8" s="611"/>
      <c r="DF8" s="611"/>
      <c r="DG8" s="611"/>
      <c r="DH8" s="611"/>
      <c r="DI8" s="611"/>
      <c r="DJ8" s="611"/>
      <c r="DK8" s="611"/>
      <c r="DL8" s="611"/>
      <c r="DM8" s="611"/>
      <c r="DN8" s="611"/>
      <c r="DO8" s="611"/>
      <c r="DP8" s="612"/>
      <c r="DQ8" s="619">
        <v>5066686</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43231</v>
      </c>
      <c r="S9" s="611"/>
      <c r="T9" s="611"/>
      <c r="U9" s="611"/>
      <c r="V9" s="611"/>
      <c r="W9" s="611"/>
      <c r="X9" s="611"/>
      <c r="Y9" s="612"/>
      <c r="Z9" s="613">
        <v>0.1</v>
      </c>
      <c r="AA9" s="613"/>
      <c r="AB9" s="613"/>
      <c r="AC9" s="613"/>
      <c r="AD9" s="614">
        <v>43231</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2073743</v>
      </c>
      <c r="BH9" s="611"/>
      <c r="BI9" s="611"/>
      <c r="BJ9" s="611"/>
      <c r="BK9" s="611"/>
      <c r="BL9" s="611"/>
      <c r="BM9" s="611"/>
      <c r="BN9" s="612"/>
      <c r="BO9" s="613">
        <v>25.8</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2287036</v>
      </c>
      <c r="CS9" s="611"/>
      <c r="CT9" s="611"/>
      <c r="CU9" s="611"/>
      <c r="CV9" s="611"/>
      <c r="CW9" s="611"/>
      <c r="CX9" s="611"/>
      <c r="CY9" s="612"/>
      <c r="CZ9" s="613">
        <v>6.3</v>
      </c>
      <c r="DA9" s="613"/>
      <c r="DB9" s="613"/>
      <c r="DC9" s="613"/>
      <c r="DD9" s="619">
        <v>88503</v>
      </c>
      <c r="DE9" s="611"/>
      <c r="DF9" s="611"/>
      <c r="DG9" s="611"/>
      <c r="DH9" s="611"/>
      <c r="DI9" s="611"/>
      <c r="DJ9" s="611"/>
      <c r="DK9" s="611"/>
      <c r="DL9" s="611"/>
      <c r="DM9" s="611"/>
      <c r="DN9" s="611"/>
      <c r="DO9" s="611"/>
      <c r="DP9" s="612"/>
      <c r="DQ9" s="619">
        <v>1962203</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154535</v>
      </c>
      <c r="BH10" s="611"/>
      <c r="BI10" s="611"/>
      <c r="BJ10" s="611"/>
      <c r="BK10" s="611"/>
      <c r="BL10" s="611"/>
      <c r="BM10" s="611"/>
      <c r="BN10" s="612"/>
      <c r="BO10" s="613">
        <v>1.9</v>
      </c>
      <c r="BP10" s="613"/>
      <c r="BQ10" s="613"/>
      <c r="BR10" s="613"/>
      <c r="BS10" s="614" t="s">
        <v>121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71830</v>
      </c>
      <c r="CS10" s="611"/>
      <c r="CT10" s="611"/>
      <c r="CU10" s="611"/>
      <c r="CV10" s="611"/>
      <c r="CW10" s="611"/>
      <c r="CX10" s="611"/>
      <c r="CY10" s="612"/>
      <c r="CZ10" s="613">
        <v>0.2</v>
      </c>
      <c r="DA10" s="613"/>
      <c r="DB10" s="613"/>
      <c r="DC10" s="613"/>
      <c r="DD10" s="619" t="s">
        <v>121</v>
      </c>
      <c r="DE10" s="611"/>
      <c r="DF10" s="611"/>
      <c r="DG10" s="611"/>
      <c r="DH10" s="611"/>
      <c r="DI10" s="611"/>
      <c r="DJ10" s="611"/>
      <c r="DK10" s="611"/>
      <c r="DL10" s="611"/>
      <c r="DM10" s="611"/>
      <c r="DN10" s="611"/>
      <c r="DO10" s="611"/>
      <c r="DP10" s="612"/>
      <c r="DQ10" s="619">
        <v>1830</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1420704</v>
      </c>
      <c r="S11" s="611"/>
      <c r="T11" s="611"/>
      <c r="U11" s="611"/>
      <c r="V11" s="611"/>
      <c r="W11" s="611"/>
      <c r="X11" s="611"/>
      <c r="Y11" s="612"/>
      <c r="Z11" s="615">
        <v>3.8</v>
      </c>
      <c r="AA11" s="616"/>
      <c r="AB11" s="616"/>
      <c r="AC11" s="622"/>
      <c r="AD11" s="619">
        <v>1420704</v>
      </c>
      <c r="AE11" s="611"/>
      <c r="AF11" s="611"/>
      <c r="AG11" s="611"/>
      <c r="AH11" s="611"/>
      <c r="AI11" s="611"/>
      <c r="AJ11" s="611"/>
      <c r="AK11" s="612"/>
      <c r="AL11" s="615">
        <v>9.1999999999999993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809520</v>
      </c>
      <c r="BH11" s="611"/>
      <c r="BI11" s="611"/>
      <c r="BJ11" s="611"/>
      <c r="BK11" s="611"/>
      <c r="BL11" s="611"/>
      <c r="BM11" s="611"/>
      <c r="BN11" s="612"/>
      <c r="BO11" s="613">
        <v>10.1</v>
      </c>
      <c r="BP11" s="613"/>
      <c r="BQ11" s="613"/>
      <c r="BR11" s="613"/>
      <c r="BS11" s="614">
        <v>231243</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1368993</v>
      </c>
      <c r="CS11" s="611"/>
      <c r="CT11" s="611"/>
      <c r="CU11" s="611"/>
      <c r="CV11" s="611"/>
      <c r="CW11" s="611"/>
      <c r="CX11" s="611"/>
      <c r="CY11" s="612"/>
      <c r="CZ11" s="613">
        <v>3.8</v>
      </c>
      <c r="DA11" s="613"/>
      <c r="DB11" s="613"/>
      <c r="DC11" s="613"/>
      <c r="DD11" s="619">
        <v>543525</v>
      </c>
      <c r="DE11" s="611"/>
      <c r="DF11" s="611"/>
      <c r="DG11" s="611"/>
      <c r="DH11" s="611"/>
      <c r="DI11" s="611"/>
      <c r="DJ11" s="611"/>
      <c r="DK11" s="611"/>
      <c r="DL11" s="611"/>
      <c r="DM11" s="611"/>
      <c r="DN11" s="611"/>
      <c r="DO11" s="611"/>
      <c r="DP11" s="612"/>
      <c r="DQ11" s="619">
        <v>471075</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121</v>
      </c>
      <c r="S12" s="611"/>
      <c r="T12" s="611"/>
      <c r="U12" s="611"/>
      <c r="V12" s="611"/>
      <c r="W12" s="611"/>
      <c r="X12" s="611"/>
      <c r="Y12" s="612"/>
      <c r="Z12" s="613" t="s">
        <v>121</v>
      </c>
      <c r="AA12" s="613"/>
      <c r="AB12" s="613"/>
      <c r="AC12" s="613"/>
      <c r="AD12" s="614" t="s">
        <v>121</v>
      </c>
      <c r="AE12" s="614"/>
      <c r="AF12" s="614"/>
      <c r="AG12" s="614"/>
      <c r="AH12" s="614"/>
      <c r="AI12" s="614"/>
      <c r="AJ12" s="614"/>
      <c r="AK12" s="614"/>
      <c r="AL12" s="615" t="s">
        <v>121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4169395</v>
      </c>
      <c r="BH12" s="611"/>
      <c r="BI12" s="611"/>
      <c r="BJ12" s="611"/>
      <c r="BK12" s="611"/>
      <c r="BL12" s="611"/>
      <c r="BM12" s="611"/>
      <c r="BN12" s="612"/>
      <c r="BO12" s="613">
        <v>51.8</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1133890</v>
      </c>
      <c r="CS12" s="611"/>
      <c r="CT12" s="611"/>
      <c r="CU12" s="611"/>
      <c r="CV12" s="611"/>
      <c r="CW12" s="611"/>
      <c r="CX12" s="611"/>
      <c r="CY12" s="612"/>
      <c r="CZ12" s="613">
        <v>3.1</v>
      </c>
      <c r="DA12" s="613"/>
      <c r="DB12" s="613"/>
      <c r="DC12" s="613"/>
      <c r="DD12" s="619">
        <v>43683</v>
      </c>
      <c r="DE12" s="611"/>
      <c r="DF12" s="611"/>
      <c r="DG12" s="611"/>
      <c r="DH12" s="611"/>
      <c r="DI12" s="611"/>
      <c r="DJ12" s="611"/>
      <c r="DK12" s="611"/>
      <c r="DL12" s="611"/>
      <c r="DM12" s="611"/>
      <c r="DN12" s="611"/>
      <c r="DO12" s="611"/>
      <c r="DP12" s="612"/>
      <c r="DQ12" s="619">
        <v>734742</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4131128</v>
      </c>
      <c r="BH13" s="611"/>
      <c r="BI13" s="611"/>
      <c r="BJ13" s="611"/>
      <c r="BK13" s="611"/>
      <c r="BL13" s="611"/>
      <c r="BM13" s="611"/>
      <c r="BN13" s="612"/>
      <c r="BO13" s="613">
        <v>51.4</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2473971</v>
      </c>
      <c r="CS13" s="611"/>
      <c r="CT13" s="611"/>
      <c r="CU13" s="611"/>
      <c r="CV13" s="611"/>
      <c r="CW13" s="611"/>
      <c r="CX13" s="611"/>
      <c r="CY13" s="612"/>
      <c r="CZ13" s="613">
        <v>6.8</v>
      </c>
      <c r="DA13" s="613"/>
      <c r="DB13" s="613"/>
      <c r="DC13" s="613"/>
      <c r="DD13" s="619">
        <v>1243959</v>
      </c>
      <c r="DE13" s="611"/>
      <c r="DF13" s="611"/>
      <c r="DG13" s="611"/>
      <c r="DH13" s="611"/>
      <c r="DI13" s="611"/>
      <c r="DJ13" s="611"/>
      <c r="DK13" s="611"/>
      <c r="DL13" s="611"/>
      <c r="DM13" s="611"/>
      <c r="DN13" s="611"/>
      <c r="DO13" s="611"/>
      <c r="DP13" s="612"/>
      <c r="DQ13" s="619">
        <v>1197587</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238321</v>
      </c>
      <c r="BH14" s="611"/>
      <c r="BI14" s="611"/>
      <c r="BJ14" s="611"/>
      <c r="BK14" s="611"/>
      <c r="BL14" s="611"/>
      <c r="BM14" s="611"/>
      <c r="BN14" s="612"/>
      <c r="BO14" s="613">
        <v>3</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1162429</v>
      </c>
      <c r="CS14" s="611"/>
      <c r="CT14" s="611"/>
      <c r="CU14" s="611"/>
      <c r="CV14" s="611"/>
      <c r="CW14" s="611"/>
      <c r="CX14" s="611"/>
      <c r="CY14" s="612"/>
      <c r="CZ14" s="613">
        <v>3.2</v>
      </c>
      <c r="DA14" s="613"/>
      <c r="DB14" s="613"/>
      <c r="DC14" s="613"/>
      <c r="DD14" s="619">
        <v>29640</v>
      </c>
      <c r="DE14" s="611"/>
      <c r="DF14" s="611"/>
      <c r="DG14" s="611"/>
      <c r="DH14" s="611"/>
      <c r="DI14" s="611"/>
      <c r="DJ14" s="611"/>
      <c r="DK14" s="611"/>
      <c r="DL14" s="611"/>
      <c r="DM14" s="611"/>
      <c r="DN14" s="611"/>
      <c r="DO14" s="611"/>
      <c r="DP14" s="612"/>
      <c r="DQ14" s="619">
        <v>1063347</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30205</v>
      </c>
      <c r="S15" s="611"/>
      <c r="T15" s="611"/>
      <c r="U15" s="611"/>
      <c r="V15" s="611"/>
      <c r="W15" s="611"/>
      <c r="X15" s="611"/>
      <c r="Y15" s="612"/>
      <c r="Z15" s="613">
        <v>0.1</v>
      </c>
      <c r="AA15" s="613"/>
      <c r="AB15" s="613"/>
      <c r="AC15" s="613"/>
      <c r="AD15" s="614">
        <v>30205</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511894</v>
      </c>
      <c r="BH15" s="611"/>
      <c r="BI15" s="611"/>
      <c r="BJ15" s="611"/>
      <c r="BK15" s="611"/>
      <c r="BL15" s="611"/>
      <c r="BM15" s="611"/>
      <c r="BN15" s="612"/>
      <c r="BO15" s="613">
        <v>6.4</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4761687</v>
      </c>
      <c r="CS15" s="611"/>
      <c r="CT15" s="611"/>
      <c r="CU15" s="611"/>
      <c r="CV15" s="611"/>
      <c r="CW15" s="611"/>
      <c r="CX15" s="611"/>
      <c r="CY15" s="612"/>
      <c r="CZ15" s="613">
        <v>13.2</v>
      </c>
      <c r="DA15" s="613"/>
      <c r="DB15" s="613"/>
      <c r="DC15" s="613"/>
      <c r="DD15" s="619">
        <v>2373421</v>
      </c>
      <c r="DE15" s="611"/>
      <c r="DF15" s="611"/>
      <c r="DG15" s="611"/>
      <c r="DH15" s="611"/>
      <c r="DI15" s="611"/>
      <c r="DJ15" s="611"/>
      <c r="DK15" s="611"/>
      <c r="DL15" s="611"/>
      <c r="DM15" s="611"/>
      <c r="DN15" s="611"/>
      <c r="DO15" s="611"/>
      <c r="DP15" s="612"/>
      <c r="DQ15" s="619">
        <v>2078053</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135882</v>
      </c>
      <c r="S16" s="611"/>
      <c r="T16" s="611"/>
      <c r="U16" s="611"/>
      <c r="V16" s="611"/>
      <c r="W16" s="611"/>
      <c r="X16" s="611"/>
      <c r="Y16" s="612"/>
      <c r="Z16" s="613">
        <v>0.4</v>
      </c>
      <c r="AA16" s="613"/>
      <c r="AB16" s="613"/>
      <c r="AC16" s="613"/>
      <c r="AD16" s="614">
        <v>135882</v>
      </c>
      <c r="AE16" s="614"/>
      <c r="AF16" s="614"/>
      <c r="AG16" s="614"/>
      <c r="AH16" s="614"/>
      <c r="AI16" s="614"/>
      <c r="AJ16" s="614"/>
      <c r="AK16" s="614"/>
      <c r="AL16" s="615">
        <v>0.9</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214572</v>
      </c>
      <c r="CS16" s="611"/>
      <c r="CT16" s="611"/>
      <c r="CU16" s="611"/>
      <c r="CV16" s="611"/>
      <c r="CW16" s="611"/>
      <c r="CX16" s="611"/>
      <c r="CY16" s="612"/>
      <c r="CZ16" s="613">
        <v>0.6</v>
      </c>
      <c r="DA16" s="613"/>
      <c r="DB16" s="613"/>
      <c r="DC16" s="613"/>
      <c r="DD16" s="619" t="s">
        <v>121</v>
      </c>
      <c r="DE16" s="611"/>
      <c r="DF16" s="611"/>
      <c r="DG16" s="611"/>
      <c r="DH16" s="611"/>
      <c r="DI16" s="611"/>
      <c r="DJ16" s="611"/>
      <c r="DK16" s="611"/>
      <c r="DL16" s="611"/>
      <c r="DM16" s="611"/>
      <c r="DN16" s="611"/>
      <c r="DO16" s="611"/>
      <c r="DP16" s="612"/>
      <c r="DQ16" s="619">
        <v>10153</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269046</v>
      </c>
      <c r="S17" s="611"/>
      <c r="T17" s="611"/>
      <c r="U17" s="611"/>
      <c r="V17" s="611"/>
      <c r="W17" s="611"/>
      <c r="X17" s="611"/>
      <c r="Y17" s="612"/>
      <c r="Z17" s="613">
        <v>0.7</v>
      </c>
      <c r="AA17" s="613"/>
      <c r="AB17" s="613"/>
      <c r="AC17" s="613"/>
      <c r="AD17" s="614">
        <v>269046</v>
      </c>
      <c r="AE17" s="614"/>
      <c r="AF17" s="614"/>
      <c r="AG17" s="614"/>
      <c r="AH17" s="614"/>
      <c r="AI17" s="614"/>
      <c r="AJ17" s="614"/>
      <c r="AK17" s="614"/>
      <c r="AL17" s="615">
        <v>1.7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1763357</v>
      </c>
      <c r="CS17" s="611"/>
      <c r="CT17" s="611"/>
      <c r="CU17" s="611"/>
      <c r="CV17" s="611"/>
      <c r="CW17" s="611"/>
      <c r="CX17" s="611"/>
      <c r="CY17" s="612"/>
      <c r="CZ17" s="613">
        <v>4.9000000000000004</v>
      </c>
      <c r="DA17" s="613"/>
      <c r="DB17" s="613"/>
      <c r="DC17" s="613"/>
      <c r="DD17" s="619" t="s">
        <v>121</v>
      </c>
      <c r="DE17" s="611"/>
      <c r="DF17" s="611"/>
      <c r="DG17" s="611"/>
      <c r="DH17" s="611"/>
      <c r="DI17" s="611"/>
      <c r="DJ17" s="611"/>
      <c r="DK17" s="611"/>
      <c r="DL17" s="611"/>
      <c r="DM17" s="611"/>
      <c r="DN17" s="611"/>
      <c r="DO17" s="611"/>
      <c r="DP17" s="612"/>
      <c r="DQ17" s="619">
        <v>1678763</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43696</v>
      </c>
      <c r="S18" s="611"/>
      <c r="T18" s="611"/>
      <c r="U18" s="611"/>
      <c r="V18" s="611"/>
      <c r="W18" s="611"/>
      <c r="X18" s="611"/>
      <c r="Y18" s="612"/>
      <c r="Z18" s="613">
        <v>0.1</v>
      </c>
      <c r="AA18" s="613"/>
      <c r="AB18" s="613"/>
      <c r="AC18" s="613"/>
      <c r="AD18" s="614">
        <v>43696</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220525</v>
      </c>
      <c r="S19" s="611"/>
      <c r="T19" s="611"/>
      <c r="U19" s="611"/>
      <c r="V19" s="611"/>
      <c r="W19" s="611"/>
      <c r="X19" s="611"/>
      <c r="Y19" s="612"/>
      <c r="Z19" s="613">
        <v>0.6</v>
      </c>
      <c r="AA19" s="613"/>
      <c r="AB19" s="613"/>
      <c r="AC19" s="613"/>
      <c r="AD19" s="614">
        <v>220525</v>
      </c>
      <c r="AE19" s="614"/>
      <c r="AF19" s="614"/>
      <c r="AG19" s="614"/>
      <c r="AH19" s="614"/>
      <c r="AI19" s="614"/>
      <c r="AJ19" s="614"/>
      <c r="AK19" s="614"/>
      <c r="AL19" s="615">
        <v>1.4</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3460</v>
      </c>
      <c r="BH19" s="611"/>
      <c r="BI19" s="611"/>
      <c r="BJ19" s="611"/>
      <c r="BK19" s="611"/>
      <c r="BL19" s="611"/>
      <c r="BM19" s="611"/>
      <c r="BN19" s="612"/>
      <c r="BO19" s="613">
        <v>0</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4825</v>
      </c>
      <c r="S20" s="611"/>
      <c r="T20" s="611"/>
      <c r="U20" s="611"/>
      <c r="V20" s="611"/>
      <c r="W20" s="611"/>
      <c r="X20" s="611"/>
      <c r="Y20" s="612"/>
      <c r="Z20" s="613">
        <v>0</v>
      </c>
      <c r="AA20" s="613"/>
      <c r="AB20" s="613"/>
      <c r="AC20" s="613"/>
      <c r="AD20" s="614">
        <v>4825</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3460</v>
      </c>
      <c r="BH20" s="611"/>
      <c r="BI20" s="611"/>
      <c r="BJ20" s="611"/>
      <c r="BK20" s="611"/>
      <c r="BL20" s="611"/>
      <c r="BM20" s="611"/>
      <c r="BN20" s="612"/>
      <c r="BO20" s="613">
        <v>0</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36153575</v>
      </c>
      <c r="CS20" s="611"/>
      <c r="CT20" s="611"/>
      <c r="CU20" s="611"/>
      <c r="CV20" s="611"/>
      <c r="CW20" s="611"/>
      <c r="CX20" s="611"/>
      <c r="CY20" s="612"/>
      <c r="CZ20" s="613">
        <v>100</v>
      </c>
      <c r="DA20" s="613"/>
      <c r="DB20" s="613"/>
      <c r="DC20" s="613"/>
      <c r="DD20" s="619">
        <v>5071412</v>
      </c>
      <c r="DE20" s="611"/>
      <c r="DF20" s="611"/>
      <c r="DG20" s="611"/>
      <c r="DH20" s="611"/>
      <c r="DI20" s="611"/>
      <c r="DJ20" s="611"/>
      <c r="DK20" s="611"/>
      <c r="DL20" s="611"/>
      <c r="DM20" s="611"/>
      <c r="DN20" s="611"/>
      <c r="DO20" s="611"/>
      <c r="DP20" s="612"/>
      <c r="DQ20" s="619">
        <v>18105179</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5993864</v>
      </c>
      <c r="S21" s="611"/>
      <c r="T21" s="611"/>
      <c r="U21" s="611"/>
      <c r="V21" s="611"/>
      <c r="W21" s="611"/>
      <c r="X21" s="611"/>
      <c r="Y21" s="612"/>
      <c r="Z21" s="613">
        <v>16.2</v>
      </c>
      <c r="AA21" s="613"/>
      <c r="AB21" s="613"/>
      <c r="AC21" s="613"/>
      <c r="AD21" s="614">
        <v>5035350</v>
      </c>
      <c r="AE21" s="614"/>
      <c r="AF21" s="614"/>
      <c r="AG21" s="614"/>
      <c r="AH21" s="614"/>
      <c r="AI21" s="614"/>
      <c r="AJ21" s="614"/>
      <c r="AK21" s="614"/>
      <c r="AL21" s="615">
        <v>32.700000000000003</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3460</v>
      </c>
      <c r="BH21" s="611"/>
      <c r="BI21" s="611"/>
      <c r="BJ21" s="611"/>
      <c r="BK21" s="611"/>
      <c r="BL21" s="611"/>
      <c r="BM21" s="611"/>
      <c r="BN21" s="612"/>
      <c r="BO21" s="613">
        <v>0</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5035350</v>
      </c>
      <c r="S22" s="611"/>
      <c r="T22" s="611"/>
      <c r="U22" s="611"/>
      <c r="V22" s="611"/>
      <c r="W22" s="611"/>
      <c r="X22" s="611"/>
      <c r="Y22" s="612"/>
      <c r="Z22" s="613">
        <v>13.6</v>
      </c>
      <c r="AA22" s="613"/>
      <c r="AB22" s="613"/>
      <c r="AC22" s="613"/>
      <c r="AD22" s="614">
        <v>5035350</v>
      </c>
      <c r="AE22" s="614"/>
      <c r="AF22" s="614"/>
      <c r="AG22" s="614"/>
      <c r="AH22" s="614"/>
      <c r="AI22" s="614"/>
      <c r="AJ22" s="614"/>
      <c r="AK22" s="614"/>
      <c r="AL22" s="615">
        <v>32.700000000000003</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958514</v>
      </c>
      <c r="S23" s="611"/>
      <c r="T23" s="611"/>
      <c r="U23" s="611"/>
      <c r="V23" s="611"/>
      <c r="W23" s="611"/>
      <c r="X23" s="611"/>
      <c r="Y23" s="612"/>
      <c r="Z23" s="613">
        <v>2.6</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13786094</v>
      </c>
      <c r="CS24" s="600"/>
      <c r="CT24" s="600"/>
      <c r="CU24" s="600"/>
      <c r="CV24" s="600"/>
      <c r="CW24" s="600"/>
      <c r="CX24" s="600"/>
      <c r="CY24" s="601"/>
      <c r="CZ24" s="604">
        <v>38.1</v>
      </c>
      <c r="DA24" s="605"/>
      <c r="DB24" s="605"/>
      <c r="DC24" s="621"/>
      <c r="DD24" s="642">
        <v>7671278</v>
      </c>
      <c r="DE24" s="600"/>
      <c r="DF24" s="600"/>
      <c r="DG24" s="600"/>
      <c r="DH24" s="600"/>
      <c r="DI24" s="600"/>
      <c r="DJ24" s="600"/>
      <c r="DK24" s="601"/>
      <c r="DL24" s="642">
        <v>7422401</v>
      </c>
      <c r="DM24" s="600"/>
      <c r="DN24" s="600"/>
      <c r="DO24" s="600"/>
      <c r="DP24" s="600"/>
      <c r="DQ24" s="600"/>
      <c r="DR24" s="600"/>
      <c r="DS24" s="600"/>
      <c r="DT24" s="600"/>
      <c r="DU24" s="600"/>
      <c r="DV24" s="601"/>
      <c r="DW24" s="604">
        <v>48</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16320763</v>
      </c>
      <c r="S25" s="611"/>
      <c r="T25" s="611"/>
      <c r="U25" s="611"/>
      <c r="V25" s="611"/>
      <c r="W25" s="611"/>
      <c r="X25" s="611"/>
      <c r="Y25" s="612"/>
      <c r="Z25" s="613">
        <v>44.1</v>
      </c>
      <c r="AA25" s="613"/>
      <c r="AB25" s="613"/>
      <c r="AC25" s="613"/>
      <c r="AD25" s="614">
        <v>15362249</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4300746</v>
      </c>
      <c r="CS25" s="643"/>
      <c r="CT25" s="643"/>
      <c r="CU25" s="643"/>
      <c r="CV25" s="643"/>
      <c r="CW25" s="643"/>
      <c r="CX25" s="643"/>
      <c r="CY25" s="644"/>
      <c r="CZ25" s="615">
        <v>11.9</v>
      </c>
      <c r="DA25" s="640"/>
      <c r="DB25" s="640"/>
      <c r="DC25" s="645"/>
      <c r="DD25" s="619">
        <v>3975143</v>
      </c>
      <c r="DE25" s="643"/>
      <c r="DF25" s="643"/>
      <c r="DG25" s="643"/>
      <c r="DH25" s="643"/>
      <c r="DI25" s="643"/>
      <c r="DJ25" s="643"/>
      <c r="DK25" s="644"/>
      <c r="DL25" s="619">
        <v>3899148</v>
      </c>
      <c r="DM25" s="643"/>
      <c r="DN25" s="643"/>
      <c r="DO25" s="643"/>
      <c r="DP25" s="643"/>
      <c r="DQ25" s="643"/>
      <c r="DR25" s="643"/>
      <c r="DS25" s="643"/>
      <c r="DT25" s="643"/>
      <c r="DU25" s="643"/>
      <c r="DV25" s="644"/>
      <c r="DW25" s="615">
        <v>25.2</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7265</v>
      </c>
      <c r="S26" s="611"/>
      <c r="T26" s="611"/>
      <c r="U26" s="611"/>
      <c r="V26" s="611"/>
      <c r="W26" s="611"/>
      <c r="X26" s="611"/>
      <c r="Y26" s="612"/>
      <c r="Z26" s="613">
        <v>0</v>
      </c>
      <c r="AA26" s="613"/>
      <c r="AB26" s="613"/>
      <c r="AC26" s="613"/>
      <c r="AD26" s="614">
        <v>7265</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2442995</v>
      </c>
      <c r="CS26" s="611"/>
      <c r="CT26" s="611"/>
      <c r="CU26" s="611"/>
      <c r="CV26" s="611"/>
      <c r="CW26" s="611"/>
      <c r="CX26" s="611"/>
      <c r="CY26" s="612"/>
      <c r="CZ26" s="615">
        <v>6.8</v>
      </c>
      <c r="DA26" s="640"/>
      <c r="DB26" s="640"/>
      <c r="DC26" s="645"/>
      <c r="DD26" s="619">
        <v>2286071</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170780</v>
      </c>
      <c r="S27" s="611"/>
      <c r="T27" s="611"/>
      <c r="U27" s="611"/>
      <c r="V27" s="611"/>
      <c r="W27" s="611"/>
      <c r="X27" s="611"/>
      <c r="Y27" s="612"/>
      <c r="Z27" s="613">
        <v>0.5</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8043007</v>
      </c>
      <c r="BH27" s="611"/>
      <c r="BI27" s="611"/>
      <c r="BJ27" s="611"/>
      <c r="BK27" s="611"/>
      <c r="BL27" s="611"/>
      <c r="BM27" s="611"/>
      <c r="BN27" s="612"/>
      <c r="BO27" s="613">
        <v>100</v>
      </c>
      <c r="BP27" s="613"/>
      <c r="BQ27" s="613"/>
      <c r="BR27" s="613"/>
      <c r="BS27" s="614">
        <v>231243</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7721991</v>
      </c>
      <c r="CS27" s="643"/>
      <c r="CT27" s="643"/>
      <c r="CU27" s="643"/>
      <c r="CV27" s="643"/>
      <c r="CW27" s="643"/>
      <c r="CX27" s="643"/>
      <c r="CY27" s="644"/>
      <c r="CZ27" s="615">
        <v>21.4</v>
      </c>
      <c r="DA27" s="640"/>
      <c r="DB27" s="640"/>
      <c r="DC27" s="645"/>
      <c r="DD27" s="619">
        <v>2017372</v>
      </c>
      <c r="DE27" s="643"/>
      <c r="DF27" s="643"/>
      <c r="DG27" s="643"/>
      <c r="DH27" s="643"/>
      <c r="DI27" s="643"/>
      <c r="DJ27" s="643"/>
      <c r="DK27" s="644"/>
      <c r="DL27" s="619">
        <v>1844490</v>
      </c>
      <c r="DM27" s="643"/>
      <c r="DN27" s="643"/>
      <c r="DO27" s="643"/>
      <c r="DP27" s="643"/>
      <c r="DQ27" s="643"/>
      <c r="DR27" s="643"/>
      <c r="DS27" s="643"/>
      <c r="DT27" s="643"/>
      <c r="DU27" s="643"/>
      <c r="DV27" s="644"/>
      <c r="DW27" s="615">
        <v>11.9</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216082</v>
      </c>
      <c r="S28" s="611"/>
      <c r="T28" s="611"/>
      <c r="U28" s="611"/>
      <c r="V28" s="611"/>
      <c r="W28" s="611"/>
      <c r="X28" s="611"/>
      <c r="Y28" s="612"/>
      <c r="Z28" s="613">
        <v>0.6</v>
      </c>
      <c r="AA28" s="613"/>
      <c r="AB28" s="613"/>
      <c r="AC28" s="613"/>
      <c r="AD28" s="614">
        <v>21697</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1763357</v>
      </c>
      <c r="CS28" s="611"/>
      <c r="CT28" s="611"/>
      <c r="CU28" s="611"/>
      <c r="CV28" s="611"/>
      <c r="CW28" s="611"/>
      <c r="CX28" s="611"/>
      <c r="CY28" s="612"/>
      <c r="CZ28" s="615">
        <v>4.9000000000000004</v>
      </c>
      <c r="DA28" s="640"/>
      <c r="DB28" s="640"/>
      <c r="DC28" s="645"/>
      <c r="DD28" s="619">
        <v>1678763</v>
      </c>
      <c r="DE28" s="611"/>
      <c r="DF28" s="611"/>
      <c r="DG28" s="611"/>
      <c r="DH28" s="611"/>
      <c r="DI28" s="611"/>
      <c r="DJ28" s="611"/>
      <c r="DK28" s="612"/>
      <c r="DL28" s="619">
        <v>1678763</v>
      </c>
      <c r="DM28" s="611"/>
      <c r="DN28" s="611"/>
      <c r="DO28" s="611"/>
      <c r="DP28" s="611"/>
      <c r="DQ28" s="611"/>
      <c r="DR28" s="611"/>
      <c r="DS28" s="611"/>
      <c r="DT28" s="611"/>
      <c r="DU28" s="611"/>
      <c r="DV28" s="612"/>
      <c r="DW28" s="615">
        <v>10.9</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122393</v>
      </c>
      <c r="S29" s="611"/>
      <c r="T29" s="611"/>
      <c r="U29" s="611"/>
      <c r="V29" s="611"/>
      <c r="W29" s="611"/>
      <c r="X29" s="611"/>
      <c r="Y29" s="612"/>
      <c r="Z29" s="613">
        <v>0.3</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1762871</v>
      </c>
      <c r="CS29" s="643"/>
      <c r="CT29" s="643"/>
      <c r="CU29" s="643"/>
      <c r="CV29" s="643"/>
      <c r="CW29" s="643"/>
      <c r="CX29" s="643"/>
      <c r="CY29" s="644"/>
      <c r="CZ29" s="615">
        <v>4.9000000000000004</v>
      </c>
      <c r="DA29" s="640"/>
      <c r="DB29" s="640"/>
      <c r="DC29" s="645"/>
      <c r="DD29" s="619">
        <v>1678277</v>
      </c>
      <c r="DE29" s="643"/>
      <c r="DF29" s="643"/>
      <c r="DG29" s="643"/>
      <c r="DH29" s="643"/>
      <c r="DI29" s="643"/>
      <c r="DJ29" s="643"/>
      <c r="DK29" s="644"/>
      <c r="DL29" s="619">
        <v>1678277</v>
      </c>
      <c r="DM29" s="643"/>
      <c r="DN29" s="643"/>
      <c r="DO29" s="643"/>
      <c r="DP29" s="643"/>
      <c r="DQ29" s="643"/>
      <c r="DR29" s="643"/>
      <c r="DS29" s="643"/>
      <c r="DT29" s="643"/>
      <c r="DU29" s="643"/>
      <c r="DV29" s="644"/>
      <c r="DW29" s="615">
        <v>10.9</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6182918</v>
      </c>
      <c r="S30" s="611"/>
      <c r="T30" s="611"/>
      <c r="U30" s="611"/>
      <c r="V30" s="611"/>
      <c r="W30" s="611"/>
      <c r="X30" s="611"/>
      <c r="Y30" s="612"/>
      <c r="Z30" s="613">
        <v>16.7</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1660074</v>
      </c>
      <c r="CS30" s="611"/>
      <c r="CT30" s="611"/>
      <c r="CU30" s="611"/>
      <c r="CV30" s="611"/>
      <c r="CW30" s="611"/>
      <c r="CX30" s="611"/>
      <c r="CY30" s="612"/>
      <c r="CZ30" s="615">
        <v>4.5999999999999996</v>
      </c>
      <c r="DA30" s="640"/>
      <c r="DB30" s="640"/>
      <c r="DC30" s="645"/>
      <c r="DD30" s="619">
        <v>1576919</v>
      </c>
      <c r="DE30" s="611"/>
      <c r="DF30" s="611"/>
      <c r="DG30" s="611"/>
      <c r="DH30" s="611"/>
      <c r="DI30" s="611"/>
      <c r="DJ30" s="611"/>
      <c r="DK30" s="612"/>
      <c r="DL30" s="619">
        <v>1576919</v>
      </c>
      <c r="DM30" s="611"/>
      <c r="DN30" s="611"/>
      <c r="DO30" s="611"/>
      <c r="DP30" s="611"/>
      <c r="DQ30" s="611"/>
      <c r="DR30" s="611"/>
      <c r="DS30" s="611"/>
      <c r="DT30" s="611"/>
      <c r="DU30" s="611"/>
      <c r="DV30" s="612"/>
      <c r="DW30" s="615">
        <v>10.199999999999999</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99.5</v>
      </c>
      <c r="BH31" s="654"/>
      <c r="BI31" s="654"/>
      <c r="BJ31" s="654"/>
      <c r="BK31" s="654"/>
      <c r="BL31" s="654"/>
      <c r="BM31" s="605">
        <v>98.5</v>
      </c>
      <c r="BN31" s="654"/>
      <c r="BO31" s="654"/>
      <c r="BP31" s="654"/>
      <c r="BQ31" s="655"/>
      <c r="BR31" s="657">
        <v>99.6</v>
      </c>
      <c r="BS31" s="654"/>
      <c r="BT31" s="654"/>
      <c r="BU31" s="654"/>
      <c r="BV31" s="654"/>
      <c r="BW31" s="654"/>
      <c r="BX31" s="605">
        <v>98.5</v>
      </c>
      <c r="BY31" s="654"/>
      <c r="BZ31" s="654"/>
      <c r="CA31" s="654"/>
      <c r="CB31" s="655"/>
      <c r="CD31" s="650"/>
      <c r="CE31" s="651"/>
      <c r="CF31" s="607" t="s">
        <v>300</v>
      </c>
      <c r="CG31" s="608"/>
      <c r="CH31" s="608"/>
      <c r="CI31" s="608"/>
      <c r="CJ31" s="608"/>
      <c r="CK31" s="608"/>
      <c r="CL31" s="608"/>
      <c r="CM31" s="608"/>
      <c r="CN31" s="608"/>
      <c r="CO31" s="608"/>
      <c r="CP31" s="608"/>
      <c r="CQ31" s="609"/>
      <c r="CR31" s="610">
        <v>102797</v>
      </c>
      <c r="CS31" s="643"/>
      <c r="CT31" s="643"/>
      <c r="CU31" s="643"/>
      <c r="CV31" s="643"/>
      <c r="CW31" s="643"/>
      <c r="CX31" s="643"/>
      <c r="CY31" s="644"/>
      <c r="CZ31" s="615">
        <v>0.3</v>
      </c>
      <c r="DA31" s="640"/>
      <c r="DB31" s="640"/>
      <c r="DC31" s="645"/>
      <c r="DD31" s="619">
        <v>101358</v>
      </c>
      <c r="DE31" s="643"/>
      <c r="DF31" s="643"/>
      <c r="DG31" s="643"/>
      <c r="DH31" s="643"/>
      <c r="DI31" s="643"/>
      <c r="DJ31" s="643"/>
      <c r="DK31" s="644"/>
      <c r="DL31" s="619">
        <v>101358</v>
      </c>
      <c r="DM31" s="643"/>
      <c r="DN31" s="643"/>
      <c r="DO31" s="643"/>
      <c r="DP31" s="643"/>
      <c r="DQ31" s="643"/>
      <c r="DR31" s="643"/>
      <c r="DS31" s="643"/>
      <c r="DT31" s="643"/>
      <c r="DU31" s="643"/>
      <c r="DV31" s="644"/>
      <c r="DW31" s="615">
        <v>0.7</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3108649</v>
      </c>
      <c r="S32" s="611"/>
      <c r="T32" s="611"/>
      <c r="U32" s="611"/>
      <c r="V32" s="611"/>
      <c r="W32" s="611"/>
      <c r="X32" s="611"/>
      <c r="Y32" s="612"/>
      <c r="Z32" s="613">
        <v>8.4</v>
      </c>
      <c r="AA32" s="613"/>
      <c r="AB32" s="613"/>
      <c r="AC32" s="613"/>
      <c r="AD32" s="614" t="s">
        <v>121</v>
      </c>
      <c r="AE32" s="614"/>
      <c r="AF32" s="614"/>
      <c r="AG32" s="614"/>
      <c r="AH32" s="614"/>
      <c r="AI32" s="614"/>
      <c r="AJ32" s="614"/>
      <c r="AK32" s="614"/>
      <c r="AL32" s="615" t="s">
        <v>121</v>
      </c>
      <c r="AM32" s="616"/>
      <c r="AN32" s="616"/>
      <c r="AO32" s="617"/>
      <c r="AP32" s="660"/>
      <c r="AQ32" s="661"/>
      <c r="AR32" s="661"/>
      <c r="AS32" s="661"/>
      <c r="AT32" s="665"/>
      <c r="AU32" s="196" t="s">
        <v>302</v>
      </c>
      <c r="AX32" s="607" t="s">
        <v>303</v>
      </c>
      <c r="AY32" s="608"/>
      <c r="AZ32" s="608"/>
      <c r="BA32" s="608"/>
      <c r="BB32" s="608"/>
      <c r="BC32" s="608"/>
      <c r="BD32" s="608"/>
      <c r="BE32" s="608"/>
      <c r="BF32" s="609"/>
      <c r="BG32" s="667">
        <v>99.4</v>
      </c>
      <c r="BH32" s="643"/>
      <c r="BI32" s="643"/>
      <c r="BJ32" s="643"/>
      <c r="BK32" s="643"/>
      <c r="BL32" s="643"/>
      <c r="BM32" s="616">
        <v>98.7</v>
      </c>
      <c r="BN32" s="643"/>
      <c r="BO32" s="643"/>
      <c r="BP32" s="643"/>
      <c r="BQ32" s="656"/>
      <c r="BR32" s="667">
        <v>99.5</v>
      </c>
      <c r="BS32" s="643"/>
      <c r="BT32" s="643"/>
      <c r="BU32" s="643"/>
      <c r="BV32" s="643"/>
      <c r="BW32" s="643"/>
      <c r="BX32" s="616">
        <v>98.6</v>
      </c>
      <c r="BY32" s="643"/>
      <c r="BZ32" s="643"/>
      <c r="CA32" s="643"/>
      <c r="CB32" s="656"/>
      <c r="CD32" s="652"/>
      <c r="CE32" s="653"/>
      <c r="CF32" s="607" t="s">
        <v>304</v>
      </c>
      <c r="CG32" s="608"/>
      <c r="CH32" s="608"/>
      <c r="CI32" s="608"/>
      <c r="CJ32" s="608"/>
      <c r="CK32" s="608"/>
      <c r="CL32" s="608"/>
      <c r="CM32" s="608"/>
      <c r="CN32" s="608"/>
      <c r="CO32" s="608"/>
      <c r="CP32" s="608"/>
      <c r="CQ32" s="609"/>
      <c r="CR32" s="610">
        <v>486</v>
      </c>
      <c r="CS32" s="611"/>
      <c r="CT32" s="611"/>
      <c r="CU32" s="611"/>
      <c r="CV32" s="611"/>
      <c r="CW32" s="611"/>
      <c r="CX32" s="611"/>
      <c r="CY32" s="612"/>
      <c r="CZ32" s="615">
        <v>0</v>
      </c>
      <c r="DA32" s="640"/>
      <c r="DB32" s="640"/>
      <c r="DC32" s="645"/>
      <c r="DD32" s="619">
        <v>486</v>
      </c>
      <c r="DE32" s="611"/>
      <c r="DF32" s="611"/>
      <c r="DG32" s="611"/>
      <c r="DH32" s="611"/>
      <c r="DI32" s="611"/>
      <c r="DJ32" s="611"/>
      <c r="DK32" s="612"/>
      <c r="DL32" s="619">
        <v>486</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70243</v>
      </c>
      <c r="S33" s="611"/>
      <c r="T33" s="611"/>
      <c r="U33" s="611"/>
      <c r="V33" s="611"/>
      <c r="W33" s="611"/>
      <c r="X33" s="611"/>
      <c r="Y33" s="612"/>
      <c r="Z33" s="613">
        <v>0.2</v>
      </c>
      <c r="AA33" s="613"/>
      <c r="AB33" s="613"/>
      <c r="AC33" s="613"/>
      <c r="AD33" s="614">
        <v>11365</v>
      </c>
      <c r="AE33" s="614"/>
      <c r="AF33" s="614"/>
      <c r="AG33" s="614"/>
      <c r="AH33" s="614"/>
      <c r="AI33" s="614"/>
      <c r="AJ33" s="614"/>
      <c r="AK33" s="614"/>
      <c r="AL33" s="615">
        <v>0.1</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99.5</v>
      </c>
      <c r="BH33" s="669"/>
      <c r="BI33" s="669"/>
      <c r="BJ33" s="669"/>
      <c r="BK33" s="669"/>
      <c r="BL33" s="669"/>
      <c r="BM33" s="670">
        <v>98.2</v>
      </c>
      <c r="BN33" s="669"/>
      <c r="BO33" s="669"/>
      <c r="BP33" s="669"/>
      <c r="BQ33" s="671"/>
      <c r="BR33" s="668">
        <v>99.5</v>
      </c>
      <c r="BS33" s="669"/>
      <c r="BT33" s="669"/>
      <c r="BU33" s="669"/>
      <c r="BV33" s="669"/>
      <c r="BW33" s="669"/>
      <c r="BX33" s="670">
        <v>98.2</v>
      </c>
      <c r="BY33" s="669"/>
      <c r="BZ33" s="669"/>
      <c r="CA33" s="669"/>
      <c r="CB33" s="671"/>
      <c r="CD33" s="607" t="s">
        <v>307</v>
      </c>
      <c r="CE33" s="608"/>
      <c r="CF33" s="608"/>
      <c r="CG33" s="608"/>
      <c r="CH33" s="608"/>
      <c r="CI33" s="608"/>
      <c r="CJ33" s="608"/>
      <c r="CK33" s="608"/>
      <c r="CL33" s="608"/>
      <c r="CM33" s="608"/>
      <c r="CN33" s="608"/>
      <c r="CO33" s="608"/>
      <c r="CP33" s="608"/>
      <c r="CQ33" s="609"/>
      <c r="CR33" s="610">
        <v>17081497</v>
      </c>
      <c r="CS33" s="643"/>
      <c r="CT33" s="643"/>
      <c r="CU33" s="643"/>
      <c r="CV33" s="643"/>
      <c r="CW33" s="643"/>
      <c r="CX33" s="643"/>
      <c r="CY33" s="644"/>
      <c r="CZ33" s="615">
        <v>47.2</v>
      </c>
      <c r="DA33" s="640"/>
      <c r="DB33" s="640"/>
      <c r="DC33" s="645"/>
      <c r="DD33" s="619">
        <v>9863904</v>
      </c>
      <c r="DE33" s="643"/>
      <c r="DF33" s="643"/>
      <c r="DG33" s="643"/>
      <c r="DH33" s="643"/>
      <c r="DI33" s="643"/>
      <c r="DJ33" s="643"/>
      <c r="DK33" s="644"/>
      <c r="DL33" s="619">
        <v>6598487</v>
      </c>
      <c r="DM33" s="643"/>
      <c r="DN33" s="643"/>
      <c r="DO33" s="643"/>
      <c r="DP33" s="643"/>
      <c r="DQ33" s="643"/>
      <c r="DR33" s="643"/>
      <c r="DS33" s="643"/>
      <c r="DT33" s="643"/>
      <c r="DU33" s="643"/>
      <c r="DV33" s="644"/>
      <c r="DW33" s="615">
        <v>42.7</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2760076</v>
      </c>
      <c r="S34" s="611"/>
      <c r="T34" s="611"/>
      <c r="U34" s="611"/>
      <c r="V34" s="611"/>
      <c r="W34" s="611"/>
      <c r="X34" s="611"/>
      <c r="Y34" s="612"/>
      <c r="Z34" s="613">
        <v>7.5</v>
      </c>
      <c r="AA34" s="613"/>
      <c r="AB34" s="613"/>
      <c r="AC34" s="613"/>
      <c r="AD34" s="614" t="s">
        <v>121</v>
      </c>
      <c r="AE34" s="614"/>
      <c r="AF34" s="614"/>
      <c r="AG34" s="614"/>
      <c r="AH34" s="614"/>
      <c r="AI34" s="614"/>
      <c r="AJ34" s="614"/>
      <c r="AK34" s="614"/>
      <c r="AL34" s="615" t="s">
        <v>121</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4758330</v>
      </c>
      <c r="CS34" s="611"/>
      <c r="CT34" s="611"/>
      <c r="CU34" s="611"/>
      <c r="CV34" s="611"/>
      <c r="CW34" s="611"/>
      <c r="CX34" s="611"/>
      <c r="CY34" s="612"/>
      <c r="CZ34" s="615">
        <v>13.2</v>
      </c>
      <c r="DA34" s="640"/>
      <c r="DB34" s="640"/>
      <c r="DC34" s="645"/>
      <c r="DD34" s="619">
        <v>2270464</v>
      </c>
      <c r="DE34" s="611"/>
      <c r="DF34" s="611"/>
      <c r="DG34" s="611"/>
      <c r="DH34" s="611"/>
      <c r="DI34" s="611"/>
      <c r="DJ34" s="611"/>
      <c r="DK34" s="612"/>
      <c r="DL34" s="619">
        <v>1898717</v>
      </c>
      <c r="DM34" s="611"/>
      <c r="DN34" s="611"/>
      <c r="DO34" s="611"/>
      <c r="DP34" s="611"/>
      <c r="DQ34" s="611"/>
      <c r="DR34" s="611"/>
      <c r="DS34" s="611"/>
      <c r="DT34" s="611"/>
      <c r="DU34" s="611"/>
      <c r="DV34" s="612"/>
      <c r="DW34" s="615">
        <v>12.3</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3426667</v>
      </c>
      <c r="S35" s="611"/>
      <c r="T35" s="611"/>
      <c r="U35" s="611"/>
      <c r="V35" s="611"/>
      <c r="W35" s="611"/>
      <c r="X35" s="611"/>
      <c r="Y35" s="612"/>
      <c r="Z35" s="613">
        <v>9.3000000000000007</v>
      </c>
      <c r="AA35" s="613"/>
      <c r="AB35" s="613"/>
      <c r="AC35" s="613"/>
      <c r="AD35" s="614" t="s">
        <v>121</v>
      </c>
      <c r="AE35" s="614"/>
      <c r="AF35" s="614"/>
      <c r="AG35" s="614"/>
      <c r="AH35" s="614"/>
      <c r="AI35" s="614"/>
      <c r="AJ35" s="614"/>
      <c r="AK35" s="614"/>
      <c r="AL35" s="615" t="s">
        <v>121</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188603</v>
      </c>
      <c r="CS35" s="643"/>
      <c r="CT35" s="643"/>
      <c r="CU35" s="643"/>
      <c r="CV35" s="643"/>
      <c r="CW35" s="643"/>
      <c r="CX35" s="643"/>
      <c r="CY35" s="644"/>
      <c r="CZ35" s="615">
        <v>0.5</v>
      </c>
      <c r="DA35" s="640"/>
      <c r="DB35" s="640"/>
      <c r="DC35" s="645"/>
      <c r="DD35" s="619">
        <v>131468</v>
      </c>
      <c r="DE35" s="643"/>
      <c r="DF35" s="643"/>
      <c r="DG35" s="643"/>
      <c r="DH35" s="643"/>
      <c r="DI35" s="643"/>
      <c r="DJ35" s="643"/>
      <c r="DK35" s="644"/>
      <c r="DL35" s="619">
        <v>131455</v>
      </c>
      <c r="DM35" s="643"/>
      <c r="DN35" s="643"/>
      <c r="DO35" s="643"/>
      <c r="DP35" s="643"/>
      <c r="DQ35" s="643"/>
      <c r="DR35" s="643"/>
      <c r="DS35" s="643"/>
      <c r="DT35" s="643"/>
      <c r="DU35" s="643"/>
      <c r="DV35" s="644"/>
      <c r="DW35" s="615">
        <v>0.9</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1315628</v>
      </c>
      <c r="S36" s="611"/>
      <c r="T36" s="611"/>
      <c r="U36" s="611"/>
      <c r="V36" s="611"/>
      <c r="W36" s="611"/>
      <c r="X36" s="611"/>
      <c r="Y36" s="612"/>
      <c r="Z36" s="613">
        <v>3.6</v>
      </c>
      <c r="AA36" s="613"/>
      <c r="AB36" s="613"/>
      <c r="AC36" s="613"/>
      <c r="AD36" s="614" t="s">
        <v>121</v>
      </c>
      <c r="AE36" s="614"/>
      <c r="AF36" s="614"/>
      <c r="AG36" s="614"/>
      <c r="AH36" s="614"/>
      <c r="AI36" s="614"/>
      <c r="AJ36" s="614"/>
      <c r="AK36" s="614"/>
      <c r="AL36" s="615" t="s">
        <v>121</v>
      </c>
      <c r="AM36" s="616"/>
      <c r="AN36" s="616"/>
      <c r="AO36" s="617"/>
      <c r="AP36" s="204"/>
      <c r="AQ36" s="676" t="s">
        <v>315</v>
      </c>
      <c r="AR36" s="677"/>
      <c r="AS36" s="677"/>
      <c r="AT36" s="677"/>
      <c r="AU36" s="677"/>
      <c r="AV36" s="677"/>
      <c r="AW36" s="677"/>
      <c r="AX36" s="677"/>
      <c r="AY36" s="678"/>
      <c r="AZ36" s="599">
        <v>3936041</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112395</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4743633</v>
      </c>
      <c r="CS36" s="611"/>
      <c r="CT36" s="611"/>
      <c r="CU36" s="611"/>
      <c r="CV36" s="611"/>
      <c r="CW36" s="611"/>
      <c r="CX36" s="611"/>
      <c r="CY36" s="612"/>
      <c r="CZ36" s="615">
        <v>13.1</v>
      </c>
      <c r="DA36" s="640"/>
      <c r="DB36" s="640"/>
      <c r="DC36" s="645"/>
      <c r="DD36" s="619">
        <v>3616468</v>
      </c>
      <c r="DE36" s="611"/>
      <c r="DF36" s="611"/>
      <c r="DG36" s="611"/>
      <c r="DH36" s="611"/>
      <c r="DI36" s="611"/>
      <c r="DJ36" s="611"/>
      <c r="DK36" s="612"/>
      <c r="DL36" s="619">
        <v>2677543</v>
      </c>
      <c r="DM36" s="611"/>
      <c r="DN36" s="611"/>
      <c r="DO36" s="611"/>
      <c r="DP36" s="611"/>
      <c r="DQ36" s="611"/>
      <c r="DR36" s="611"/>
      <c r="DS36" s="611"/>
      <c r="DT36" s="611"/>
      <c r="DU36" s="611"/>
      <c r="DV36" s="612"/>
      <c r="DW36" s="615">
        <v>17.3</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577552</v>
      </c>
      <c r="S37" s="611"/>
      <c r="T37" s="611"/>
      <c r="U37" s="611"/>
      <c r="V37" s="611"/>
      <c r="W37" s="611"/>
      <c r="X37" s="611"/>
      <c r="Y37" s="612"/>
      <c r="Z37" s="613">
        <v>1.6</v>
      </c>
      <c r="AA37" s="613"/>
      <c r="AB37" s="613"/>
      <c r="AC37" s="613"/>
      <c r="AD37" s="614">
        <v>106</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704504</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13695</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2020848</v>
      </c>
      <c r="CS37" s="643"/>
      <c r="CT37" s="643"/>
      <c r="CU37" s="643"/>
      <c r="CV37" s="643"/>
      <c r="CW37" s="643"/>
      <c r="CX37" s="643"/>
      <c r="CY37" s="644"/>
      <c r="CZ37" s="615">
        <v>5.6</v>
      </c>
      <c r="DA37" s="640"/>
      <c r="DB37" s="640"/>
      <c r="DC37" s="645"/>
      <c r="DD37" s="619">
        <v>2019468</v>
      </c>
      <c r="DE37" s="643"/>
      <c r="DF37" s="643"/>
      <c r="DG37" s="643"/>
      <c r="DH37" s="643"/>
      <c r="DI37" s="643"/>
      <c r="DJ37" s="643"/>
      <c r="DK37" s="644"/>
      <c r="DL37" s="619">
        <v>1960646</v>
      </c>
      <c r="DM37" s="643"/>
      <c r="DN37" s="643"/>
      <c r="DO37" s="643"/>
      <c r="DP37" s="643"/>
      <c r="DQ37" s="643"/>
      <c r="DR37" s="643"/>
      <c r="DS37" s="643"/>
      <c r="DT37" s="643"/>
      <c r="DU37" s="643"/>
      <c r="DV37" s="644"/>
      <c r="DW37" s="615">
        <v>12.7</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2688063</v>
      </c>
      <c r="S38" s="611"/>
      <c r="T38" s="611"/>
      <c r="U38" s="611"/>
      <c r="V38" s="611"/>
      <c r="W38" s="611"/>
      <c r="X38" s="611"/>
      <c r="Y38" s="612"/>
      <c r="Z38" s="613">
        <v>7.3</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v>426484</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6367</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2487289</v>
      </c>
      <c r="CS38" s="611"/>
      <c r="CT38" s="611"/>
      <c r="CU38" s="611"/>
      <c r="CV38" s="611"/>
      <c r="CW38" s="611"/>
      <c r="CX38" s="611"/>
      <c r="CY38" s="612"/>
      <c r="CZ38" s="615">
        <v>6.9</v>
      </c>
      <c r="DA38" s="640"/>
      <c r="DB38" s="640"/>
      <c r="DC38" s="645"/>
      <c r="DD38" s="619">
        <v>2006489</v>
      </c>
      <c r="DE38" s="611"/>
      <c r="DF38" s="611"/>
      <c r="DG38" s="611"/>
      <c r="DH38" s="611"/>
      <c r="DI38" s="611"/>
      <c r="DJ38" s="611"/>
      <c r="DK38" s="612"/>
      <c r="DL38" s="619">
        <v>1890772</v>
      </c>
      <c r="DM38" s="611"/>
      <c r="DN38" s="611"/>
      <c r="DO38" s="611"/>
      <c r="DP38" s="611"/>
      <c r="DQ38" s="611"/>
      <c r="DR38" s="611"/>
      <c r="DS38" s="611"/>
      <c r="DT38" s="611"/>
      <c r="DU38" s="611"/>
      <c r="DV38" s="612"/>
      <c r="DW38" s="615">
        <v>12.2</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v>232049</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9478</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3747568</v>
      </c>
      <c r="CS39" s="643"/>
      <c r="CT39" s="643"/>
      <c r="CU39" s="643"/>
      <c r="CV39" s="643"/>
      <c r="CW39" s="643"/>
      <c r="CX39" s="643"/>
      <c r="CY39" s="644"/>
      <c r="CZ39" s="615">
        <v>10.4</v>
      </c>
      <c r="DA39" s="640"/>
      <c r="DB39" s="640"/>
      <c r="DC39" s="645"/>
      <c r="DD39" s="619">
        <v>982941</v>
      </c>
      <c r="DE39" s="643"/>
      <c r="DF39" s="643"/>
      <c r="DG39" s="643"/>
      <c r="DH39" s="643"/>
      <c r="DI39" s="643"/>
      <c r="DJ39" s="643"/>
      <c r="DK39" s="644"/>
      <c r="DL39" s="619" t="s">
        <v>121</v>
      </c>
      <c r="DM39" s="643"/>
      <c r="DN39" s="643"/>
      <c r="DO39" s="643"/>
      <c r="DP39" s="643"/>
      <c r="DQ39" s="643"/>
      <c r="DR39" s="643"/>
      <c r="DS39" s="643"/>
      <c r="DT39" s="643"/>
      <c r="DU39" s="643"/>
      <c r="DV39" s="644"/>
      <c r="DW39" s="615" t="s">
        <v>121</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50163</v>
      </c>
      <c r="S40" s="611"/>
      <c r="T40" s="611"/>
      <c r="U40" s="611"/>
      <c r="V40" s="611"/>
      <c r="W40" s="611"/>
      <c r="X40" s="611"/>
      <c r="Y40" s="612"/>
      <c r="Z40" s="613">
        <v>0.1</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v>85715</v>
      </c>
      <c r="BA40" s="611"/>
      <c r="BB40" s="611"/>
      <c r="BC40" s="611"/>
      <c r="BD40" s="643"/>
      <c r="BE40" s="643"/>
      <c r="BF40" s="656"/>
      <c r="BG40" s="660" t="s">
        <v>332</v>
      </c>
      <c r="BH40" s="661"/>
      <c r="BI40" s="661"/>
      <c r="BJ40" s="661"/>
      <c r="BK40" s="661"/>
      <c r="BL40" s="205"/>
      <c r="BM40" s="608" t="s">
        <v>333</v>
      </c>
      <c r="BN40" s="608"/>
      <c r="BO40" s="608"/>
      <c r="BP40" s="608"/>
      <c r="BQ40" s="608"/>
      <c r="BR40" s="608"/>
      <c r="BS40" s="608"/>
      <c r="BT40" s="608"/>
      <c r="BU40" s="609"/>
      <c r="BV40" s="610">
        <v>116</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1156074</v>
      </c>
      <c r="CS40" s="611"/>
      <c r="CT40" s="611"/>
      <c r="CU40" s="611"/>
      <c r="CV40" s="611"/>
      <c r="CW40" s="611"/>
      <c r="CX40" s="611"/>
      <c r="CY40" s="612"/>
      <c r="CZ40" s="615">
        <v>3.2</v>
      </c>
      <c r="DA40" s="640"/>
      <c r="DB40" s="640"/>
      <c r="DC40" s="645"/>
      <c r="DD40" s="619">
        <v>856074</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36967079</v>
      </c>
      <c r="S41" s="683"/>
      <c r="T41" s="683"/>
      <c r="U41" s="683"/>
      <c r="V41" s="683"/>
      <c r="W41" s="683"/>
      <c r="X41" s="683"/>
      <c r="Y41" s="687"/>
      <c r="Z41" s="688">
        <v>100</v>
      </c>
      <c r="AA41" s="688"/>
      <c r="AB41" s="688"/>
      <c r="AC41" s="688"/>
      <c r="AD41" s="689">
        <v>15402682</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567807</v>
      </c>
      <c r="BA41" s="611"/>
      <c r="BB41" s="611"/>
      <c r="BC41" s="611"/>
      <c r="BD41" s="643"/>
      <c r="BE41" s="643"/>
      <c r="BF41" s="656"/>
      <c r="BG41" s="660"/>
      <c r="BH41" s="661"/>
      <c r="BI41" s="661"/>
      <c r="BJ41" s="661"/>
      <c r="BK41" s="661"/>
      <c r="BL41" s="205"/>
      <c r="BM41" s="608" t="s">
        <v>337</v>
      </c>
      <c r="BN41" s="608"/>
      <c r="BO41" s="608"/>
      <c r="BP41" s="608"/>
      <c r="BQ41" s="608"/>
      <c r="BR41" s="608"/>
      <c r="BS41" s="608"/>
      <c r="BT41" s="608"/>
      <c r="BU41" s="609"/>
      <c r="BV41" s="610" t="s">
        <v>121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3"/>
      <c r="CT41" s="643"/>
      <c r="CU41" s="643"/>
      <c r="CV41" s="643"/>
      <c r="CW41" s="643"/>
      <c r="CX41" s="643"/>
      <c r="CY41" s="644"/>
      <c r="CZ41" s="615" t="s">
        <v>121</v>
      </c>
      <c r="DA41" s="640"/>
      <c r="DB41" s="640"/>
      <c r="DC41" s="645"/>
      <c r="DD41" s="619" t="s">
        <v>121</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1919482</v>
      </c>
      <c r="BA42" s="683"/>
      <c r="BB42" s="683"/>
      <c r="BC42" s="683"/>
      <c r="BD42" s="669"/>
      <c r="BE42" s="669"/>
      <c r="BF42" s="671"/>
      <c r="BG42" s="662"/>
      <c r="BH42" s="663"/>
      <c r="BI42" s="663"/>
      <c r="BJ42" s="663"/>
      <c r="BK42" s="663"/>
      <c r="BL42" s="206"/>
      <c r="BM42" s="632" t="s">
        <v>340</v>
      </c>
      <c r="BN42" s="632"/>
      <c r="BO42" s="632"/>
      <c r="BP42" s="632"/>
      <c r="BQ42" s="632"/>
      <c r="BR42" s="632"/>
      <c r="BS42" s="632"/>
      <c r="BT42" s="632"/>
      <c r="BU42" s="633"/>
      <c r="BV42" s="682">
        <v>473</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5285984</v>
      </c>
      <c r="CS42" s="643"/>
      <c r="CT42" s="643"/>
      <c r="CU42" s="643"/>
      <c r="CV42" s="643"/>
      <c r="CW42" s="643"/>
      <c r="CX42" s="643"/>
      <c r="CY42" s="644"/>
      <c r="CZ42" s="615">
        <v>14.6</v>
      </c>
      <c r="DA42" s="640"/>
      <c r="DB42" s="640"/>
      <c r="DC42" s="645"/>
      <c r="DD42" s="619">
        <v>569997</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126623</v>
      </c>
      <c r="CS43" s="643"/>
      <c r="CT43" s="643"/>
      <c r="CU43" s="643"/>
      <c r="CV43" s="643"/>
      <c r="CW43" s="643"/>
      <c r="CX43" s="643"/>
      <c r="CY43" s="644"/>
      <c r="CZ43" s="615">
        <v>0.4</v>
      </c>
      <c r="DA43" s="640"/>
      <c r="DB43" s="640"/>
      <c r="DC43" s="645"/>
      <c r="DD43" s="619">
        <v>93464</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5071412</v>
      </c>
      <c r="CS44" s="611"/>
      <c r="CT44" s="611"/>
      <c r="CU44" s="611"/>
      <c r="CV44" s="611"/>
      <c r="CW44" s="611"/>
      <c r="CX44" s="611"/>
      <c r="CY44" s="612"/>
      <c r="CZ44" s="615">
        <v>14</v>
      </c>
      <c r="DA44" s="616"/>
      <c r="DB44" s="616"/>
      <c r="DC44" s="622"/>
      <c r="DD44" s="619">
        <v>559844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2463147</v>
      </c>
      <c r="CS45" s="643"/>
      <c r="CT45" s="643"/>
      <c r="CU45" s="643"/>
      <c r="CV45" s="643"/>
      <c r="CW45" s="643"/>
      <c r="CX45" s="643"/>
      <c r="CY45" s="644"/>
      <c r="CZ45" s="615">
        <v>6.8</v>
      </c>
      <c r="DA45" s="640"/>
      <c r="DB45" s="640"/>
      <c r="DC45" s="645"/>
      <c r="DD45" s="619">
        <v>101150</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2517082</v>
      </c>
      <c r="CS46" s="611"/>
      <c r="CT46" s="611"/>
      <c r="CU46" s="611"/>
      <c r="CV46" s="611"/>
      <c r="CW46" s="611"/>
      <c r="CX46" s="611"/>
      <c r="CY46" s="612"/>
      <c r="CZ46" s="615">
        <v>7</v>
      </c>
      <c r="DA46" s="616"/>
      <c r="DB46" s="616"/>
      <c r="DC46" s="622"/>
      <c r="DD46" s="619">
        <v>450206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v>214572</v>
      </c>
      <c r="CS47" s="643"/>
      <c r="CT47" s="643"/>
      <c r="CU47" s="643"/>
      <c r="CV47" s="643"/>
      <c r="CW47" s="643"/>
      <c r="CX47" s="643"/>
      <c r="CY47" s="644"/>
      <c r="CZ47" s="615">
        <v>0.6</v>
      </c>
      <c r="DA47" s="640"/>
      <c r="DB47" s="640"/>
      <c r="DC47" s="645"/>
      <c r="DD47" s="619">
        <v>10153</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2"/>
      <c r="CE48" s="653"/>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36153575</v>
      </c>
      <c r="CS49" s="669"/>
      <c r="CT49" s="669"/>
      <c r="CU49" s="669"/>
      <c r="CV49" s="669"/>
      <c r="CW49" s="669"/>
      <c r="CX49" s="669"/>
      <c r="CY49" s="698"/>
      <c r="CZ49" s="690">
        <v>100</v>
      </c>
      <c r="DA49" s="699"/>
      <c r="DB49" s="699"/>
      <c r="DC49" s="700"/>
      <c r="DD49" s="701">
        <v>18105179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U8RQWr950CtNdVq7RfJ8tXA3POhyEO76fVYiGPGKMflEn4J2vZ+BWO8HZhT/6kolV1wARP8/sgu9enecMfJwuw==" saltValue="Z6/lW4WVLW5EDeJWEbn6x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374</v>
      </c>
      <c r="C7" s="737"/>
      <c r="D7" s="737"/>
      <c r="E7" s="737"/>
      <c r="F7" s="737"/>
      <c r="G7" s="737"/>
      <c r="H7" s="737"/>
      <c r="I7" s="737"/>
      <c r="J7" s="737"/>
      <c r="K7" s="737"/>
      <c r="L7" s="737"/>
      <c r="M7" s="737"/>
      <c r="N7" s="737"/>
      <c r="O7" s="737"/>
      <c r="P7" s="738"/>
      <c r="Q7" s="739">
        <v>36995</v>
      </c>
      <c r="R7" s="740"/>
      <c r="S7" s="740"/>
      <c r="T7" s="740"/>
      <c r="U7" s="740"/>
      <c r="V7" s="740">
        <v>36181</v>
      </c>
      <c r="W7" s="740"/>
      <c r="X7" s="740"/>
      <c r="Y7" s="740"/>
      <c r="Z7" s="740"/>
      <c r="AA7" s="740">
        <v>814</v>
      </c>
      <c r="AB7" s="740"/>
      <c r="AC7" s="740"/>
      <c r="AD7" s="740"/>
      <c r="AE7" s="741"/>
      <c r="AF7" s="742">
        <v>728</v>
      </c>
      <c r="AG7" s="743"/>
      <c r="AH7" s="743"/>
      <c r="AI7" s="743"/>
      <c r="AJ7" s="744"/>
      <c r="AK7" s="745">
        <v>3427</v>
      </c>
      <c r="AL7" s="746"/>
      <c r="AM7" s="746"/>
      <c r="AN7" s="746"/>
      <c r="AO7" s="746"/>
      <c r="AP7" s="746">
        <v>22562</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t="s">
        <v>563</v>
      </c>
      <c r="BS7" s="733" t="s">
        <v>557</v>
      </c>
      <c r="BT7" s="734"/>
      <c r="BU7" s="734"/>
      <c r="BV7" s="734"/>
      <c r="BW7" s="734"/>
      <c r="BX7" s="734"/>
      <c r="BY7" s="734"/>
      <c r="BZ7" s="734"/>
      <c r="CA7" s="734"/>
      <c r="CB7" s="734"/>
      <c r="CC7" s="734"/>
      <c r="CD7" s="734"/>
      <c r="CE7" s="734"/>
      <c r="CF7" s="734"/>
      <c r="CG7" s="749"/>
      <c r="CH7" s="730">
        <v>1</v>
      </c>
      <c r="CI7" s="731"/>
      <c r="CJ7" s="731"/>
      <c r="CK7" s="731"/>
      <c r="CL7" s="732"/>
      <c r="CM7" s="730">
        <v>106</v>
      </c>
      <c r="CN7" s="731"/>
      <c r="CO7" s="731"/>
      <c r="CP7" s="731"/>
      <c r="CQ7" s="732"/>
      <c r="CR7" s="730">
        <v>1</v>
      </c>
      <c r="CS7" s="731"/>
      <c r="CT7" s="731"/>
      <c r="CU7" s="731"/>
      <c r="CV7" s="732"/>
      <c r="CW7" s="730" t="s">
        <v>545</v>
      </c>
      <c r="CX7" s="731"/>
      <c r="CY7" s="731"/>
      <c r="CZ7" s="731"/>
      <c r="DA7" s="732"/>
      <c r="DB7" s="730" t="s">
        <v>545</v>
      </c>
      <c r="DC7" s="731"/>
      <c r="DD7" s="731"/>
      <c r="DE7" s="731"/>
      <c r="DF7" s="732"/>
      <c r="DG7" s="730" t="s">
        <v>545</v>
      </c>
      <c r="DH7" s="731"/>
      <c r="DI7" s="731"/>
      <c r="DJ7" s="731"/>
      <c r="DK7" s="732"/>
      <c r="DL7" s="730">
        <v>1785</v>
      </c>
      <c r="DM7" s="731"/>
      <c r="DN7" s="731"/>
      <c r="DO7" s="731"/>
      <c r="DP7" s="732"/>
      <c r="DQ7" s="730">
        <v>66</v>
      </c>
      <c r="DR7" s="731"/>
      <c r="DS7" s="731"/>
      <c r="DT7" s="731"/>
      <c r="DU7" s="732"/>
      <c r="DV7" s="733"/>
      <c r="DW7" s="734"/>
      <c r="DX7" s="734"/>
      <c r="DY7" s="734"/>
      <c r="DZ7" s="735"/>
      <c r="EA7" s="216"/>
    </row>
    <row r="8" spans="1:131" s="217" customFormat="1" ht="26.25" customHeight="1" x14ac:dyDescent="0.2">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376</v>
      </c>
      <c r="B23" s="776" t="s">
        <v>377</v>
      </c>
      <c r="C23" s="777"/>
      <c r="D23" s="777"/>
      <c r="E23" s="777"/>
      <c r="F23" s="777"/>
      <c r="G23" s="777"/>
      <c r="H23" s="777"/>
      <c r="I23" s="777"/>
      <c r="J23" s="777"/>
      <c r="K23" s="777"/>
      <c r="L23" s="777"/>
      <c r="M23" s="777"/>
      <c r="N23" s="777"/>
      <c r="O23" s="777"/>
      <c r="P23" s="778"/>
      <c r="Q23" s="779">
        <v>36995</v>
      </c>
      <c r="R23" s="780"/>
      <c r="S23" s="780"/>
      <c r="T23" s="780"/>
      <c r="U23" s="780"/>
      <c r="V23" s="780">
        <v>36181</v>
      </c>
      <c r="W23" s="780"/>
      <c r="X23" s="780"/>
      <c r="Y23" s="780"/>
      <c r="Z23" s="780"/>
      <c r="AA23" s="780">
        <v>814</v>
      </c>
      <c r="AB23" s="780"/>
      <c r="AC23" s="780"/>
      <c r="AD23" s="780"/>
      <c r="AE23" s="781"/>
      <c r="AF23" s="782">
        <v>728</v>
      </c>
      <c r="AG23" s="780"/>
      <c r="AH23" s="780"/>
      <c r="AI23" s="780"/>
      <c r="AJ23" s="783"/>
      <c r="AK23" s="784"/>
      <c r="AL23" s="785"/>
      <c r="AM23" s="785"/>
      <c r="AN23" s="785"/>
      <c r="AO23" s="785"/>
      <c r="AP23" s="780">
        <v>22562</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388</v>
      </c>
      <c r="C28" s="737"/>
      <c r="D28" s="737"/>
      <c r="E28" s="737"/>
      <c r="F28" s="737"/>
      <c r="G28" s="737"/>
      <c r="H28" s="737"/>
      <c r="I28" s="737"/>
      <c r="J28" s="737"/>
      <c r="K28" s="737"/>
      <c r="L28" s="737"/>
      <c r="M28" s="737"/>
      <c r="N28" s="737"/>
      <c r="O28" s="737"/>
      <c r="P28" s="738"/>
      <c r="Q28" s="809">
        <v>6837</v>
      </c>
      <c r="R28" s="810"/>
      <c r="S28" s="810"/>
      <c r="T28" s="810"/>
      <c r="U28" s="810"/>
      <c r="V28" s="810">
        <v>6724</v>
      </c>
      <c r="W28" s="810"/>
      <c r="X28" s="810"/>
      <c r="Y28" s="810"/>
      <c r="Z28" s="810"/>
      <c r="AA28" s="810">
        <v>112</v>
      </c>
      <c r="AB28" s="810"/>
      <c r="AC28" s="810"/>
      <c r="AD28" s="810"/>
      <c r="AE28" s="811"/>
      <c r="AF28" s="812">
        <v>112</v>
      </c>
      <c r="AG28" s="810"/>
      <c r="AH28" s="810"/>
      <c r="AI28" s="810"/>
      <c r="AJ28" s="813"/>
      <c r="AK28" s="814">
        <v>662</v>
      </c>
      <c r="AL28" s="815"/>
      <c r="AM28" s="815"/>
      <c r="AN28" s="815"/>
      <c r="AO28" s="815"/>
      <c r="AP28" s="815" t="s">
        <v>545</v>
      </c>
      <c r="AQ28" s="815"/>
      <c r="AR28" s="815"/>
      <c r="AS28" s="815"/>
      <c r="AT28" s="815"/>
      <c r="AU28" s="815" t="s">
        <v>545</v>
      </c>
      <c r="AV28" s="815"/>
      <c r="AW28" s="815"/>
      <c r="AX28" s="815"/>
      <c r="AY28" s="815"/>
      <c r="AZ28" s="816" t="s">
        <v>545</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389</v>
      </c>
      <c r="C29" s="768"/>
      <c r="D29" s="768"/>
      <c r="E29" s="768"/>
      <c r="F29" s="768"/>
      <c r="G29" s="768"/>
      <c r="H29" s="768"/>
      <c r="I29" s="768"/>
      <c r="J29" s="768"/>
      <c r="K29" s="768"/>
      <c r="L29" s="768"/>
      <c r="M29" s="768"/>
      <c r="N29" s="768"/>
      <c r="O29" s="768"/>
      <c r="P29" s="769"/>
      <c r="Q29" s="770">
        <v>6247</v>
      </c>
      <c r="R29" s="771"/>
      <c r="S29" s="771"/>
      <c r="T29" s="771"/>
      <c r="U29" s="771"/>
      <c r="V29" s="771">
        <v>6024</v>
      </c>
      <c r="W29" s="771"/>
      <c r="X29" s="771"/>
      <c r="Y29" s="771"/>
      <c r="Z29" s="771"/>
      <c r="AA29" s="771">
        <v>224</v>
      </c>
      <c r="AB29" s="771"/>
      <c r="AC29" s="771"/>
      <c r="AD29" s="771"/>
      <c r="AE29" s="772"/>
      <c r="AF29" s="773">
        <v>224</v>
      </c>
      <c r="AG29" s="774"/>
      <c r="AH29" s="774"/>
      <c r="AI29" s="774"/>
      <c r="AJ29" s="775"/>
      <c r="AK29" s="821">
        <v>915</v>
      </c>
      <c r="AL29" s="817"/>
      <c r="AM29" s="817"/>
      <c r="AN29" s="817"/>
      <c r="AO29" s="817"/>
      <c r="AP29" s="817" t="s">
        <v>545</v>
      </c>
      <c r="AQ29" s="817"/>
      <c r="AR29" s="817"/>
      <c r="AS29" s="817"/>
      <c r="AT29" s="817"/>
      <c r="AU29" s="817" t="s">
        <v>545</v>
      </c>
      <c r="AV29" s="817"/>
      <c r="AW29" s="817"/>
      <c r="AX29" s="817"/>
      <c r="AY29" s="817"/>
      <c r="AZ29" s="818" t="s">
        <v>545</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390</v>
      </c>
      <c r="C30" s="768"/>
      <c r="D30" s="768"/>
      <c r="E30" s="768"/>
      <c r="F30" s="768"/>
      <c r="G30" s="768"/>
      <c r="H30" s="768"/>
      <c r="I30" s="768"/>
      <c r="J30" s="768"/>
      <c r="K30" s="768"/>
      <c r="L30" s="768"/>
      <c r="M30" s="768"/>
      <c r="N30" s="768"/>
      <c r="O30" s="768"/>
      <c r="P30" s="769"/>
      <c r="Q30" s="770">
        <v>1694</v>
      </c>
      <c r="R30" s="771"/>
      <c r="S30" s="771"/>
      <c r="T30" s="771"/>
      <c r="U30" s="771"/>
      <c r="V30" s="771">
        <v>1691</v>
      </c>
      <c r="W30" s="771"/>
      <c r="X30" s="771"/>
      <c r="Y30" s="771"/>
      <c r="Z30" s="771"/>
      <c r="AA30" s="771">
        <v>3</v>
      </c>
      <c r="AB30" s="771"/>
      <c r="AC30" s="771"/>
      <c r="AD30" s="771"/>
      <c r="AE30" s="772"/>
      <c r="AF30" s="773">
        <v>3</v>
      </c>
      <c r="AG30" s="774"/>
      <c r="AH30" s="774"/>
      <c r="AI30" s="774"/>
      <c r="AJ30" s="775"/>
      <c r="AK30" s="821">
        <v>280</v>
      </c>
      <c r="AL30" s="817"/>
      <c r="AM30" s="817"/>
      <c r="AN30" s="817"/>
      <c r="AO30" s="817"/>
      <c r="AP30" s="817" t="s">
        <v>545</v>
      </c>
      <c r="AQ30" s="817"/>
      <c r="AR30" s="817"/>
      <c r="AS30" s="817"/>
      <c r="AT30" s="817"/>
      <c r="AU30" s="817" t="s">
        <v>545</v>
      </c>
      <c r="AV30" s="817"/>
      <c r="AW30" s="817"/>
      <c r="AX30" s="817"/>
      <c r="AY30" s="817"/>
      <c r="AZ30" s="818" t="s">
        <v>545</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391</v>
      </c>
      <c r="C31" s="768"/>
      <c r="D31" s="768"/>
      <c r="E31" s="768"/>
      <c r="F31" s="768"/>
      <c r="G31" s="768"/>
      <c r="H31" s="768"/>
      <c r="I31" s="768"/>
      <c r="J31" s="768"/>
      <c r="K31" s="768"/>
      <c r="L31" s="768"/>
      <c r="M31" s="768"/>
      <c r="N31" s="768"/>
      <c r="O31" s="768"/>
      <c r="P31" s="769"/>
      <c r="Q31" s="770">
        <v>1377</v>
      </c>
      <c r="R31" s="771"/>
      <c r="S31" s="771"/>
      <c r="T31" s="771"/>
      <c r="U31" s="771"/>
      <c r="V31" s="771">
        <v>1354</v>
      </c>
      <c r="W31" s="771"/>
      <c r="X31" s="771"/>
      <c r="Y31" s="771"/>
      <c r="Z31" s="771"/>
      <c r="AA31" s="771">
        <v>24</v>
      </c>
      <c r="AB31" s="771"/>
      <c r="AC31" s="771"/>
      <c r="AD31" s="771"/>
      <c r="AE31" s="772"/>
      <c r="AF31" s="773">
        <v>2397</v>
      </c>
      <c r="AG31" s="774"/>
      <c r="AH31" s="774"/>
      <c r="AI31" s="774"/>
      <c r="AJ31" s="775"/>
      <c r="AK31" s="821">
        <v>86</v>
      </c>
      <c r="AL31" s="817"/>
      <c r="AM31" s="817"/>
      <c r="AN31" s="817"/>
      <c r="AO31" s="817"/>
      <c r="AP31" s="817">
        <v>5461</v>
      </c>
      <c r="AQ31" s="817"/>
      <c r="AR31" s="817"/>
      <c r="AS31" s="817"/>
      <c r="AT31" s="817"/>
      <c r="AU31" s="817">
        <v>579</v>
      </c>
      <c r="AV31" s="817"/>
      <c r="AW31" s="817"/>
      <c r="AX31" s="817"/>
      <c r="AY31" s="817"/>
      <c r="AZ31" s="818" t="s">
        <v>545</v>
      </c>
      <c r="BA31" s="818"/>
      <c r="BB31" s="818"/>
      <c r="BC31" s="818"/>
      <c r="BD31" s="818"/>
      <c r="BE31" s="819" t="s">
        <v>392</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393</v>
      </c>
      <c r="C32" s="768"/>
      <c r="D32" s="768"/>
      <c r="E32" s="768"/>
      <c r="F32" s="768"/>
      <c r="G32" s="768"/>
      <c r="H32" s="768"/>
      <c r="I32" s="768"/>
      <c r="J32" s="768"/>
      <c r="K32" s="768"/>
      <c r="L32" s="768"/>
      <c r="M32" s="768"/>
      <c r="N32" s="768"/>
      <c r="O32" s="768"/>
      <c r="P32" s="769"/>
      <c r="Q32" s="770">
        <v>965</v>
      </c>
      <c r="R32" s="771"/>
      <c r="S32" s="771"/>
      <c r="T32" s="771"/>
      <c r="U32" s="771"/>
      <c r="V32" s="771">
        <v>881</v>
      </c>
      <c r="W32" s="771"/>
      <c r="X32" s="771"/>
      <c r="Y32" s="771"/>
      <c r="Z32" s="771"/>
      <c r="AA32" s="771">
        <v>84</v>
      </c>
      <c r="AB32" s="771"/>
      <c r="AC32" s="771"/>
      <c r="AD32" s="771"/>
      <c r="AE32" s="772"/>
      <c r="AF32" s="773">
        <v>1535</v>
      </c>
      <c r="AG32" s="774"/>
      <c r="AH32" s="774"/>
      <c r="AI32" s="774"/>
      <c r="AJ32" s="775"/>
      <c r="AK32" s="821">
        <v>426</v>
      </c>
      <c r="AL32" s="817"/>
      <c r="AM32" s="817"/>
      <c r="AN32" s="817"/>
      <c r="AO32" s="817"/>
      <c r="AP32" s="817">
        <v>6645</v>
      </c>
      <c r="AQ32" s="817"/>
      <c r="AR32" s="817"/>
      <c r="AS32" s="817"/>
      <c r="AT32" s="817"/>
      <c r="AU32" s="817">
        <v>3170</v>
      </c>
      <c r="AV32" s="817"/>
      <c r="AW32" s="817"/>
      <c r="AX32" s="817"/>
      <c r="AY32" s="817"/>
      <c r="AZ32" s="818" t="s">
        <v>545</v>
      </c>
      <c r="BA32" s="818"/>
      <c r="BB32" s="818"/>
      <c r="BC32" s="818"/>
      <c r="BD32" s="818"/>
      <c r="BE32" s="819" t="s">
        <v>392</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t="s">
        <v>394</v>
      </c>
      <c r="C33" s="768"/>
      <c r="D33" s="768"/>
      <c r="E33" s="768"/>
      <c r="F33" s="768"/>
      <c r="G33" s="768"/>
      <c r="H33" s="768"/>
      <c r="I33" s="768"/>
      <c r="J33" s="768"/>
      <c r="K33" s="768"/>
      <c r="L33" s="768"/>
      <c r="M33" s="768"/>
      <c r="N33" s="768"/>
      <c r="O33" s="768"/>
      <c r="P33" s="769"/>
      <c r="Q33" s="770">
        <v>1265</v>
      </c>
      <c r="R33" s="771"/>
      <c r="S33" s="771"/>
      <c r="T33" s="771"/>
      <c r="U33" s="771"/>
      <c r="V33" s="771">
        <v>1221</v>
      </c>
      <c r="W33" s="771"/>
      <c r="X33" s="771"/>
      <c r="Y33" s="771"/>
      <c r="Z33" s="771"/>
      <c r="AA33" s="771">
        <v>44</v>
      </c>
      <c r="AB33" s="771"/>
      <c r="AC33" s="771"/>
      <c r="AD33" s="771"/>
      <c r="AE33" s="772"/>
      <c r="AF33" s="773">
        <v>221</v>
      </c>
      <c r="AG33" s="774"/>
      <c r="AH33" s="774"/>
      <c r="AI33" s="774"/>
      <c r="AJ33" s="775"/>
      <c r="AK33" s="821">
        <v>705</v>
      </c>
      <c r="AL33" s="817"/>
      <c r="AM33" s="817"/>
      <c r="AN33" s="817"/>
      <c r="AO33" s="817"/>
      <c r="AP33" s="817">
        <v>6024</v>
      </c>
      <c r="AQ33" s="817"/>
      <c r="AR33" s="817"/>
      <c r="AS33" s="817"/>
      <c r="AT33" s="817"/>
      <c r="AU33" s="817">
        <v>3590</v>
      </c>
      <c r="AV33" s="817"/>
      <c r="AW33" s="817"/>
      <c r="AX33" s="817"/>
      <c r="AY33" s="817"/>
      <c r="AZ33" s="818" t="s">
        <v>545</v>
      </c>
      <c r="BA33" s="818"/>
      <c r="BB33" s="818"/>
      <c r="BC33" s="818"/>
      <c r="BD33" s="818"/>
      <c r="BE33" s="819" t="s">
        <v>392</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376</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4493</v>
      </c>
      <c r="AG63" s="831"/>
      <c r="AH63" s="831"/>
      <c r="AI63" s="831"/>
      <c r="AJ63" s="832"/>
      <c r="AK63" s="833"/>
      <c r="AL63" s="828"/>
      <c r="AM63" s="828"/>
      <c r="AN63" s="828"/>
      <c r="AO63" s="828"/>
      <c r="AP63" s="831">
        <v>18130</v>
      </c>
      <c r="AQ63" s="831"/>
      <c r="AR63" s="831"/>
      <c r="AS63" s="831"/>
      <c r="AT63" s="831"/>
      <c r="AU63" s="831">
        <v>7339</v>
      </c>
      <c r="AV63" s="831"/>
      <c r="AW63" s="831"/>
      <c r="AX63" s="831"/>
      <c r="AY63" s="831"/>
      <c r="AZ63" s="835"/>
      <c r="BA63" s="835"/>
      <c r="BB63" s="835"/>
      <c r="BC63" s="835"/>
      <c r="BD63" s="835"/>
      <c r="BE63" s="836"/>
      <c r="BF63" s="836"/>
      <c r="BG63" s="836"/>
      <c r="BH63" s="836"/>
      <c r="BI63" s="837"/>
      <c r="BJ63" s="838" t="s">
        <v>121</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398</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399</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546</v>
      </c>
      <c r="C68" s="857"/>
      <c r="D68" s="857"/>
      <c r="E68" s="857"/>
      <c r="F68" s="857"/>
      <c r="G68" s="857"/>
      <c r="H68" s="857"/>
      <c r="I68" s="857"/>
      <c r="J68" s="857"/>
      <c r="K68" s="857"/>
      <c r="L68" s="857"/>
      <c r="M68" s="857"/>
      <c r="N68" s="857"/>
      <c r="O68" s="857"/>
      <c r="P68" s="858"/>
      <c r="Q68" s="859">
        <v>6</v>
      </c>
      <c r="R68" s="853"/>
      <c r="S68" s="853"/>
      <c r="T68" s="853"/>
      <c r="U68" s="853"/>
      <c r="V68" s="853">
        <v>5</v>
      </c>
      <c r="W68" s="853"/>
      <c r="X68" s="853"/>
      <c r="Y68" s="853"/>
      <c r="Z68" s="853"/>
      <c r="AA68" s="853">
        <v>1</v>
      </c>
      <c r="AB68" s="853"/>
      <c r="AC68" s="853"/>
      <c r="AD68" s="853"/>
      <c r="AE68" s="853"/>
      <c r="AF68" s="853">
        <v>1</v>
      </c>
      <c r="AG68" s="853"/>
      <c r="AH68" s="853"/>
      <c r="AI68" s="853"/>
      <c r="AJ68" s="853"/>
      <c r="AK68" s="853">
        <v>3</v>
      </c>
      <c r="AL68" s="853"/>
      <c r="AM68" s="853"/>
      <c r="AN68" s="853"/>
      <c r="AO68" s="853"/>
      <c r="AP68" s="853" t="s">
        <v>545</v>
      </c>
      <c r="AQ68" s="853"/>
      <c r="AR68" s="853"/>
      <c r="AS68" s="853"/>
      <c r="AT68" s="853"/>
      <c r="AU68" s="853" t="s">
        <v>545</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547</v>
      </c>
      <c r="C69" s="861"/>
      <c r="D69" s="861"/>
      <c r="E69" s="861"/>
      <c r="F69" s="861"/>
      <c r="G69" s="861"/>
      <c r="H69" s="861"/>
      <c r="I69" s="861"/>
      <c r="J69" s="861"/>
      <c r="K69" s="861"/>
      <c r="L69" s="861"/>
      <c r="M69" s="861"/>
      <c r="N69" s="861"/>
      <c r="O69" s="861"/>
      <c r="P69" s="862"/>
      <c r="Q69" s="863">
        <v>1</v>
      </c>
      <c r="R69" s="817"/>
      <c r="S69" s="817"/>
      <c r="T69" s="817"/>
      <c r="U69" s="817"/>
      <c r="V69" s="817">
        <v>1</v>
      </c>
      <c r="W69" s="817"/>
      <c r="X69" s="817"/>
      <c r="Y69" s="817"/>
      <c r="Z69" s="817"/>
      <c r="AA69" s="817">
        <v>0</v>
      </c>
      <c r="AB69" s="817"/>
      <c r="AC69" s="817"/>
      <c r="AD69" s="817"/>
      <c r="AE69" s="817"/>
      <c r="AF69" s="817">
        <v>0</v>
      </c>
      <c r="AG69" s="817"/>
      <c r="AH69" s="817"/>
      <c r="AI69" s="817"/>
      <c r="AJ69" s="817"/>
      <c r="AK69" s="817" t="s">
        <v>545</v>
      </c>
      <c r="AL69" s="817"/>
      <c r="AM69" s="817"/>
      <c r="AN69" s="817"/>
      <c r="AO69" s="817"/>
      <c r="AP69" s="817" t="s">
        <v>545</v>
      </c>
      <c r="AQ69" s="817"/>
      <c r="AR69" s="817"/>
      <c r="AS69" s="817"/>
      <c r="AT69" s="817"/>
      <c r="AU69" s="817" t="s">
        <v>545</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548</v>
      </c>
      <c r="C70" s="861"/>
      <c r="D70" s="861"/>
      <c r="E70" s="861"/>
      <c r="F70" s="861"/>
      <c r="G70" s="861"/>
      <c r="H70" s="861"/>
      <c r="I70" s="861"/>
      <c r="J70" s="861"/>
      <c r="K70" s="861"/>
      <c r="L70" s="861"/>
      <c r="M70" s="861"/>
      <c r="N70" s="861"/>
      <c r="O70" s="861"/>
      <c r="P70" s="862"/>
      <c r="Q70" s="863">
        <v>418</v>
      </c>
      <c r="R70" s="817"/>
      <c r="S70" s="817"/>
      <c r="T70" s="817"/>
      <c r="U70" s="817"/>
      <c r="V70" s="817">
        <v>442</v>
      </c>
      <c r="W70" s="817"/>
      <c r="X70" s="817"/>
      <c r="Y70" s="817"/>
      <c r="Z70" s="817"/>
      <c r="AA70" s="817">
        <v>-24</v>
      </c>
      <c r="AB70" s="817"/>
      <c r="AC70" s="817"/>
      <c r="AD70" s="817"/>
      <c r="AE70" s="817"/>
      <c r="AF70" s="817">
        <v>45</v>
      </c>
      <c r="AG70" s="817"/>
      <c r="AH70" s="817"/>
      <c r="AI70" s="817"/>
      <c r="AJ70" s="817"/>
      <c r="AK70" s="817" t="s">
        <v>545</v>
      </c>
      <c r="AL70" s="817"/>
      <c r="AM70" s="817"/>
      <c r="AN70" s="817"/>
      <c r="AO70" s="817"/>
      <c r="AP70" s="817" t="s">
        <v>545</v>
      </c>
      <c r="AQ70" s="817"/>
      <c r="AR70" s="817"/>
      <c r="AS70" s="817"/>
      <c r="AT70" s="817"/>
      <c r="AU70" s="817" t="s">
        <v>545</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549</v>
      </c>
      <c r="C71" s="861"/>
      <c r="D71" s="861"/>
      <c r="E71" s="861"/>
      <c r="F71" s="861"/>
      <c r="G71" s="861"/>
      <c r="H71" s="861"/>
      <c r="I71" s="861"/>
      <c r="J71" s="861"/>
      <c r="K71" s="861"/>
      <c r="L71" s="861"/>
      <c r="M71" s="861"/>
      <c r="N71" s="861"/>
      <c r="O71" s="861"/>
      <c r="P71" s="862"/>
      <c r="Q71" s="863">
        <v>3953</v>
      </c>
      <c r="R71" s="817"/>
      <c r="S71" s="817"/>
      <c r="T71" s="817"/>
      <c r="U71" s="817"/>
      <c r="V71" s="817">
        <v>4162</v>
      </c>
      <c r="W71" s="817"/>
      <c r="X71" s="817"/>
      <c r="Y71" s="817"/>
      <c r="Z71" s="817"/>
      <c r="AA71" s="817">
        <v>-209</v>
      </c>
      <c r="AB71" s="817"/>
      <c r="AC71" s="817"/>
      <c r="AD71" s="817"/>
      <c r="AE71" s="817"/>
      <c r="AF71" s="817">
        <v>1550</v>
      </c>
      <c r="AG71" s="817"/>
      <c r="AH71" s="817"/>
      <c r="AI71" s="817"/>
      <c r="AJ71" s="817"/>
      <c r="AK71" s="817">
        <v>493</v>
      </c>
      <c r="AL71" s="817"/>
      <c r="AM71" s="817"/>
      <c r="AN71" s="817"/>
      <c r="AO71" s="817"/>
      <c r="AP71" s="817">
        <v>2873</v>
      </c>
      <c r="AQ71" s="817"/>
      <c r="AR71" s="817"/>
      <c r="AS71" s="817"/>
      <c r="AT71" s="817"/>
      <c r="AU71" s="817">
        <v>358</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550</v>
      </c>
      <c r="C72" s="861"/>
      <c r="D72" s="861"/>
      <c r="E72" s="861"/>
      <c r="F72" s="861"/>
      <c r="G72" s="861"/>
      <c r="H72" s="861"/>
      <c r="I72" s="861"/>
      <c r="J72" s="861"/>
      <c r="K72" s="861"/>
      <c r="L72" s="861"/>
      <c r="M72" s="861"/>
      <c r="N72" s="861"/>
      <c r="O72" s="861"/>
      <c r="P72" s="862"/>
      <c r="Q72" s="863">
        <v>377</v>
      </c>
      <c r="R72" s="817"/>
      <c r="S72" s="817"/>
      <c r="T72" s="817"/>
      <c r="U72" s="817"/>
      <c r="V72" s="817">
        <v>352</v>
      </c>
      <c r="W72" s="817"/>
      <c r="X72" s="817"/>
      <c r="Y72" s="817"/>
      <c r="Z72" s="817"/>
      <c r="AA72" s="817">
        <v>25</v>
      </c>
      <c r="AB72" s="817"/>
      <c r="AC72" s="817"/>
      <c r="AD72" s="817"/>
      <c r="AE72" s="817"/>
      <c r="AF72" s="817">
        <v>25</v>
      </c>
      <c r="AG72" s="817"/>
      <c r="AH72" s="817"/>
      <c r="AI72" s="817"/>
      <c r="AJ72" s="817"/>
      <c r="AK72" s="817" t="s">
        <v>545</v>
      </c>
      <c r="AL72" s="817"/>
      <c r="AM72" s="817"/>
      <c r="AN72" s="817"/>
      <c r="AO72" s="817"/>
      <c r="AP72" s="817">
        <v>215</v>
      </c>
      <c r="AQ72" s="817"/>
      <c r="AR72" s="817"/>
      <c r="AS72" s="817"/>
      <c r="AT72" s="817"/>
      <c r="AU72" s="817">
        <v>132</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t="s">
        <v>551</v>
      </c>
      <c r="C73" s="861"/>
      <c r="D73" s="861"/>
      <c r="E73" s="861"/>
      <c r="F73" s="861"/>
      <c r="G73" s="861"/>
      <c r="H73" s="861"/>
      <c r="I73" s="861"/>
      <c r="J73" s="861"/>
      <c r="K73" s="861"/>
      <c r="L73" s="861"/>
      <c r="M73" s="861"/>
      <c r="N73" s="861"/>
      <c r="O73" s="861"/>
      <c r="P73" s="862"/>
      <c r="Q73" s="863">
        <v>127</v>
      </c>
      <c r="R73" s="817"/>
      <c r="S73" s="817"/>
      <c r="T73" s="817"/>
      <c r="U73" s="817"/>
      <c r="V73" s="817">
        <v>122</v>
      </c>
      <c r="W73" s="817"/>
      <c r="X73" s="817"/>
      <c r="Y73" s="817"/>
      <c r="Z73" s="817"/>
      <c r="AA73" s="817">
        <v>5</v>
      </c>
      <c r="AB73" s="817"/>
      <c r="AC73" s="817"/>
      <c r="AD73" s="817"/>
      <c r="AE73" s="817"/>
      <c r="AF73" s="817">
        <v>5</v>
      </c>
      <c r="AG73" s="817"/>
      <c r="AH73" s="817"/>
      <c r="AI73" s="817"/>
      <c r="AJ73" s="817"/>
      <c r="AK73" s="817">
        <v>40</v>
      </c>
      <c r="AL73" s="817"/>
      <c r="AM73" s="817"/>
      <c r="AN73" s="817"/>
      <c r="AO73" s="817"/>
      <c r="AP73" s="817" t="s">
        <v>545</v>
      </c>
      <c r="AQ73" s="817"/>
      <c r="AR73" s="817"/>
      <c r="AS73" s="817"/>
      <c r="AT73" s="817"/>
      <c r="AU73" s="817" t="s">
        <v>545</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t="s">
        <v>552</v>
      </c>
      <c r="C74" s="861"/>
      <c r="D74" s="861"/>
      <c r="E74" s="861"/>
      <c r="F74" s="861"/>
      <c r="G74" s="861"/>
      <c r="H74" s="861"/>
      <c r="I74" s="861"/>
      <c r="J74" s="861"/>
      <c r="K74" s="861"/>
      <c r="L74" s="861"/>
      <c r="M74" s="861"/>
      <c r="N74" s="861"/>
      <c r="O74" s="861"/>
      <c r="P74" s="862"/>
      <c r="Q74" s="863">
        <v>140745</v>
      </c>
      <c r="R74" s="817"/>
      <c r="S74" s="817"/>
      <c r="T74" s="817"/>
      <c r="U74" s="817"/>
      <c r="V74" s="817">
        <v>139623</v>
      </c>
      <c r="W74" s="817"/>
      <c r="X74" s="817"/>
      <c r="Y74" s="817"/>
      <c r="Z74" s="817"/>
      <c r="AA74" s="817">
        <v>1121</v>
      </c>
      <c r="AB74" s="817"/>
      <c r="AC74" s="817"/>
      <c r="AD74" s="817"/>
      <c r="AE74" s="817"/>
      <c r="AF74" s="817">
        <v>1121</v>
      </c>
      <c r="AG74" s="817"/>
      <c r="AH74" s="817"/>
      <c r="AI74" s="817"/>
      <c r="AJ74" s="817"/>
      <c r="AK74" s="817">
        <v>773</v>
      </c>
      <c r="AL74" s="817"/>
      <c r="AM74" s="817"/>
      <c r="AN74" s="817"/>
      <c r="AO74" s="817"/>
      <c r="AP74" s="817" t="s">
        <v>545</v>
      </c>
      <c r="AQ74" s="817"/>
      <c r="AR74" s="817"/>
      <c r="AS74" s="817"/>
      <c r="AT74" s="817"/>
      <c r="AU74" s="817" t="s">
        <v>545</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t="s">
        <v>553</v>
      </c>
      <c r="C75" s="861"/>
      <c r="D75" s="861"/>
      <c r="E75" s="861"/>
      <c r="F75" s="861"/>
      <c r="G75" s="861"/>
      <c r="H75" s="861"/>
      <c r="I75" s="861"/>
      <c r="J75" s="861"/>
      <c r="K75" s="861"/>
      <c r="L75" s="861"/>
      <c r="M75" s="861"/>
      <c r="N75" s="861"/>
      <c r="O75" s="861"/>
      <c r="P75" s="862"/>
      <c r="Q75" s="864">
        <v>2877</v>
      </c>
      <c r="R75" s="865"/>
      <c r="S75" s="865"/>
      <c r="T75" s="865"/>
      <c r="U75" s="821"/>
      <c r="V75" s="866">
        <v>2785</v>
      </c>
      <c r="W75" s="865"/>
      <c r="X75" s="865"/>
      <c r="Y75" s="865"/>
      <c r="Z75" s="821"/>
      <c r="AA75" s="866">
        <v>92</v>
      </c>
      <c r="AB75" s="865"/>
      <c r="AC75" s="865"/>
      <c r="AD75" s="865"/>
      <c r="AE75" s="821"/>
      <c r="AF75" s="866">
        <v>92</v>
      </c>
      <c r="AG75" s="865"/>
      <c r="AH75" s="865"/>
      <c r="AI75" s="865"/>
      <c r="AJ75" s="821"/>
      <c r="AK75" s="866">
        <v>10</v>
      </c>
      <c r="AL75" s="865"/>
      <c r="AM75" s="865"/>
      <c r="AN75" s="865"/>
      <c r="AO75" s="821"/>
      <c r="AP75" s="866" t="s">
        <v>545</v>
      </c>
      <c r="AQ75" s="865"/>
      <c r="AR75" s="865"/>
      <c r="AS75" s="865"/>
      <c r="AT75" s="821"/>
      <c r="AU75" s="866" t="s">
        <v>545</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t="s">
        <v>554</v>
      </c>
      <c r="C76" s="861"/>
      <c r="D76" s="861"/>
      <c r="E76" s="861"/>
      <c r="F76" s="861"/>
      <c r="G76" s="861"/>
      <c r="H76" s="861"/>
      <c r="I76" s="861"/>
      <c r="J76" s="861"/>
      <c r="K76" s="861"/>
      <c r="L76" s="861"/>
      <c r="M76" s="861"/>
      <c r="N76" s="861"/>
      <c r="O76" s="861"/>
      <c r="P76" s="862"/>
      <c r="Q76" s="864">
        <v>21</v>
      </c>
      <c r="R76" s="865"/>
      <c r="S76" s="865"/>
      <c r="T76" s="865"/>
      <c r="U76" s="821"/>
      <c r="V76" s="866">
        <v>20</v>
      </c>
      <c r="W76" s="865"/>
      <c r="X76" s="865"/>
      <c r="Y76" s="865"/>
      <c r="Z76" s="821"/>
      <c r="AA76" s="866">
        <v>0</v>
      </c>
      <c r="AB76" s="865"/>
      <c r="AC76" s="865"/>
      <c r="AD76" s="865"/>
      <c r="AE76" s="821"/>
      <c r="AF76" s="866">
        <v>0</v>
      </c>
      <c r="AG76" s="865"/>
      <c r="AH76" s="865"/>
      <c r="AI76" s="865"/>
      <c r="AJ76" s="821"/>
      <c r="AK76" s="866" t="s">
        <v>545</v>
      </c>
      <c r="AL76" s="865"/>
      <c r="AM76" s="865"/>
      <c r="AN76" s="865"/>
      <c r="AO76" s="821"/>
      <c r="AP76" s="866" t="s">
        <v>545</v>
      </c>
      <c r="AQ76" s="865"/>
      <c r="AR76" s="865"/>
      <c r="AS76" s="865"/>
      <c r="AT76" s="821"/>
      <c r="AU76" s="866" t="s">
        <v>545</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t="s">
        <v>555</v>
      </c>
      <c r="C77" s="861"/>
      <c r="D77" s="861"/>
      <c r="E77" s="861"/>
      <c r="F77" s="861"/>
      <c r="G77" s="861"/>
      <c r="H77" s="861"/>
      <c r="I77" s="861"/>
      <c r="J77" s="861"/>
      <c r="K77" s="861"/>
      <c r="L77" s="861"/>
      <c r="M77" s="861"/>
      <c r="N77" s="861"/>
      <c r="O77" s="861"/>
      <c r="P77" s="862"/>
      <c r="Q77" s="864">
        <v>2756</v>
      </c>
      <c r="R77" s="865"/>
      <c r="S77" s="865"/>
      <c r="T77" s="865"/>
      <c r="U77" s="821"/>
      <c r="V77" s="866">
        <v>2686</v>
      </c>
      <c r="W77" s="865"/>
      <c r="X77" s="865"/>
      <c r="Y77" s="865"/>
      <c r="Z77" s="821"/>
      <c r="AA77" s="866">
        <v>70</v>
      </c>
      <c r="AB77" s="865"/>
      <c r="AC77" s="865"/>
      <c r="AD77" s="865"/>
      <c r="AE77" s="821"/>
      <c r="AF77" s="866">
        <v>70</v>
      </c>
      <c r="AG77" s="865"/>
      <c r="AH77" s="865"/>
      <c r="AI77" s="865"/>
      <c r="AJ77" s="821"/>
      <c r="AK77" s="866">
        <v>9</v>
      </c>
      <c r="AL77" s="865"/>
      <c r="AM77" s="865"/>
      <c r="AN77" s="865"/>
      <c r="AO77" s="821"/>
      <c r="AP77" s="866">
        <v>4386</v>
      </c>
      <c r="AQ77" s="865"/>
      <c r="AR77" s="865"/>
      <c r="AS77" s="865"/>
      <c r="AT77" s="821"/>
      <c r="AU77" s="866">
        <v>996</v>
      </c>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t="s">
        <v>556</v>
      </c>
      <c r="C78" s="861"/>
      <c r="D78" s="861"/>
      <c r="E78" s="861"/>
      <c r="F78" s="861"/>
      <c r="G78" s="861"/>
      <c r="H78" s="861"/>
      <c r="I78" s="861"/>
      <c r="J78" s="861"/>
      <c r="K78" s="861"/>
      <c r="L78" s="861"/>
      <c r="M78" s="861"/>
      <c r="N78" s="861"/>
      <c r="O78" s="861"/>
      <c r="P78" s="862"/>
      <c r="Q78" s="863">
        <v>1514</v>
      </c>
      <c r="R78" s="817"/>
      <c r="S78" s="817"/>
      <c r="T78" s="817"/>
      <c r="U78" s="817"/>
      <c r="V78" s="817">
        <v>1480</v>
      </c>
      <c r="W78" s="817"/>
      <c r="X78" s="817"/>
      <c r="Y78" s="817"/>
      <c r="Z78" s="817"/>
      <c r="AA78" s="817">
        <v>34</v>
      </c>
      <c r="AB78" s="817"/>
      <c r="AC78" s="817"/>
      <c r="AD78" s="817"/>
      <c r="AE78" s="817"/>
      <c r="AF78" s="817">
        <v>34</v>
      </c>
      <c r="AG78" s="817"/>
      <c r="AH78" s="817"/>
      <c r="AI78" s="817"/>
      <c r="AJ78" s="817"/>
      <c r="AK78" s="817" t="s">
        <v>545</v>
      </c>
      <c r="AL78" s="817"/>
      <c r="AM78" s="817"/>
      <c r="AN78" s="817"/>
      <c r="AO78" s="817"/>
      <c r="AP78" s="817">
        <v>323</v>
      </c>
      <c r="AQ78" s="817"/>
      <c r="AR78" s="817"/>
      <c r="AS78" s="817"/>
      <c r="AT78" s="817"/>
      <c r="AU78" s="817">
        <v>242</v>
      </c>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376</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2943</v>
      </c>
      <c r="AG88" s="831"/>
      <c r="AH88" s="831"/>
      <c r="AI88" s="831"/>
      <c r="AJ88" s="831"/>
      <c r="AK88" s="828"/>
      <c r="AL88" s="828"/>
      <c r="AM88" s="828"/>
      <c r="AN88" s="828"/>
      <c r="AO88" s="828"/>
      <c r="AP88" s="831">
        <v>7797</v>
      </c>
      <c r="AQ88" s="831"/>
      <c r="AR88" s="831"/>
      <c r="AS88" s="831"/>
      <c r="AT88" s="831"/>
      <c r="AU88" s="831">
        <v>1728</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v>
      </c>
      <c r="CS102" s="839"/>
      <c r="CT102" s="839"/>
      <c r="CU102" s="839"/>
      <c r="CV102" s="878"/>
      <c r="CW102" s="877" t="s">
        <v>487</v>
      </c>
      <c r="CX102" s="839"/>
      <c r="CY102" s="839"/>
      <c r="CZ102" s="839"/>
      <c r="DA102" s="878"/>
      <c r="DB102" s="877" t="s">
        <v>487</v>
      </c>
      <c r="DC102" s="839"/>
      <c r="DD102" s="839"/>
      <c r="DE102" s="839"/>
      <c r="DF102" s="878"/>
      <c r="DG102" s="877" t="s">
        <v>487</v>
      </c>
      <c r="DH102" s="839"/>
      <c r="DI102" s="839"/>
      <c r="DJ102" s="839"/>
      <c r="DK102" s="878"/>
      <c r="DL102" s="877">
        <v>1785</v>
      </c>
      <c r="DM102" s="839"/>
      <c r="DN102" s="839"/>
      <c r="DO102" s="839"/>
      <c r="DP102" s="878"/>
      <c r="DQ102" s="877">
        <v>66</v>
      </c>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25" customHeight="1" x14ac:dyDescent="0.2">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1863377</v>
      </c>
      <c r="AB110" s="887"/>
      <c r="AC110" s="887"/>
      <c r="AD110" s="887"/>
      <c r="AE110" s="888"/>
      <c r="AF110" s="889">
        <v>1762132</v>
      </c>
      <c r="AG110" s="887"/>
      <c r="AH110" s="887"/>
      <c r="AI110" s="887"/>
      <c r="AJ110" s="888"/>
      <c r="AK110" s="889">
        <v>1762871</v>
      </c>
      <c r="AL110" s="887"/>
      <c r="AM110" s="887"/>
      <c r="AN110" s="887"/>
      <c r="AO110" s="888"/>
      <c r="AP110" s="890">
        <v>13.2</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21267870</v>
      </c>
      <c r="BR110" s="918"/>
      <c r="BS110" s="918"/>
      <c r="BT110" s="918"/>
      <c r="BU110" s="918"/>
      <c r="BV110" s="918">
        <v>21534848</v>
      </c>
      <c r="BW110" s="918"/>
      <c r="BX110" s="918"/>
      <c r="BY110" s="918"/>
      <c r="BZ110" s="918"/>
      <c r="CA110" s="918">
        <v>22561564</v>
      </c>
      <c r="CB110" s="918"/>
      <c r="CC110" s="918"/>
      <c r="CD110" s="918"/>
      <c r="CE110" s="918"/>
      <c r="CF110" s="931">
        <v>169.3</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2">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v>1511117</v>
      </c>
      <c r="BR111" s="913"/>
      <c r="BS111" s="913"/>
      <c r="BT111" s="913"/>
      <c r="BU111" s="913"/>
      <c r="BV111" s="913">
        <v>1517248</v>
      </c>
      <c r="BW111" s="913"/>
      <c r="BX111" s="913"/>
      <c r="BY111" s="913"/>
      <c r="BZ111" s="913"/>
      <c r="CA111" s="913">
        <v>1317899</v>
      </c>
      <c r="CB111" s="913"/>
      <c r="CC111" s="913"/>
      <c r="CD111" s="913"/>
      <c r="CE111" s="913"/>
      <c r="CF111" s="907">
        <v>9.9</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2">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8946658</v>
      </c>
      <c r="BR112" s="913"/>
      <c r="BS112" s="913"/>
      <c r="BT112" s="913"/>
      <c r="BU112" s="913"/>
      <c r="BV112" s="913">
        <v>8029102</v>
      </c>
      <c r="BW112" s="913"/>
      <c r="BX112" s="913"/>
      <c r="BY112" s="913"/>
      <c r="BZ112" s="913"/>
      <c r="CA112" s="913">
        <v>7338906</v>
      </c>
      <c r="CB112" s="913"/>
      <c r="CC112" s="913"/>
      <c r="CD112" s="913"/>
      <c r="CE112" s="913"/>
      <c r="CF112" s="907">
        <v>55.1</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2">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1065418</v>
      </c>
      <c r="AB113" s="925"/>
      <c r="AC113" s="925"/>
      <c r="AD113" s="925"/>
      <c r="AE113" s="926"/>
      <c r="AF113" s="927">
        <v>1007376</v>
      </c>
      <c r="AG113" s="925"/>
      <c r="AH113" s="925"/>
      <c r="AI113" s="925"/>
      <c r="AJ113" s="926"/>
      <c r="AK113" s="927">
        <v>979836</v>
      </c>
      <c r="AL113" s="925"/>
      <c r="AM113" s="925"/>
      <c r="AN113" s="925"/>
      <c r="AO113" s="926"/>
      <c r="AP113" s="928">
        <v>7.4</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2110204</v>
      </c>
      <c r="BR113" s="913"/>
      <c r="BS113" s="913"/>
      <c r="BT113" s="913"/>
      <c r="BU113" s="913"/>
      <c r="BV113" s="913">
        <v>1918829</v>
      </c>
      <c r="BW113" s="913"/>
      <c r="BX113" s="913"/>
      <c r="BY113" s="913"/>
      <c r="BZ113" s="913"/>
      <c r="CA113" s="913">
        <v>1728370</v>
      </c>
      <c r="CB113" s="913"/>
      <c r="CC113" s="913"/>
      <c r="CD113" s="913"/>
      <c r="CE113" s="913"/>
      <c r="CF113" s="907">
        <v>13</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2">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299623</v>
      </c>
      <c r="AB114" s="946"/>
      <c r="AC114" s="946"/>
      <c r="AD114" s="946"/>
      <c r="AE114" s="947"/>
      <c r="AF114" s="948">
        <v>331696</v>
      </c>
      <c r="AG114" s="946"/>
      <c r="AH114" s="946"/>
      <c r="AI114" s="946"/>
      <c r="AJ114" s="947"/>
      <c r="AK114" s="948">
        <v>337932</v>
      </c>
      <c r="AL114" s="946"/>
      <c r="AM114" s="946"/>
      <c r="AN114" s="946"/>
      <c r="AO114" s="947"/>
      <c r="AP114" s="949">
        <v>2.5</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3922211</v>
      </c>
      <c r="BR114" s="913"/>
      <c r="BS114" s="913"/>
      <c r="BT114" s="913"/>
      <c r="BU114" s="913"/>
      <c r="BV114" s="913">
        <v>4124531</v>
      </c>
      <c r="BW114" s="913"/>
      <c r="BX114" s="913"/>
      <c r="BY114" s="913"/>
      <c r="BZ114" s="913"/>
      <c r="CA114" s="913">
        <v>4351815</v>
      </c>
      <c r="CB114" s="913"/>
      <c r="CC114" s="913"/>
      <c r="CD114" s="913"/>
      <c r="CE114" s="913"/>
      <c r="CF114" s="907">
        <v>32.700000000000003</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2">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121</v>
      </c>
      <c r="AB115" s="925"/>
      <c r="AC115" s="925"/>
      <c r="AD115" s="925"/>
      <c r="AE115" s="926"/>
      <c r="AF115" s="927">
        <v>97975</v>
      </c>
      <c r="AG115" s="925"/>
      <c r="AH115" s="925"/>
      <c r="AI115" s="925"/>
      <c r="AJ115" s="926"/>
      <c r="AK115" s="927">
        <v>101374</v>
      </c>
      <c r="AL115" s="925"/>
      <c r="AM115" s="925"/>
      <c r="AN115" s="925"/>
      <c r="AO115" s="926"/>
      <c r="AP115" s="928">
        <v>0.8</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v>83679</v>
      </c>
      <c r="BR115" s="913"/>
      <c r="BS115" s="913"/>
      <c r="BT115" s="913"/>
      <c r="BU115" s="913"/>
      <c r="BV115" s="913">
        <v>72411</v>
      </c>
      <c r="BW115" s="913"/>
      <c r="BX115" s="913"/>
      <c r="BY115" s="913"/>
      <c r="BZ115" s="913"/>
      <c r="CA115" s="913">
        <v>65693</v>
      </c>
      <c r="CB115" s="913"/>
      <c r="CC115" s="913"/>
      <c r="CD115" s="913"/>
      <c r="CE115" s="913"/>
      <c r="CF115" s="907">
        <v>0.5</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2">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3228418</v>
      </c>
      <c r="AB117" s="966"/>
      <c r="AC117" s="966"/>
      <c r="AD117" s="966"/>
      <c r="AE117" s="967"/>
      <c r="AF117" s="968">
        <v>3199179</v>
      </c>
      <c r="AG117" s="966"/>
      <c r="AH117" s="966"/>
      <c r="AI117" s="966"/>
      <c r="AJ117" s="967"/>
      <c r="AK117" s="968">
        <v>3182013</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2">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2">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v>97975</v>
      </c>
      <c r="AG119" s="887"/>
      <c r="AH119" s="887"/>
      <c r="AI119" s="887"/>
      <c r="AJ119" s="888"/>
      <c r="AK119" s="889">
        <v>101374</v>
      </c>
      <c r="AL119" s="887"/>
      <c r="AM119" s="887"/>
      <c r="AN119" s="887"/>
      <c r="AO119" s="888"/>
      <c r="AP119" s="890">
        <v>0.8</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441</v>
      </c>
      <c r="BP119" s="992"/>
      <c r="BQ119" s="986">
        <v>37841739</v>
      </c>
      <c r="BR119" s="987"/>
      <c r="BS119" s="987"/>
      <c r="BT119" s="987"/>
      <c r="BU119" s="987"/>
      <c r="BV119" s="987">
        <v>37196969</v>
      </c>
      <c r="BW119" s="987"/>
      <c r="BX119" s="987"/>
      <c r="BY119" s="987"/>
      <c r="BZ119" s="987"/>
      <c r="CA119" s="987">
        <v>37364247</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1511117</v>
      </c>
      <c r="DH119" s="973"/>
      <c r="DI119" s="973"/>
      <c r="DJ119" s="973"/>
      <c r="DK119" s="974"/>
      <c r="DL119" s="972">
        <v>1517248</v>
      </c>
      <c r="DM119" s="973"/>
      <c r="DN119" s="973"/>
      <c r="DO119" s="973"/>
      <c r="DP119" s="974"/>
      <c r="DQ119" s="972">
        <v>1317899</v>
      </c>
      <c r="DR119" s="973"/>
      <c r="DS119" s="973"/>
      <c r="DT119" s="973"/>
      <c r="DU119" s="974"/>
      <c r="DV119" s="975">
        <v>9.9</v>
      </c>
      <c r="DW119" s="976"/>
      <c r="DX119" s="976"/>
      <c r="DY119" s="976"/>
      <c r="DZ119" s="977"/>
    </row>
    <row r="120" spans="1:130" s="212" customFormat="1" ht="26.25" customHeight="1" x14ac:dyDescent="0.2">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8658802</v>
      </c>
      <c r="BR120" s="918"/>
      <c r="BS120" s="918"/>
      <c r="BT120" s="918"/>
      <c r="BU120" s="918"/>
      <c r="BV120" s="918">
        <v>9868901</v>
      </c>
      <c r="BW120" s="918"/>
      <c r="BX120" s="918"/>
      <c r="BY120" s="918"/>
      <c r="BZ120" s="918"/>
      <c r="CA120" s="918">
        <v>10284880</v>
      </c>
      <c r="CB120" s="918"/>
      <c r="CC120" s="918"/>
      <c r="CD120" s="918"/>
      <c r="CE120" s="918"/>
      <c r="CF120" s="931">
        <v>77.2</v>
      </c>
      <c r="CG120" s="932"/>
      <c r="CH120" s="932"/>
      <c r="CI120" s="932"/>
      <c r="CJ120" s="932"/>
      <c r="CK120" s="993" t="s">
        <v>445</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4377383</v>
      </c>
      <c r="DH120" s="918"/>
      <c r="DI120" s="918"/>
      <c r="DJ120" s="918"/>
      <c r="DK120" s="918"/>
      <c r="DL120" s="918">
        <v>3909746</v>
      </c>
      <c r="DM120" s="918"/>
      <c r="DN120" s="918"/>
      <c r="DO120" s="918"/>
      <c r="DP120" s="918"/>
      <c r="DQ120" s="918">
        <v>3590448</v>
      </c>
      <c r="DR120" s="918"/>
      <c r="DS120" s="918"/>
      <c r="DT120" s="918"/>
      <c r="DU120" s="918"/>
      <c r="DV120" s="919">
        <v>26.9</v>
      </c>
      <c r="DW120" s="919"/>
      <c r="DX120" s="919"/>
      <c r="DY120" s="919"/>
      <c r="DZ120" s="920"/>
    </row>
    <row r="121" spans="1:130" s="212" customFormat="1" ht="26.25" customHeight="1" x14ac:dyDescent="0.2">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233643</v>
      </c>
      <c r="BR121" s="913"/>
      <c r="BS121" s="913"/>
      <c r="BT121" s="913"/>
      <c r="BU121" s="913"/>
      <c r="BV121" s="913">
        <v>212285</v>
      </c>
      <c r="BW121" s="913"/>
      <c r="BX121" s="913"/>
      <c r="BY121" s="913"/>
      <c r="BZ121" s="913"/>
      <c r="CA121" s="913">
        <v>255211</v>
      </c>
      <c r="CB121" s="913"/>
      <c r="CC121" s="913"/>
      <c r="CD121" s="913"/>
      <c r="CE121" s="913"/>
      <c r="CF121" s="907">
        <v>1.9</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3805489</v>
      </c>
      <c r="DH121" s="913"/>
      <c r="DI121" s="913"/>
      <c r="DJ121" s="913"/>
      <c r="DK121" s="913"/>
      <c r="DL121" s="913">
        <v>3492785</v>
      </c>
      <c r="DM121" s="913"/>
      <c r="DN121" s="913"/>
      <c r="DO121" s="913"/>
      <c r="DP121" s="913"/>
      <c r="DQ121" s="913">
        <v>3169623</v>
      </c>
      <c r="DR121" s="913"/>
      <c r="DS121" s="913"/>
      <c r="DT121" s="913"/>
      <c r="DU121" s="913"/>
      <c r="DV121" s="914">
        <v>23.8</v>
      </c>
      <c r="DW121" s="914"/>
      <c r="DX121" s="914"/>
      <c r="DY121" s="914"/>
      <c r="DZ121" s="915"/>
    </row>
    <row r="122" spans="1:130" s="212" customFormat="1" ht="26.25" customHeight="1" x14ac:dyDescent="0.2">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24750880</v>
      </c>
      <c r="BR122" s="987"/>
      <c r="BS122" s="987"/>
      <c r="BT122" s="987"/>
      <c r="BU122" s="987"/>
      <c r="BV122" s="987">
        <v>23332864</v>
      </c>
      <c r="BW122" s="987"/>
      <c r="BX122" s="987"/>
      <c r="BY122" s="987"/>
      <c r="BZ122" s="987"/>
      <c r="CA122" s="987">
        <v>22739658</v>
      </c>
      <c r="CB122" s="987"/>
      <c r="CC122" s="987"/>
      <c r="CD122" s="987"/>
      <c r="CE122" s="987"/>
      <c r="CF122" s="1004">
        <v>170.6</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v>713786</v>
      </c>
      <c r="DH122" s="913"/>
      <c r="DI122" s="913"/>
      <c r="DJ122" s="913"/>
      <c r="DK122" s="913"/>
      <c r="DL122" s="913">
        <v>626571</v>
      </c>
      <c r="DM122" s="913"/>
      <c r="DN122" s="913"/>
      <c r="DO122" s="913"/>
      <c r="DP122" s="913"/>
      <c r="DQ122" s="913">
        <v>578835</v>
      </c>
      <c r="DR122" s="913"/>
      <c r="DS122" s="913"/>
      <c r="DT122" s="913"/>
      <c r="DU122" s="913"/>
      <c r="DV122" s="914">
        <v>4.3</v>
      </c>
      <c r="DW122" s="914"/>
      <c r="DX122" s="914"/>
      <c r="DY122" s="914"/>
      <c r="DZ122" s="915"/>
    </row>
    <row r="123" spans="1:130" s="212" customFormat="1" ht="26.25" customHeight="1" x14ac:dyDescent="0.2">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449</v>
      </c>
      <c r="BP123" s="992"/>
      <c r="BQ123" s="1050">
        <v>33643325</v>
      </c>
      <c r="BR123" s="1051"/>
      <c r="BS123" s="1051"/>
      <c r="BT123" s="1051"/>
      <c r="BU123" s="1051"/>
      <c r="BV123" s="1051">
        <v>33414050</v>
      </c>
      <c r="BW123" s="1051"/>
      <c r="BX123" s="1051"/>
      <c r="BY123" s="1051"/>
      <c r="BZ123" s="1051"/>
      <c r="CA123" s="1051">
        <v>33279749</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5">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33.5</v>
      </c>
      <c r="BR124" s="1014"/>
      <c r="BS124" s="1014"/>
      <c r="BT124" s="1014"/>
      <c r="BU124" s="1014"/>
      <c r="BV124" s="1014">
        <v>29.5</v>
      </c>
      <c r="BW124" s="1014"/>
      <c r="BX124" s="1014"/>
      <c r="BY124" s="1014"/>
      <c r="BZ124" s="1014"/>
      <c r="CA124" s="1014">
        <v>30.6</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v>50000</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2">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5">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v>83679</v>
      </c>
      <c r="DH126" s="913"/>
      <c r="DI126" s="913"/>
      <c r="DJ126" s="913"/>
      <c r="DK126" s="913"/>
      <c r="DL126" s="913">
        <v>72411</v>
      </c>
      <c r="DM126" s="913"/>
      <c r="DN126" s="913"/>
      <c r="DO126" s="913"/>
      <c r="DP126" s="913"/>
      <c r="DQ126" s="913">
        <v>65693</v>
      </c>
      <c r="DR126" s="913"/>
      <c r="DS126" s="913"/>
      <c r="DT126" s="913"/>
      <c r="DU126" s="913"/>
      <c r="DV126" s="914">
        <v>0.5</v>
      </c>
      <c r="DW126" s="914"/>
      <c r="DX126" s="914"/>
      <c r="DY126" s="914"/>
      <c r="DZ126" s="915"/>
    </row>
    <row r="127" spans="1:130" s="212" customFormat="1" ht="26.25" customHeight="1" x14ac:dyDescent="0.2">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5">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6093</v>
      </c>
      <c r="AB128" s="1033"/>
      <c r="AC128" s="1033"/>
      <c r="AD128" s="1033"/>
      <c r="AE128" s="1034"/>
      <c r="AF128" s="1035">
        <v>7038</v>
      </c>
      <c r="AG128" s="1033"/>
      <c r="AH128" s="1033"/>
      <c r="AI128" s="1033"/>
      <c r="AJ128" s="1034"/>
      <c r="AK128" s="1035">
        <v>42229</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121</v>
      </c>
      <c r="BG128" s="1040"/>
      <c r="BH128" s="1040"/>
      <c r="BI128" s="1040"/>
      <c r="BJ128" s="1040"/>
      <c r="BK128" s="1040"/>
      <c r="BL128" s="1041"/>
      <c r="BM128" s="1039">
        <v>12.74</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14713744</v>
      </c>
      <c r="AB129" s="946"/>
      <c r="AC129" s="946"/>
      <c r="AD129" s="946"/>
      <c r="AE129" s="947"/>
      <c r="AF129" s="948">
        <v>15000249</v>
      </c>
      <c r="AG129" s="946"/>
      <c r="AH129" s="946"/>
      <c r="AI129" s="946"/>
      <c r="AJ129" s="947"/>
      <c r="AK129" s="948">
        <v>15541338</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121</v>
      </c>
      <c r="BG129" s="1054"/>
      <c r="BH129" s="1054"/>
      <c r="BI129" s="1054"/>
      <c r="BJ129" s="1054"/>
      <c r="BK129" s="1054"/>
      <c r="BL129" s="1055"/>
      <c r="BM129" s="1053">
        <v>17.739999999999998</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2202634</v>
      </c>
      <c r="AB130" s="946"/>
      <c r="AC130" s="946"/>
      <c r="AD130" s="946"/>
      <c r="AE130" s="947"/>
      <c r="AF130" s="948">
        <v>2203230</v>
      </c>
      <c r="AG130" s="946"/>
      <c r="AH130" s="946"/>
      <c r="AI130" s="946"/>
      <c r="AJ130" s="947"/>
      <c r="AK130" s="948">
        <v>2212828</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7.6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12511110</v>
      </c>
      <c r="AB131" s="973"/>
      <c r="AC131" s="973"/>
      <c r="AD131" s="973"/>
      <c r="AE131" s="974"/>
      <c r="AF131" s="972">
        <v>12797019</v>
      </c>
      <c r="AG131" s="973"/>
      <c r="AH131" s="973"/>
      <c r="AI131" s="973"/>
      <c r="AJ131" s="974"/>
      <c r="AK131" s="972">
        <v>13328510</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v>30.6</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8.1502840279999997</v>
      </c>
      <c r="AB132" s="1084"/>
      <c r="AC132" s="1084"/>
      <c r="AD132" s="1084"/>
      <c r="AE132" s="1085"/>
      <c r="AF132" s="1086">
        <v>7.727666889</v>
      </c>
      <c r="AG132" s="1084"/>
      <c r="AH132" s="1084"/>
      <c r="AI132" s="1084"/>
      <c r="AJ132" s="1085"/>
      <c r="AK132" s="1086">
        <v>6.9546858580000004</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8.5</v>
      </c>
      <c r="AB133" s="1067"/>
      <c r="AC133" s="1067"/>
      <c r="AD133" s="1067"/>
      <c r="AE133" s="1068"/>
      <c r="AF133" s="1066">
        <v>8</v>
      </c>
      <c r="AG133" s="1067"/>
      <c r="AH133" s="1067"/>
      <c r="AI133" s="1067"/>
      <c r="AJ133" s="1068"/>
      <c r="AK133" s="1066">
        <v>7.6</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nfkyCzGTxz51P5zLAlN1+bQKowIt4Qoqqx+aR6PmUgXXXab2pwyjugpLjx5Rx+odBmVtcG7nkFingZsBguvMsw==" saltValue="BoA7XNLLAoSRpJ1/OwyIE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40" zoomScaleNormal="85" zoomScaleSheetLayoutView="4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sSmvpxvYoyIT0z+B817s5yQ1BkSGkf0G/LG44bZw/Rqkg/Q/Ja6DmD8/lFeq7O0zwzxkuw/xn7T6UcdpOxqN6Q==" saltValue="k8E3c6t28ESBKIj05jnb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7" zoomScale="85" zoomScaleNormal="85"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2jv1C5KJ4ygsopDO4nDq3HoMqF4NzMB2xmn5bJfJpMXfUkTpCpsceKyKV4jbCIqfR1+Li8MU6cPaTlo1hdWDVQ==" saltValue="iRaJ4LJ+2FAkc+jYvT4IJg=="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4"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01" t="s">
        <v>478</v>
      </c>
      <c r="AP7" s="253"/>
      <c r="AQ7" s="254" t="s">
        <v>479</v>
      </c>
      <c r="AR7" s="255"/>
    </row>
    <row r="8" spans="1:46" ht="13.2" x14ac:dyDescent="0.2">
      <c r="A8" s="247"/>
      <c r="AK8" s="256"/>
      <c r="AL8" s="257"/>
      <c r="AM8" s="257"/>
      <c r="AN8" s="258"/>
      <c r="AO8" s="1102"/>
      <c r="AP8" s="259" t="s">
        <v>480</v>
      </c>
      <c r="AQ8" s="260" t="s">
        <v>481</v>
      </c>
      <c r="AR8" s="261" t="s">
        <v>482</v>
      </c>
    </row>
    <row r="9" spans="1:46" ht="13.2" x14ac:dyDescent="0.2">
      <c r="A9" s="247"/>
      <c r="AK9" s="1103" t="s">
        <v>483</v>
      </c>
      <c r="AL9" s="1104"/>
      <c r="AM9" s="1104"/>
      <c r="AN9" s="1105"/>
      <c r="AO9" s="262">
        <v>4300746</v>
      </c>
      <c r="AP9" s="262">
        <v>83245</v>
      </c>
      <c r="AQ9" s="263">
        <v>80646</v>
      </c>
      <c r="AR9" s="264">
        <v>3.2</v>
      </c>
    </row>
    <row r="10" spans="1:46" ht="13.5" customHeight="1" x14ac:dyDescent="0.2">
      <c r="A10" s="247"/>
      <c r="AK10" s="1103" t="s">
        <v>484</v>
      </c>
      <c r="AL10" s="1104"/>
      <c r="AM10" s="1104"/>
      <c r="AN10" s="1105"/>
      <c r="AO10" s="265">
        <v>800239</v>
      </c>
      <c r="AP10" s="265">
        <v>15489</v>
      </c>
      <c r="AQ10" s="266">
        <v>6637</v>
      </c>
      <c r="AR10" s="267">
        <v>133.4</v>
      </c>
    </row>
    <row r="11" spans="1:46" ht="13.5" customHeight="1" x14ac:dyDescent="0.2">
      <c r="A11" s="247"/>
      <c r="AK11" s="1103" t="s">
        <v>485</v>
      </c>
      <c r="AL11" s="1104"/>
      <c r="AM11" s="1104"/>
      <c r="AN11" s="1105"/>
      <c r="AO11" s="265">
        <v>92912</v>
      </c>
      <c r="AP11" s="265">
        <v>1798</v>
      </c>
      <c r="AQ11" s="266">
        <v>1119</v>
      </c>
      <c r="AR11" s="267">
        <v>60.7</v>
      </c>
    </row>
    <row r="12" spans="1:46" ht="13.5" customHeight="1" x14ac:dyDescent="0.2">
      <c r="A12" s="247"/>
      <c r="AK12" s="1103" t="s">
        <v>486</v>
      </c>
      <c r="AL12" s="1104"/>
      <c r="AM12" s="1104"/>
      <c r="AN12" s="1105"/>
      <c r="AO12" s="265" t="s">
        <v>487</v>
      </c>
      <c r="AP12" s="265" t="s">
        <v>487</v>
      </c>
      <c r="AQ12" s="266">
        <v>8</v>
      </c>
      <c r="AR12" s="267" t="s">
        <v>487</v>
      </c>
    </row>
    <row r="13" spans="1:46" ht="13.5" customHeight="1" x14ac:dyDescent="0.2">
      <c r="A13" s="247"/>
      <c r="AK13" s="1103" t="s">
        <v>488</v>
      </c>
      <c r="AL13" s="1104"/>
      <c r="AM13" s="1104"/>
      <c r="AN13" s="1105"/>
      <c r="AO13" s="265">
        <v>135849</v>
      </c>
      <c r="AP13" s="265">
        <v>2629</v>
      </c>
      <c r="AQ13" s="266">
        <v>2502</v>
      </c>
      <c r="AR13" s="267">
        <v>5.0999999999999996</v>
      </c>
    </row>
    <row r="14" spans="1:46" ht="13.5" customHeight="1" x14ac:dyDescent="0.2">
      <c r="A14" s="247"/>
      <c r="AK14" s="1103" t="s">
        <v>489</v>
      </c>
      <c r="AL14" s="1104"/>
      <c r="AM14" s="1104"/>
      <c r="AN14" s="1105"/>
      <c r="AO14" s="265">
        <v>126623</v>
      </c>
      <c r="AP14" s="265">
        <v>2451</v>
      </c>
      <c r="AQ14" s="266">
        <v>1863</v>
      </c>
      <c r="AR14" s="267">
        <v>31.6</v>
      </c>
    </row>
    <row r="15" spans="1:46" ht="13.5" customHeight="1" x14ac:dyDescent="0.2">
      <c r="A15" s="247"/>
      <c r="AK15" s="1106" t="s">
        <v>490</v>
      </c>
      <c r="AL15" s="1107"/>
      <c r="AM15" s="1107"/>
      <c r="AN15" s="1108"/>
      <c r="AO15" s="265">
        <v>-100733</v>
      </c>
      <c r="AP15" s="265">
        <v>-1950</v>
      </c>
      <c r="AQ15" s="266">
        <v>-4800</v>
      </c>
      <c r="AR15" s="267">
        <v>-59.4</v>
      </c>
    </row>
    <row r="16" spans="1:46" ht="13.2" x14ac:dyDescent="0.2">
      <c r="A16" s="247"/>
      <c r="AK16" s="1106" t="s">
        <v>177</v>
      </c>
      <c r="AL16" s="1107"/>
      <c r="AM16" s="1107"/>
      <c r="AN16" s="1108"/>
      <c r="AO16" s="265">
        <v>5355636</v>
      </c>
      <c r="AP16" s="265">
        <v>103663</v>
      </c>
      <c r="AQ16" s="266">
        <v>87975</v>
      </c>
      <c r="AR16" s="267">
        <v>17.8</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09" t="s">
        <v>495</v>
      </c>
      <c r="AL21" s="1110"/>
      <c r="AM21" s="1110"/>
      <c r="AN21" s="1111"/>
      <c r="AO21" s="277">
        <v>7.94</v>
      </c>
      <c r="AP21" s="278">
        <v>7.71</v>
      </c>
      <c r="AQ21" s="279">
        <v>0.23</v>
      </c>
      <c r="AS21" s="280"/>
      <c r="AT21" s="276"/>
    </row>
    <row r="22" spans="1:46" s="248" customFormat="1" ht="13.2" x14ac:dyDescent="0.2">
      <c r="A22" s="276"/>
      <c r="AK22" s="1109" t="s">
        <v>496</v>
      </c>
      <c r="AL22" s="1110"/>
      <c r="AM22" s="1110"/>
      <c r="AN22" s="1111"/>
      <c r="AO22" s="281">
        <v>98.7</v>
      </c>
      <c r="AP22" s="282">
        <v>98.3</v>
      </c>
      <c r="AQ22" s="283">
        <v>0.4</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01" t="s">
        <v>478</v>
      </c>
      <c r="AP30" s="253"/>
      <c r="AQ30" s="254" t="s">
        <v>479</v>
      </c>
      <c r="AR30" s="255"/>
    </row>
    <row r="31" spans="1:46" ht="13.2" x14ac:dyDescent="0.2">
      <c r="A31" s="247"/>
      <c r="AK31" s="256"/>
      <c r="AL31" s="257"/>
      <c r="AM31" s="257"/>
      <c r="AN31" s="258"/>
      <c r="AO31" s="1102"/>
      <c r="AP31" s="259" t="s">
        <v>480</v>
      </c>
      <c r="AQ31" s="260" t="s">
        <v>481</v>
      </c>
      <c r="AR31" s="261" t="s">
        <v>482</v>
      </c>
    </row>
    <row r="32" spans="1:46" ht="27" customHeight="1" x14ac:dyDescent="0.2">
      <c r="A32" s="247"/>
      <c r="AK32" s="1117" t="s">
        <v>500</v>
      </c>
      <c r="AL32" s="1118"/>
      <c r="AM32" s="1118"/>
      <c r="AN32" s="1119"/>
      <c r="AO32" s="291">
        <v>1762871</v>
      </c>
      <c r="AP32" s="291">
        <v>34122</v>
      </c>
      <c r="AQ32" s="292">
        <v>41451</v>
      </c>
      <c r="AR32" s="293">
        <v>-17.7</v>
      </c>
    </row>
    <row r="33" spans="1:46" ht="13.5" customHeight="1" x14ac:dyDescent="0.2">
      <c r="A33" s="247"/>
      <c r="AK33" s="1117" t="s">
        <v>501</v>
      </c>
      <c r="AL33" s="1118"/>
      <c r="AM33" s="1118"/>
      <c r="AN33" s="1119"/>
      <c r="AO33" s="291" t="s">
        <v>487</v>
      </c>
      <c r="AP33" s="291" t="s">
        <v>487</v>
      </c>
      <c r="AQ33" s="292" t="s">
        <v>487</v>
      </c>
      <c r="AR33" s="293" t="s">
        <v>487</v>
      </c>
    </row>
    <row r="34" spans="1:46" ht="27" customHeight="1" x14ac:dyDescent="0.2">
      <c r="A34" s="247"/>
      <c r="AK34" s="1117" t="s">
        <v>502</v>
      </c>
      <c r="AL34" s="1118"/>
      <c r="AM34" s="1118"/>
      <c r="AN34" s="1119"/>
      <c r="AO34" s="291" t="s">
        <v>487</v>
      </c>
      <c r="AP34" s="291" t="s">
        <v>487</v>
      </c>
      <c r="AQ34" s="292">
        <v>35</v>
      </c>
      <c r="AR34" s="293" t="s">
        <v>487</v>
      </c>
    </row>
    <row r="35" spans="1:46" ht="27" customHeight="1" x14ac:dyDescent="0.2">
      <c r="A35" s="247"/>
      <c r="AK35" s="1117" t="s">
        <v>503</v>
      </c>
      <c r="AL35" s="1118"/>
      <c r="AM35" s="1118"/>
      <c r="AN35" s="1119"/>
      <c r="AO35" s="291">
        <v>979836</v>
      </c>
      <c r="AP35" s="291">
        <v>18966</v>
      </c>
      <c r="AQ35" s="292">
        <v>11775</v>
      </c>
      <c r="AR35" s="293">
        <v>61.1</v>
      </c>
    </row>
    <row r="36" spans="1:46" ht="27" customHeight="1" x14ac:dyDescent="0.2">
      <c r="A36" s="247"/>
      <c r="AK36" s="1117" t="s">
        <v>504</v>
      </c>
      <c r="AL36" s="1118"/>
      <c r="AM36" s="1118"/>
      <c r="AN36" s="1119"/>
      <c r="AO36" s="291">
        <v>337932</v>
      </c>
      <c r="AP36" s="291">
        <v>6541</v>
      </c>
      <c r="AQ36" s="292">
        <v>2188</v>
      </c>
      <c r="AR36" s="293">
        <v>198.9</v>
      </c>
    </row>
    <row r="37" spans="1:46" ht="13.5" customHeight="1" x14ac:dyDescent="0.2">
      <c r="A37" s="247"/>
      <c r="AK37" s="1117" t="s">
        <v>505</v>
      </c>
      <c r="AL37" s="1118"/>
      <c r="AM37" s="1118"/>
      <c r="AN37" s="1119"/>
      <c r="AO37" s="291">
        <v>101374</v>
      </c>
      <c r="AP37" s="291">
        <v>1962</v>
      </c>
      <c r="AQ37" s="292">
        <v>531</v>
      </c>
      <c r="AR37" s="293">
        <v>269.5</v>
      </c>
    </row>
    <row r="38" spans="1:46" ht="27" customHeight="1" x14ac:dyDescent="0.2">
      <c r="A38" s="247"/>
      <c r="AK38" s="1120" t="s">
        <v>506</v>
      </c>
      <c r="AL38" s="1121"/>
      <c r="AM38" s="1121"/>
      <c r="AN38" s="1122"/>
      <c r="AO38" s="294" t="s">
        <v>487</v>
      </c>
      <c r="AP38" s="294" t="s">
        <v>487</v>
      </c>
      <c r="AQ38" s="295">
        <v>1</v>
      </c>
      <c r="AR38" s="283" t="s">
        <v>487</v>
      </c>
      <c r="AS38" s="290"/>
    </row>
    <row r="39" spans="1:46" ht="13.2" x14ac:dyDescent="0.2">
      <c r="A39" s="247"/>
      <c r="AK39" s="1120" t="s">
        <v>507</v>
      </c>
      <c r="AL39" s="1121"/>
      <c r="AM39" s="1121"/>
      <c r="AN39" s="1122"/>
      <c r="AO39" s="291">
        <v>-42229</v>
      </c>
      <c r="AP39" s="291">
        <v>-817</v>
      </c>
      <c r="AQ39" s="292">
        <v>-5414</v>
      </c>
      <c r="AR39" s="293">
        <v>-84.9</v>
      </c>
      <c r="AS39" s="290"/>
    </row>
    <row r="40" spans="1:46" ht="27" customHeight="1" x14ac:dyDescent="0.2">
      <c r="A40" s="247"/>
      <c r="AK40" s="1117" t="s">
        <v>508</v>
      </c>
      <c r="AL40" s="1118"/>
      <c r="AM40" s="1118"/>
      <c r="AN40" s="1119"/>
      <c r="AO40" s="291">
        <v>-2212828</v>
      </c>
      <c r="AP40" s="291">
        <v>-42831</v>
      </c>
      <c r="AQ40" s="292">
        <v>-35360</v>
      </c>
      <c r="AR40" s="293">
        <v>21.1</v>
      </c>
      <c r="AS40" s="290"/>
    </row>
    <row r="41" spans="1:46" ht="13.2" x14ac:dyDescent="0.2">
      <c r="A41" s="247"/>
      <c r="AK41" s="1123" t="s">
        <v>287</v>
      </c>
      <c r="AL41" s="1124"/>
      <c r="AM41" s="1124"/>
      <c r="AN41" s="1125"/>
      <c r="AO41" s="291">
        <v>926956</v>
      </c>
      <c r="AP41" s="291">
        <v>17942</v>
      </c>
      <c r="AQ41" s="292">
        <v>15207</v>
      </c>
      <c r="AR41" s="293">
        <v>18</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12" t="s">
        <v>478</v>
      </c>
      <c r="AN49" s="1114" t="s">
        <v>511</v>
      </c>
      <c r="AO49" s="1115"/>
      <c r="AP49" s="1115"/>
      <c r="AQ49" s="1115"/>
      <c r="AR49" s="1116"/>
    </row>
    <row r="50" spans="1:44" ht="13.2" x14ac:dyDescent="0.2">
      <c r="A50" s="247"/>
      <c r="AK50" s="305"/>
      <c r="AL50" s="306"/>
      <c r="AM50" s="1113"/>
      <c r="AN50" s="307" t="s">
        <v>512</v>
      </c>
      <c r="AO50" s="308" t="s">
        <v>513</v>
      </c>
      <c r="AP50" s="309" t="s">
        <v>514</v>
      </c>
      <c r="AQ50" s="310" t="s">
        <v>515</v>
      </c>
      <c r="AR50" s="311" t="s">
        <v>516</v>
      </c>
    </row>
    <row r="51" spans="1:44" ht="13.2" x14ac:dyDescent="0.2">
      <c r="A51" s="247"/>
      <c r="AK51" s="303" t="s">
        <v>517</v>
      </c>
      <c r="AL51" s="304"/>
      <c r="AM51" s="312">
        <v>2764121</v>
      </c>
      <c r="AN51" s="313">
        <v>51237</v>
      </c>
      <c r="AO51" s="314">
        <v>35.5</v>
      </c>
      <c r="AP51" s="315">
        <v>63812</v>
      </c>
      <c r="AQ51" s="316">
        <v>2.2999999999999998</v>
      </c>
      <c r="AR51" s="317">
        <v>33.200000000000003</v>
      </c>
    </row>
    <row r="52" spans="1:44" ht="13.2" x14ac:dyDescent="0.2">
      <c r="A52" s="247"/>
      <c r="AK52" s="318"/>
      <c r="AL52" s="319" t="s">
        <v>518</v>
      </c>
      <c r="AM52" s="320">
        <v>1003469</v>
      </c>
      <c r="AN52" s="321">
        <v>18601</v>
      </c>
      <c r="AO52" s="322">
        <v>6.4</v>
      </c>
      <c r="AP52" s="323">
        <v>33848</v>
      </c>
      <c r="AQ52" s="324">
        <v>-4.2</v>
      </c>
      <c r="AR52" s="325">
        <v>10.6</v>
      </c>
    </row>
    <row r="53" spans="1:44" ht="13.2" x14ac:dyDescent="0.2">
      <c r="A53" s="247"/>
      <c r="AK53" s="303" t="s">
        <v>519</v>
      </c>
      <c r="AL53" s="304"/>
      <c r="AM53" s="312">
        <v>3623306</v>
      </c>
      <c r="AN53" s="313">
        <v>67934</v>
      </c>
      <c r="AO53" s="314">
        <v>32.6</v>
      </c>
      <c r="AP53" s="315">
        <v>54225</v>
      </c>
      <c r="AQ53" s="316">
        <v>-15</v>
      </c>
      <c r="AR53" s="317">
        <v>47.6</v>
      </c>
    </row>
    <row r="54" spans="1:44" ht="13.2" x14ac:dyDescent="0.2">
      <c r="A54" s="247"/>
      <c r="AK54" s="318"/>
      <c r="AL54" s="319" t="s">
        <v>518</v>
      </c>
      <c r="AM54" s="320">
        <v>1822748</v>
      </c>
      <c r="AN54" s="321">
        <v>34175</v>
      </c>
      <c r="AO54" s="322">
        <v>83.7</v>
      </c>
      <c r="AP54" s="323">
        <v>27337</v>
      </c>
      <c r="AQ54" s="324">
        <v>-19.2</v>
      </c>
      <c r="AR54" s="325">
        <v>102.9</v>
      </c>
    </row>
    <row r="55" spans="1:44" ht="13.2" x14ac:dyDescent="0.2">
      <c r="A55" s="247"/>
      <c r="AK55" s="303" t="s">
        <v>520</v>
      </c>
      <c r="AL55" s="304"/>
      <c r="AM55" s="312">
        <v>3244796</v>
      </c>
      <c r="AN55" s="313">
        <v>61547</v>
      </c>
      <c r="AO55" s="314">
        <v>-9.4</v>
      </c>
      <c r="AP55" s="315">
        <v>54016</v>
      </c>
      <c r="AQ55" s="316">
        <v>-0.4</v>
      </c>
      <c r="AR55" s="317">
        <v>-9</v>
      </c>
    </row>
    <row r="56" spans="1:44" ht="13.2" x14ac:dyDescent="0.2">
      <c r="A56" s="247"/>
      <c r="AK56" s="318"/>
      <c r="AL56" s="319" t="s">
        <v>518</v>
      </c>
      <c r="AM56" s="320">
        <v>930826</v>
      </c>
      <c r="AN56" s="321">
        <v>17656</v>
      </c>
      <c r="AO56" s="322">
        <v>-48.3</v>
      </c>
      <c r="AP56" s="323">
        <v>28078</v>
      </c>
      <c r="AQ56" s="324">
        <v>2.7</v>
      </c>
      <c r="AR56" s="325">
        <v>-51</v>
      </c>
    </row>
    <row r="57" spans="1:44" ht="13.2" x14ac:dyDescent="0.2">
      <c r="A57" s="247"/>
      <c r="AK57" s="303" t="s">
        <v>521</v>
      </c>
      <c r="AL57" s="304"/>
      <c r="AM57" s="312">
        <v>3244469</v>
      </c>
      <c r="AN57" s="313">
        <v>62061</v>
      </c>
      <c r="AO57" s="314">
        <v>0.8</v>
      </c>
      <c r="AP57" s="315">
        <v>52786</v>
      </c>
      <c r="AQ57" s="316">
        <v>-2.2999999999999998</v>
      </c>
      <c r="AR57" s="317">
        <v>3.1</v>
      </c>
    </row>
    <row r="58" spans="1:44" ht="13.2" x14ac:dyDescent="0.2">
      <c r="A58" s="247"/>
      <c r="AK58" s="318"/>
      <c r="AL58" s="319" t="s">
        <v>518</v>
      </c>
      <c r="AM58" s="320">
        <v>1750359</v>
      </c>
      <c r="AN58" s="321">
        <v>33481</v>
      </c>
      <c r="AO58" s="322">
        <v>89.6</v>
      </c>
      <c r="AP58" s="323">
        <v>28742</v>
      </c>
      <c r="AQ58" s="324">
        <v>2.4</v>
      </c>
      <c r="AR58" s="325">
        <v>87.2</v>
      </c>
    </row>
    <row r="59" spans="1:44" ht="13.2" x14ac:dyDescent="0.2">
      <c r="A59" s="247"/>
      <c r="AK59" s="303" t="s">
        <v>522</v>
      </c>
      <c r="AL59" s="304"/>
      <c r="AM59" s="312">
        <v>5071412</v>
      </c>
      <c r="AN59" s="313">
        <v>98161</v>
      </c>
      <c r="AO59" s="314">
        <v>58.2</v>
      </c>
      <c r="AP59" s="315">
        <v>58465</v>
      </c>
      <c r="AQ59" s="316">
        <v>10.8</v>
      </c>
      <c r="AR59" s="317">
        <v>47.4</v>
      </c>
    </row>
    <row r="60" spans="1:44" ht="13.2" x14ac:dyDescent="0.2">
      <c r="A60" s="247"/>
      <c r="AK60" s="318"/>
      <c r="AL60" s="319" t="s">
        <v>518</v>
      </c>
      <c r="AM60" s="320">
        <v>2517082</v>
      </c>
      <c r="AN60" s="321">
        <v>48720</v>
      </c>
      <c r="AO60" s="322">
        <v>45.5</v>
      </c>
      <c r="AP60" s="323">
        <v>34452</v>
      </c>
      <c r="AQ60" s="324">
        <v>19.899999999999999</v>
      </c>
      <c r="AR60" s="325">
        <v>25.6</v>
      </c>
    </row>
    <row r="61" spans="1:44" ht="13.2" x14ac:dyDescent="0.2">
      <c r="A61" s="247"/>
      <c r="AK61" s="303" t="s">
        <v>523</v>
      </c>
      <c r="AL61" s="326"/>
      <c r="AM61" s="312">
        <v>3589621</v>
      </c>
      <c r="AN61" s="313">
        <v>68188</v>
      </c>
      <c r="AO61" s="314">
        <v>23.5</v>
      </c>
      <c r="AP61" s="315">
        <v>56661</v>
      </c>
      <c r="AQ61" s="327">
        <v>-0.9</v>
      </c>
      <c r="AR61" s="317">
        <v>24.4</v>
      </c>
    </row>
    <row r="62" spans="1:44" ht="13.2" x14ac:dyDescent="0.2">
      <c r="A62" s="247"/>
      <c r="AK62" s="318"/>
      <c r="AL62" s="319" t="s">
        <v>518</v>
      </c>
      <c r="AM62" s="320">
        <v>1604897</v>
      </c>
      <c r="AN62" s="321">
        <v>30527</v>
      </c>
      <c r="AO62" s="322">
        <v>35.4</v>
      </c>
      <c r="AP62" s="323">
        <v>30491</v>
      </c>
      <c r="AQ62" s="324">
        <v>0.3</v>
      </c>
      <c r="AR62" s="325">
        <v>35.1</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abqJiHUmaVUDJXXYUsLQ8G4BcHdMOp8nVPMM5+DaeSV3Oxy/k72s6xWoJZXnNTOfORbLGhxGmQ9OoPesx94J6Q==" saltValue="g8i0J1nmZRqYZKYeAISIW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3" zoomScale="85" zoomScaleNormal="85"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ujWyb2/MIGHqeOSNv7AZxGtic/ASxb7MBQCoqH+7sHwJTqUm4WAFR/Txpf2Cro7pTXuMuiD9zIQHJokFO7Xxig==" saltValue="DKrwsHFdUDMOVJsZBlksC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8vgBGwLDvIUE3wGHJPQwGfKU3YeiogSBP1W8wM6wPI4zt2kpMjs8PRMY00rHEKdbqIAEQTij26h3LSQ0kjQw1g==" saltValue="7GCFMeeQx1u0oNksKmKKG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10.06</v>
      </c>
      <c r="G47" s="12">
        <v>14.8</v>
      </c>
      <c r="H47" s="12">
        <v>18.760000000000002</v>
      </c>
      <c r="I47" s="12">
        <v>23.04</v>
      </c>
      <c r="J47" s="13">
        <v>21.93</v>
      </c>
    </row>
    <row r="48" spans="2:10" ht="57.75" customHeight="1" x14ac:dyDescent="0.2">
      <c r="B48" s="14"/>
      <c r="C48" s="1128" t="s">
        <v>4</v>
      </c>
      <c r="D48" s="1128"/>
      <c r="E48" s="1129"/>
      <c r="F48" s="15">
        <v>2.19</v>
      </c>
      <c r="G48" s="16">
        <v>4.7</v>
      </c>
      <c r="H48" s="16">
        <v>8.43</v>
      </c>
      <c r="I48" s="16">
        <v>6.01</v>
      </c>
      <c r="J48" s="17">
        <v>4.68</v>
      </c>
    </row>
    <row r="49" spans="2:10" ht="57.75" customHeight="1" thickBot="1" x14ac:dyDescent="0.25">
      <c r="B49" s="18"/>
      <c r="C49" s="1130" t="s">
        <v>5</v>
      </c>
      <c r="D49" s="1130"/>
      <c r="E49" s="1131"/>
      <c r="F49" s="19">
        <v>1.68</v>
      </c>
      <c r="G49" s="20">
        <v>7.72</v>
      </c>
      <c r="H49" s="20">
        <v>6.83</v>
      </c>
      <c r="I49" s="20">
        <v>2.39</v>
      </c>
      <c r="J49" s="21" t="s">
        <v>530</v>
      </c>
    </row>
    <row r="50" spans="2:10" ht="13.2" x14ac:dyDescent="0.2"/>
  </sheetData>
  <sheetProtection algorithmName="SHA-512" hashValue="565yaNkYMTKHDI4YPY1mp3O2XV6fz4vYyMd6Si1n7jexZpmQtVK8pkk8Flp7mnOeBT9gtzbA4FzrRAbgJz1OsA==" saltValue="Ai6wLp3s7WmuftE9WFeG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山口　航平（市町支援課）</cp:lastModifiedBy>
  <cp:lastPrinted>2026-03-19T01:37:57Z</cp:lastPrinted>
  <dcterms:created xsi:type="dcterms:W3CDTF">2026-02-23T09:18:57Z</dcterms:created>
  <dcterms:modified xsi:type="dcterms:W3CDTF">2026-03-19T01:38:24Z</dcterms:modified>
  <cp:category/>
</cp:coreProperties>
</file>