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150310脱炭素社会推進課\01　全員共有\02課内全体業務\重点加速化事業\執行関係\01_交付要綱\02_事業者向け交付要綱\R8～\執行団体向け\"/>
    </mc:Choice>
  </mc:AlternateContent>
  <xr:revisionPtr revIDLastSave="0" documentId="13_ncr:1_{DD53D4F0-6D04-4E2A-BE13-A71C9235CF69}" xr6:coauthVersionLast="47" xr6:coauthVersionMax="47" xr10:uidLastSave="{00000000-0000-0000-0000-000000000000}"/>
  <bookViews>
    <workbookView xWindow="-108" yWindow="-108" windowWidth="26136" windowHeight="16776" activeTab="1" xr2:uid="{00000000-000D-0000-FFFF-FFFF00000000}"/>
  </bookViews>
  <sheets>
    <sheet name="明細表(再エネ)" sheetId="4" r:id="rId1"/>
    <sheet name="明細表 (省エネ・地中熱)" sheetId="5" r:id="rId2"/>
  </sheets>
  <definedNames>
    <definedName name="_xlnm.Print_Area" localSheetId="1">'明細表 (省エネ・地中熱)'!$A$1:$M$44</definedName>
    <definedName name="_xlnm.Print_Area" localSheetId="0">'明細表(再エネ)'!$A$1:$U$33</definedName>
    <definedName name="_xlnm.Print_Titles" localSheetId="1">'明細表 (省エネ・地中熱)'!$3:$4</definedName>
    <definedName name="_xlnm.Print_Titles" localSheetId="0">'明細表(再エネ)'!$3:$5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 i="4" l="1"/>
  <c r="S7" i="4" s="1"/>
  <c r="Q15" i="4"/>
  <c r="S15" i="4" s="1"/>
  <c r="N7" i="4" a="1"/>
  <c r="N7" i="4" s="1"/>
  <c r="N8" i="4" a="1"/>
  <c r="N8" i="4" s="1"/>
  <c r="Q8" i="4" s="1"/>
  <c r="S8" i="4" s="1"/>
  <c r="N9" i="4" a="1"/>
  <c r="N9" i="4" s="1"/>
  <c r="Q9" i="4" s="1"/>
  <c r="S9" i="4" s="1"/>
  <c r="N10" i="4" a="1"/>
  <c r="N10" i="4" s="1"/>
  <c r="Q10" i="4" s="1"/>
  <c r="S10" i="4" s="1"/>
  <c r="N11" i="4" a="1"/>
  <c r="N11" i="4" s="1"/>
  <c r="Q11" i="4" s="1"/>
  <c r="S11" i="4" s="1"/>
  <c r="N12" i="4" a="1"/>
  <c r="N12" i="4" s="1"/>
  <c r="Q12" i="4" s="1"/>
  <c r="S12" i="4" s="1"/>
  <c r="N13" i="4" a="1"/>
  <c r="N13" i="4" s="1"/>
  <c r="Q13" i="4" s="1"/>
  <c r="S13" i="4" s="1"/>
  <c r="N14" i="4" a="1"/>
  <c r="N14" i="4" s="1"/>
  <c r="Q14" i="4" s="1"/>
  <c r="S14" i="4" s="1"/>
  <c r="N15" i="4" a="1"/>
  <c r="N15" i="4" s="1"/>
  <c r="N16" i="4" a="1"/>
  <c r="N16" i="4" s="1"/>
  <c r="Q16" i="4" s="1"/>
  <c r="S16" i="4" s="1"/>
  <c r="N17" i="4" a="1"/>
  <c r="N17" i="4" s="1"/>
  <c r="Q17" i="4" s="1"/>
  <c r="S17" i="4" s="1"/>
  <c r="N18" i="4" a="1"/>
  <c r="N18" i="4" s="1"/>
  <c r="Q18" i="4" s="1"/>
  <c r="S18" i="4" s="1"/>
  <c r="N19" i="4" a="1"/>
  <c r="N19" i="4" s="1"/>
  <c r="Q19" i="4" s="1"/>
  <c r="S19" i="4" s="1"/>
  <c r="N20" i="4" a="1"/>
  <c r="N20" i="4" s="1"/>
  <c r="Q20" i="4" s="1"/>
  <c r="S20" i="4" s="1"/>
  <c r="N21" i="4" a="1"/>
  <c r="N21" i="4" s="1"/>
  <c r="Q21" i="4" s="1"/>
  <c r="S21" i="4" s="1"/>
  <c r="N22" i="4" a="1"/>
  <c r="N22" i="4" s="1"/>
  <c r="Q22" i="4" s="1"/>
  <c r="S22" i="4" s="1"/>
  <c r="N23" i="4" a="1"/>
  <c r="N23" i="4" s="1"/>
  <c r="Q23" i="4" s="1"/>
  <c r="S23" i="4" s="1"/>
  <c r="N24" i="4" a="1"/>
  <c r="N24" i="4" s="1"/>
  <c r="Q24" i="4" s="1"/>
  <c r="S24" i="4" s="1"/>
  <c r="N25" i="4" a="1"/>
  <c r="N25" i="4" s="1"/>
  <c r="Q25" i="4" s="1"/>
  <c r="S25" i="4" s="1"/>
  <c r="N6" i="4" a="1"/>
  <c r="N6" i="4" s="1"/>
  <c r="Q6" i="4" s="1"/>
  <c r="S6" i="4" s="1"/>
  <c r="I6" i="4"/>
  <c r="K6" i="4" s="1"/>
  <c r="I7" i="4"/>
  <c r="K7" i="4" s="1"/>
  <c r="I8" i="4"/>
  <c r="K8" i="4" s="1"/>
  <c r="I9" i="4"/>
  <c r="K9" i="4" s="1"/>
  <c r="I10" i="4"/>
  <c r="K10" i="4" s="1"/>
  <c r="I11" i="4"/>
  <c r="K11" i="4" s="1"/>
  <c r="I12" i="4"/>
  <c r="K12" i="4" s="1"/>
  <c r="I13" i="4"/>
  <c r="K13" i="4" s="1"/>
  <c r="I14" i="4"/>
  <c r="K14" i="4" s="1"/>
  <c r="I15" i="4"/>
  <c r="K15" i="4" s="1"/>
  <c r="I16" i="4"/>
  <c r="K16" i="4" s="1"/>
  <c r="I17" i="4"/>
  <c r="K17" i="4" s="1"/>
  <c r="I18" i="4"/>
  <c r="K18" i="4" s="1"/>
  <c r="I19" i="4"/>
  <c r="K19" i="4" s="1"/>
  <c r="I20" i="4"/>
  <c r="K20" i="4" s="1"/>
  <c r="I21" i="4"/>
  <c r="K21" i="4" s="1"/>
  <c r="I22" i="4"/>
  <c r="K22" i="4" s="1"/>
  <c r="I23" i="4"/>
  <c r="K23" i="4" s="1"/>
  <c r="I24" i="4"/>
  <c r="K24" i="4" s="1"/>
  <c r="I25" i="4"/>
  <c r="K25" i="4" s="1"/>
  <c r="K39" i="5"/>
  <c r="M39" i="5" s="1"/>
  <c r="K37" i="5"/>
  <c r="M37" i="5" s="1"/>
  <c r="K38" i="5"/>
  <c r="M38" i="5" s="1"/>
  <c r="K36" i="5"/>
  <c r="M36" i="5" s="1"/>
  <c r="K35" i="5"/>
  <c r="M35" i="5" s="1"/>
  <c r="K34" i="5"/>
  <c r="M34" i="5" s="1"/>
  <c r="K19" i="5"/>
  <c r="M19" i="5" s="1"/>
  <c r="K20" i="5"/>
  <c r="M20" i="5" s="1"/>
  <c r="K21" i="5"/>
  <c r="M21" i="5" s="1"/>
  <c r="K22" i="5"/>
  <c r="M22" i="5" s="1"/>
  <c r="K23" i="5"/>
  <c r="M23" i="5" s="1"/>
  <c r="K24" i="5"/>
  <c r="M24" i="5" s="1"/>
  <c r="K25" i="5"/>
  <c r="M25" i="5" s="1"/>
  <c r="K26" i="5"/>
  <c r="M26" i="5" s="1"/>
  <c r="K27" i="5"/>
  <c r="M27" i="5" s="1"/>
  <c r="K28" i="5"/>
  <c r="M28" i="5" s="1"/>
  <c r="K29" i="5"/>
  <c r="M29" i="5" s="1"/>
  <c r="K30" i="5"/>
  <c r="M30" i="5" s="1"/>
  <c r="K31" i="5"/>
  <c r="M31" i="5" s="1"/>
  <c r="K32" i="5"/>
  <c r="M32" i="5" s="1"/>
  <c r="K33" i="5"/>
  <c r="M33" i="5" s="1"/>
  <c r="K18" i="5"/>
  <c r="M18" i="5" s="1"/>
  <c r="K17" i="5"/>
  <c r="M17" i="5" s="1"/>
  <c r="K16" i="5"/>
  <c r="M16" i="5" s="1"/>
  <c r="K7" i="5"/>
  <c r="M7" i="5" s="1"/>
  <c r="K8" i="5"/>
  <c r="M8" i="5" s="1"/>
  <c r="K9" i="5"/>
  <c r="M9" i="5" s="1"/>
  <c r="K10" i="5"/>
  <c r="M10" i="5" s="1"/>
  <c r="K11" i="5"/>
  <c r="M11" i="5" s="1"/>
  <c r="K12" i="5"/>
  <c r="M12" i="5" s="1"/>
  <c r="K13" i="5"/>
  <c r="M13" i="5" s="1"/>
  <c r="K14" i="5"/>
  <c r="M14" i="5" s="1"/>
  <c r="K15" i="5"/>
  <c r="M15" i="5" s="1"/>
  <c r="K6" i="5"/>
  <c r="M6" i="5" s="1"/>
  <c r="K5" i="5"/>
  <c r="M5" i="5" s="1"/>
  <c r="T19" i="4" l="1"/>
  <c r="T11" i="4"/>
  <c r="T16" i="4"/>
  <c r="T8" i="4"/>
  <c r="T18" i="4"/>
  <c r="T10" i="4"/>
  <c r="T21" i="4"/>
  <c r="T13" i="4"/>
  <c r="T25" i="4"/>
  <c r="T17" i="4"/>
  <c r="T9" i="4"/>
  <c r="S26" i="4"/>
  <c r="T24" i="4"/>
  <c r="T22" i="4"/>
  <c r="K26" i="4"/>
  <c r="T6" i="4"/>
  <c r="T14" i="4"/>
  <c r="T23" i="4"/>
  <c r="T15" i="4"/>
  <c r="T7" i="4"/>
  <c r="T20" i="4"/>
  <c r="T12" i="4"/>
  <c r="M40" i="5"/>
  <c r="T26"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<sst xmlns="http://schemas.openxmlformats.org/spreadsheetml/2006/main" count="59" uniqueCount="45">
  <si>
    <t>番号</t>
    <rPh sb="0" eb="2">
      <t>バンゴウ</t>
    </rPh>
    <phoneticPr fontId="2"/>
  </si>
  <si>
    <t>計</t>
    <rPh sb="0" eb="1">
      <t>ケイ</t>
    </rPh>
    <phoneticPr fontId="2"/>
  </si>
  <si>
    <t>補助内訳</t>
    <rPh sb="0" eb="2">
      <t>ホジョ</t>
    </rPh>
    <rPh sb="2" eb="4">
      <t>ウチワケ</t>
    </rPh>
    <phoneticPr fontId="2"/>
  </si>
  <si>
    <t>太陽光発電設備</t>
    <rPh sb="0" eb="3">
      <t>タイヨウコウ</t>
    </rPh>
    <rPh sb="3" eb="7">
      <t>ハツデンセツビ</t>
    </rPh>
    <phoneticPr fontId="2"/>
  </si>
  <si>
    <t>蓄電池</t>
    <rPh sb="0" eb="3">
      <t>チクデンチ</t>
    </rPh>
    <phoneticPr fontId="2"/>
  </si>
  <si>
    <t>発電容量
（kW)</t>
    <rPh sb="0" eb="2">
      <t>ハツデン</t>
    </rPh>
    <rPh sb="2" eb="4">
      <t>ヨウリョウ</t>
    </rPh>
    <phoneticPr fontId="2"/>
  </si>
  <si>
    <t>容量
（kWh）</t>
    <rPh sb="0" eb="2">
      <t>ヨウリョウ</t>
    </rPh>
    <phoneticPr fontId="2"/>
  </si>
  <si>
    <t>県補助額
（円）</t>
    <rPh sb="0" eb="1">
      <t>ケン</t>
    </rPh>
    <rPh sb="1" eb="3">
      <t>ホジョ</t>
    </rPh>
    <rPh sb="3" eb="4">
      <t>ガク</t>
    </rPh>
    <rPh sb="6" eb="7">
      <t>エン</t>
    </rPh>
    <phoneticPr fontId="2"/>
  </si>
  <si>
    <t>補助対象事業費
（税抜・円）</t>
    <rPh sb="0" eb="2">
      <t>ホジョ</t>
    </rPh>
    <rPh sb="2" eb="4">
      <t>タイショウ</t>
    </rPh>
    <rPh sb="4" eb="6">
      <t>ジギョウ</t>
    </rPh>
    <rPh sb="6" eb="7">
      <t>ヒ</t>
    </rPh>
    <rPh sb="9" eb="11">
      <t>ゼイヌ</t>
    </rPh>
    <rPh sb="12" eb="13">
      <t>エン</t>
    </rPh>
    <phoneticPr fontId="2"/>
  </si>
  <si>
    <t>補助事業者
氏名</t>
    <rPh sb="0" eb="5">
      <t>ホジョジギョウシャ</t>
    </rPh>
    <rPh sb="6" eb="8">
      <t>シメイ</t>
    </rPh>
    <phoneticPr fontId="2"/>
  </si>
  <si>
    <t>設置場所</t>
    <rPh sb="0" eb="2">
      <t>セッチ</t>
    </rPh>
    <rPh sb="2" eb="4">
      <t>バショ</t>
    </rPh>
    <phoneticPr fontId="2"/>
  </si>
  <si>
    <t>県補助額計
（円）</t>
    <phoneticPr fontId="2"/>
  </si>
  <si>
    <t>補助事業設備</t>
    <rPh sb="0" eb="6">
      <t>ホジョジギョウセツビ</t>
    </rPh>
    <phoneticPr fontId="2"/>
  </si>
  <si>
    <t>高効率空調機器</t>
    <rPh sb="0" eb="3">
      <t>コウコウリツ</t>
    </rPh>
    <rPh sb="3" eb="5">
      <t>クウチョウ</t>
    </rPh>
    <rPh sb="5" eb="7">
      <t>キキ</t>
    </rPh>
    <phoneticPr fontId="2"/>
  </si>
  <si>
    <t>高効率照明機器</t>
    <rPh sb="0" eb="3">
      <t>コウコウリツ</t>
    </rPh>
    <rPh sb="3" eb="5">
      <t>ショウメイ</t>
    </rPh>
    <rPh sb="5" eb="7">
      <t>キキ</t>
    </rPh>
    <phoneticPr fontId="2"/>
  </si>
  <si>
    <t>高効率給湯器</t>
    <rPh sb="0" eb="3">
      <t>コウコウリツ</t>
    </rPh>
    <rPh sb="3" eb="6">
      <t>キュウトウキ</t>
    </rPh>
    <phoneticPr fontId="2"/>
  </si>
  <si>
    <t>地中熱空調設備</t>
    <rPh sb="0" eb="2">
      <t>チチュウ</t>
    </rPh>
    <rPh sb="2" eb="3">
      <t>ネツ</t>
    </rPh>
    <rPh sb="3" eb="5">
      <t>クウチョウ</t>
    </rPh>
    <rPh sb="5" eb="7">
      <t>セツビ</t>
    </rPh>
    <phoneticPr fontId="2"/>
  </si>
  <si>
    <t>補助率</t>
    <rPh sb="0" eb="3">
      <t>ホジョリツ</t>
    </rPh>
    <phoneticPr fontId="2"/>
  </si>
  <si>
    <t>補助内訳</t>
    <rPh sb="0" eb="4">
      <t>ホジョウチワケ</t>
    </rPh>
    <phoneticPr fontId="2"/>
  </si>
  <si>
    <t>※設置場所（市町単位）、補助事業者氏名：間接補助事業者の実績に基づき記載</t>
    <rPh sb="1" eb="5">
      <t>セッチバショ</t>
    </rPh>
    <rPh sb="6" eb="8">
      <t>シマチ</t>
    </rPh>
    <rPh sb="8" eb="10">
      <t>タンイ</t>
    </rPh>
    <rPh sb="12" eb="17">
      <t>ホジョジギョウシャ</t>
    </rPh>
    <rPh sb="17" eb="19">
      <t>シメイ</t>
    </rPh>
    <rPh sb="20" eb="22">
      <t>カンセツ</t>
    </rPh>
    <rPh sb="22" eb="24">
      <t>ホジョ</t>
    </rPh>
    <rPh sb="24" eb="27">
      <t>ジギョウシャ</t>
    </rPh>
    <rPh sb="28" eb="30">
      <t>ジッセキ</t>
    </rPh>
    <rPh sb="31" eb="32">
      <t>モト</t>
    </rPh>
    <rPh sb="34" eb="36">
      <t>キサイ</t>
    </rPh>
    <phoneticPr fontId="2"/>
  </si>
  <si>
    <t>県交付上限額</t>
    <rPh sb="0" eb="1">
      <t>ケン</t>
    </rPh>
    <rPh sb="1" eb="3">
      <t>コウフ</t>
    </rPh>
    <rPh sb="3" eb="6">
      <t>ジョウゲンガク</t>
    </rPh>
    <phoneticPr fontId="2"/>
  </si>
  <si>
    <t>交付決定額
又は予定額</t>
    <rPh sb="0" eb="4">
      <t>コウフケッテイ</t>
    </rPh>
    <rPh sb="4" eb="5">
      <t>ガク</t>
    </rPh>
    <rPh sb="6" eb="7">
      <t>マタ</t>
    </rPh>
    <rPh sb="8" eb="11">
      <t>ヨテイガク</t>
    </rPh>
    <phoneticPr fontId="2"/>
  </si>
  <si>
    <t>※交付決定額又は予定額：執行団体→間接補助事業者への補助額　〔上乗せ額等がある場合はそれを含んだ額〕</t>
    <rPh sb="1" eb="3">
      <t>コウフ</t>
    </rPh>
    <rPh sb="3" eb="5">
      <t>ケッテイ</t>
    </rPh>
    <rPh sb="5" eb="6">
      <t>ガク</t>
    </rPh>
    <rPh sb="6" eb="7">
      <t>マタ</t>
    </rPh>
    <rPh sb="8" eb="10">
      <t>ヨテイ</t>
    </rPh>
    <rPh sb="10" eb="11">
      <t>ガク</t>
    </rPh>
    <rPh sb="12" eb="14">
      <t>シッコウ</t>
    </rPh>
    <rPh sb="14" eb="16">
      <t>ダンタイ</t>
    </rPh>
    <rPh sb="17" eb="19">
      <t>カンセツ</t>
    </rPh>
    <rPh sb="19" eb="21">
      <t>ホジョ</t>
    </rPh>
    <rPh sb="21" eb="24">
      <t>ジギョウシャ</t>
    </rPh>
    <rPh sb="23" eb="24">
      <t>シャ</t>
    </rPh>
    <rPh sb="26" eb="28">
      <t>ホジョ</t>
    </rPh>
    <rPh sb="28" eb="29">
      <t>ガク</t>
    </rPh>
    <rPh sb="31" eb="33">
      <t>ウワノ</t>
    </rPh>
    <rPh sb="34" eb="35">
      <t>ガク</t>
    </rPh>
    <rPh sb="35" eb="36">
      <t>トウ</t>
    </rPh>
    <rPh sb="39" eb="41">
      <t>バアイ</t>
    </rPh>
    <rPh sb="45" eb="46">
      <t>フク</t>
    </rPh>
    <rPh sb="48" eb="49">
      <t>ガク</t>
    </rPh>
    <phoneticPr fontId="2"/>
  </si>
  <si>
    <t>※県補助額：執行団体が県へ申請等する補助金の額　〔実績報告時は交付決定額の範囲内の額〕</t>
    <rPh sb="1" eb="2">
      <t>ケン</t>
    </rPh>
    <rPh sb="2" eb="5">
      <t>ホジョガク</t>
    </rPh>
    <rPh sb="6" eb="8">
      <t>シッコウ</t>
    </rPh>
    <rPh sb="8" eb="10">
      <t>ダンタイ</t>
    </rPh>
    <rPh sb="11" eb="12">
      <t>ケン</t>
    </rPh>
    <rPh sb="13" eb="15">
      <t>シンセイ</t>
    </rPh>
    <rPh sb="15" eb="16">
      <t>ナド</t>
    </rPh>
    <rPh sb="18" eb="21">
      <t>ホジョキン</t>
    </rPh>
    <rPh sb="22" eb="23">
      <t>ガク</t>
    </rPh>
    <rPh sb="25" eb="30">
      <t>ジッセキホウコクジ</t>
    </rPh>
    <rPh sb="31" eb="35">
      <t>コウフケッテイ</t>
    </rPh>
    <rPh sb="35" eb="36">
      <t>ガク</t>
    </rPh>
    <rPh sb="37" eb="40">
      <t>ハンイナイ</t>
    </rPh>
    <rPh sb="41" eb="42">
      <t>ガク</t>
    </rPh>
    <phoneticPr fontId="2"/>
  </si>
  <si>
    <t>補助決定日
又は予定日</t>
    <rPh sb="0" eb="2">
      <t>ホジョ</t>
    </rPh>
    <rPh sb="2" eb="5">
      <t>ケッテイヒ</t>
    </rPh>
    <rPh sb="6" eb="7">
      <t>マタ</t>
    </rPh>
    <rPh sb="8" eb="11">
      <t>ヨテイヒ</t>
    </rPh>
    <phoneticPr fontId="2"/>
  </si>
  <si>
    <t>県交付上限額（円）</t>
    <rPh sb="0" eb="1">
      <t>ケン</t>
    </rPh>
    <rPh sb="1" eb="3">
      <t>コウフ</t>
    </rPh>
    <rPh sb="3" eb="6">
      <t>ジョウゲンガク</t>
    </rPh>
    <rPh sb="7" eb="8">
      <t>エン</t>
    </rPh>
    <phoneticPr fontId="2"/>
  </si>
  <si>
    <t>県交付額（円）</t>
    <rPh sb="0" eb="1">
      <t>ケン</t>
    </rPh>
    <rPh sb="1" eb="3">
      <t>コウフ</t>
    </rPh>
    <rPh sb="3" eb="4">
      <t>ガク</t>
    </rPh>
    <rPh sb="5" eb="6">
      <t>エン</t>
    </rPh>
    <phoneticPr fontId="2"/>
  </si>
  <si>
    <t>（別紙３）</t>
    <rPh sb="1" eb="3">
      <t>ベッシ</t>
    </rPh>
    <phoneticPr fontId="2"/>
  </si>
  <si>
    <t>事業遂行状況内訳明細書（再エネ設備）</t>
    <rPh sb="0" eb="2">
      <t>ジギョウ</t>
    </rPh>
    <rPh sb="2" eb="4">
      <t>スイコウ</t>
    </rPh>
    <rPh sb="4" eb="6">
      <t>ジョウキョウ</t>
    </rPh>
    <rPh sb="6" eb="8">
      <t>ウチワケ</t>
    </rPh>
    <rPh sb="8" eb="11">
      <t>メイサイショ</t>
    </rPh>
    <rPh sb="12" eb="13">
      <t>サイ</t>
    </rPh>
    <rPh sb="15" eb="17">
      <t>セツビ</t>
    </rPh>
    <phoneticPr fontId="2"/>
  </si>
  <si>
    <t>事業遂行状況内訳明細表（省エネ設備・地中熱空調設備）</t>
    <rPh sb="0" eb="2">
      <t>ジギョウ</t>
    </rPh>
    <rPh sb="2" eb="4">
      <t>スイコウ</t>
    </rPh>
    <rPh sb="4" eb="6">
      <t>ジョウキョウ</t>
    </rPh>
    <rPh sb="6" eb="8">
      <t>ウチワケ</t>
    </rPh>
    <rPh sb="8" eb="10">
      <t>メイサイ</t>
    </rPh>
    <rPh sb="10" eb="11">
      <t>ヒョウ</t>
    </rPh>
    <rPh sb="12" eb="13">
      <t>ショウ</t>
    </rPh>
    <rPh sb="15" eb="17">
      <t>セツビ</t>
    </rPh>
    <rPh sb="18" eb="21">
      <t>チチュウネツ</t>
    </rPh>
    <rPh sb="21" eb="23">
      <t>クウチョウ</t>
    </rPh>
    <rPh sb="23" eb="25">
      <t>セツビ</t>
    </rPh>
    <phoneticPr fontId="2"/>
  </si>
  <si>
    <t>補助金支払
予定日</t>
    <rPh sb="0" eb="3">
      <t>ホジョキン</t>
    </rPh>
    <rPh sb="3" eb="5">
      <t>シハラ</t>
    </rPh>
    <rPh sb="6" eb="9">
      <t>ヨテイビ</t>
    </rPh>
    <phoneticPr fontId="2"/>
  </si>
  <si>
    <t>※事業費：間接補助対象者（事業者）の事業費（税込）</t>
    <rPh sb="1" eb="4">
      <t>ジギョウヒ</t>
    </rPh>
    <rPh sb="5" eb="7">
      <t>カンセツ</t>
    </rPh>
    <rPh sb="7" eb="12">
      <t>ホジョタイショウシャ</t>
    </rPh>
    <rPh sb="13" eb="16">
      <t>ジギョウシャ</t>
    </rPh>
    <rPh sb="18" eb="21">
      <t>ジギョウヒ</t>
    </rPh>
    <rPh sb="22" eb="24">
      <t>ゼイコミ</t>
    </rPh>
    <phoneticPr fontId="2"/>
  </si>
  <si>
    <t>事業費
（税抜・円）</t>
    <rPh sb="0" eb="3">
      <t>ジギョウヒ</t>
    </rPh>
    <rPh sb="5" eb="7">
      <t>ゼイヌ</t>
    </rPh>
    <rPh sb="8" eb="9">
      <t>エン</t>
    </rPh>
    <phoneticPr fontId="2"/>
  </si>
  <si>
    <t>事業費のうち交付金対象額（税抜・円）</t>
    <rPh sb="0" eb="3">
      <t>ジギョウヒ</t>
    </rPh>
    <rPh sb="6" eb="9">
      <t>コウフキン</t>
    </rPh>
    <rPh sb="9" eb="12">
      <t>タイショウガク</t>
    </rPh>
    <rPh sb="13" eb="15">
      <t>ゼイヌキ</t>
    </rPh>
    <rPh sb="16" eb="17">
      <t>エン</t>
    </rPh>
    <phoneticPr fontId="2"/>
  </si>
  <si>
    <t>※設置場所（市町単位）、補助事業者氏名：間接補助事業者の実績に基づき記載</t>
    <rPh sb="1" eb="5">
      <t>セッチバショ</t>
    </rPh>
    <rPh sb="6" eb="10">
      <t>シマチタンイ</t>
    </rPh>
    <rPh sb="12" eb="17">
      <t>ホジョジギョウシャ</t>
    </rPh>
    <rPh sb="17" eb="19">
      <t>シメイ</t>
    </rPh>
    <phoneticPr fontId="2"/>
  </si>
  <si>
    <t>交付決定額
又は予定額（円）</t>
    <rPh sb="12" eb="13">
      <t>エン</t>
    </rPh>
    <phoneticPr fontId="2"/>
  </si>
  <si>
    <t>※交付決定額又は予定額：執行団体→間接補助事業者への補助額</t>
    <rPh sb="1" eb="3">
      <t>コウフ</t>
    </rPh>
    <rPh sb="3" eb="5">
      <t>ケッテイ</t>
    </rPh>
    <rPh sb="5" eb="6">
      <t>ガク</t>
    </rPh>
    <rPh sb="6" eb="7">
      <t>マタ</t>
    </rPh>
    <rPh sb="8" eb="10">
      <t>ヨテイ</t>
    </rPh>
    <rPh sb="10" eb="11">
      <t>ガク</t>
    </rPh>
    <rPh sb="12" eb="14">
      <t>シッコウ</t>
    </rPh>
    <rPh sb="14" eb="16">
      <t>ダンタイ</t>
    </rPh>
    <rPh sb="17" eb="19">
      <t>カンセツ</t>
    </rPh>
    <rPh sb="19" eb="21">
      <t>ホジョ</t>
    </rPh>
    <rPh sb="21" eb="24">
      <t>ジギョウシャ</t>
    </rPh>
    <rPh sb="26" eb="28">
      <t>ホジョ</t>
    </rPh>
    <rPh sb="28" eb="29">
      <t>ガク</t>
    </rPh>
    <phoneticPr fontId="2"/>
  </si>
  <si>
    <t>※県補助額：執行団体が県へ申請等する補助金の額</t>
    <rPh sb="1" eb="2">
      <t>ケン</t>
    </rPh>
    <rPh sb="2" eb="5">
      <t>ホジョガク</t>
    </rPh>
    <rPh sb="6" eb="8">
      <t>シッコウ</t>
    </rPh>
    <rPh sb="8" eb="10">
      <t>ダンタイ</t>
    </rPh>
    <rPh sb="11" eb="12">
      <t>ケン</t>
    </rPh>
    <rPh sb="13" eb="15">
      <t>シンセイ</t>
    </rPh>
    <rPh sb="15" eb="16">
      <t>ナド</t>
    </rPh>
    <rPh sb="18" eb="21">
      <t>ホジョキン</t>
    </rPh>
    <rPh sb="22" eb="23">
      <t>ガク</t>
    </rPh>
    <phoneticPr fontId="2"/>
  </si>
  <si>
    <t>※事業費：間接補助事業者の事業費（税抜）</t>
    <rPh sb="1" eb="4">
      <t>ジギョウヒ</t>
    </rPh>
    <rPh sb="5" eb="7">
      <t>カンセツ</t>
    </rPh>
    <rPh sb="7" eb="9">
      <t>ホジョ</t>
    </rPh>
    <rPh sb="9" eb="12">
      <t>ジギョウシャ</t>
    </rPh>
    <rPh sb="13" eb="16">
      <t>ジギョウヒ</t>
    </rPh>
    <rPh sb="17" eb="19">
      <t>ゼイヌキ</t>
    </rPh>
    <phoneticPr fontId="2"/>
  </si>
  <si>
    <t>※補助対象事業費（税抜）：間接補助事業者の補助対象事業費（税抜）</t>
    <rPh sb="1" eb="8">
      <t>ホジョタイショウジギョウヒ</t>
    </rPh>
    <rPh sb="9" eb="11">
      <t>ゼイヌ</t>
    </rPh>
    <rPh sb="13" eb="15">
      <t>カンセツ</t>
    </rPh>
    <rPh sb="15" eb="17">
      <t>ホジョ</t>
    </rPh>
    <rPh sb="17" eb="20">
      <t>ジギョウシャ</t>
    </rPh>
    <rPh sb="21" eb="25">
      <t>ホジョタイショウ</t>
    </rPh>
    <rPh sb="25" eb="28">
      <t>ジギョウヒ</t>
    </rPh>
    <rPh sb="29" eb="31">
      <t>ゼイヌ</t>
    </rPh>
    <phoneticPr fontId="2"/>
  </si>
  <si>
    <t>※発電（kW）：太陽光パネル又はパワコンのいずれか低い値の小数点以下を切り捨て</t>
    <rPh sb="1" eb="3">
      <t>ハツデン</t>
    </rPh>
    <rPh sb="8" eb="11">
      <t>タイヨウコウ</t>
    </rPh>
    <rPh sb="14" eb="15">
      <t>マタ</t>
    </rPh>
    <rPh sb="25" eb="26">
      <t>ヒク</t>
    </rPh>
    <rPh sb="27" eb="28">
      <t>アタイ</t>
    </rPh>
    <rPh sb="29" eb="32">
      <t>ショウスウテン</t>
    </rPh>
    <rPh sb="32" eb="34">
      <t>イカ</t>
    </rPh>
    <rPh sb="35" eb="36">
      <t>キ</t>
    </rPh>
    <rPh sb="37" eb="38">
      <t>ス</t>
    </rPh>
    <phoneticPr fontId="2"/>
  </si>
  <si>
    <t>※容量（kWh）：kWh単位で小数点第二以下を切り捨て</t>
    <rPh sb="1" eb="3">
      <t>ヨウリョウ</t>
    </rPh>
    <rPh sb="12" eb="14">
      <t>タンイ</t>
    </rPh>
    <rPh sb="15" eb="18">
      <t>ショウスウテン</t>
    </rPh>
    <rPh sb="18" eb="19">
      <t>ダイ</t>
    </rPh>
    <rPh sb="19" eb="20">
      <t>ニ</t>
    </rPh>
    <rPh sb="20" eb="22">
      <t>イカ</t>
    </rPh>
    <rPh sb="23" eb="24">
      <t>キ</t>
    </rPh>
    <rPh sb="25" eb="26">
      <t>ス</t>
    </rPh>
    <phoneticPr fontId="2"/>
  </si>
  <si>
    <t>補助率
（kW定額）</t>
    <rPh sb="0" eb="3">
      <t>ホジョリツ</t>
    </rPh>
    <rPh sb="7" eb="9">
      <t>テイガク</t>
    </rPh>
    <phoneticPr fontId="2"/>
  </si>
  <si>
    <t>（注）家庭用（20kWh未満）：14.1万円/kWh、業務用（20kWh以上）：16.0kWhの1/3を上限とする。（工事費込み・税抜）</t>
    <rPh sb="1" eb="2">
      <t>チュウ</t>
    </rPh>
    <rPh sb="3" eb="6">
      <t>カテイヨウ</t>
    </rPh>
    <rPh sb="12" eb="14">
      <t>ミマン</t>
    </rPh>
    <rPh sb="20" eb="22">
      <t>マンエン</t>
    </rPh>
    <rPh sb="27" eb="30">
      <t>ギョウムヨウ</t>
    </rPh>
    <rPh sb="36" eb="38">
      <t>イジョウ</t>
    </rPh>
    <rPh sb="52" eb="54">
      <t>ジョウゲン</t>
    </rPh>
    <rPh sb="59" eb="63">
      <t>コウジヒコ</t>
    </rPh>
    <rPh sb="65" eb="67">
      <t>ゼイヌキ</t>
    </rPh>
    <phoneticPr fontId="2"/>
  </si>
  <si>
    <t>事業名：SAGAゼロカーボン加速化事業（事業者向け・執行団体用）補助金</t>
    <rPh sb="0" eb="3">
      <t>ジギョウメイ</t>
    </rPh>
    <rPh sb="14" eb="17">
      <t>カソクカ</t>
    </rPh>
    <rPh sb="17" eb="19">
      <t>ジギョウ</t>
    </rPh>
    <rPh sb="20" eb="23">
      <t>ジギョウシャ</t>
    </rPh>
    <rPh sb="23" eb="24">
      <t>ム</t>
    </rPh>
    <rPh sb="26" eb="28">
      <t>シッコウ</t>
    </rPh>
    <rPh sb="28" eb="31">
      <t>ダンタイヨウ</t>
    </rPh>
    <rPh sb="32" eb="35">
      <t>ホジョキン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</si>
</sst>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_ "/>
    <numFmt numFmtId="178" formatCode="#,##0_);[Red]\(#,##0\)"/>
    <numFmt numFmtId="179" formatCode="0.00_);[Red]\(0.00\)"/>
    <numFmt numFmtId="180" formatCode="0_);[Red]\(0\)"/>
  </numFmts>
  <fonts count="1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BIZ UDPゴシック"/>
      <family val="3"/>
      <charset val="128"/>
    </font>
    <font>
      <sz val="16"/>
      <color theme="1"/>
      <name val="BIZ UDPゴシック"/>
      <family val="3"/>
      <charset val="128"/>
    </font>
    <font>
      <sz val="10"/>
      <color theme="1"/>
      <name val="BIZ UDPゴシック"/>
      <family val="3"/>
      <charset val="128"/>
    </font>
    <font>
      <sz val="10"/>
      <color theme="1"/>
      <name val="游ゴシック"/>
      <family val="2"/>
      <charset val="128"/>
      <scheme val="minor"/>
    </font>
    <font>
      <sz val="16"/>
      <color theme="1"/>
      <name val="游ゴシック"/>
      <family val="2"/>
      <charset val="128"/>
      <scheme val="minor"/>
    </font>
    <font>
      <sz val="10"/>
      <color rgb="FFFF0000"/>
      <name val="BIZ UDPゴシック"/>
      <family val="3"/>
      <charset val="128"/>
    </font>
    <font>
      <sz val="11"/>
      <color theme="1"/>
      <name val="游ゴシック"/>
      <family val="3"/>
      <charset val="128"/>
      <scheme val="minor"/>
    </font>
  </fonts>
  <fills count="3">
    <fill>
      <patternFill patternType="none"/>
    </fill>
    <fill>
      <patternFill patternType="gray125"/>
    </fill>
    <fill>
      <patternFill patternType="solid">
        <fgColor theme="4"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diagonal/>
    </border>
    <border>
      <left/>
      <right style="thin">
        <color indexed="64"/>
      </right>
      <top/>
      <bottom/>
      <diagonal/>
    </border>
    <border>
      <left/>
      <right style="medium">
        <color indexed="64"/>
      </right>
      <top style="medium">
        <color indexed="64"/>
      </top>
      <bottom style="thin">
        <color indexed="64"/>
      </bottom>
      <diagonal/>
    </border>
    <border>
      <left style="thin">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s>
  <cellStyleXfs count="2">
    <xf numFmtId="0" fontId="0" fillId="0" borderId="0">
      <alignment vertical="center"/>
    </xf>
    <xf numFmtId="38" fontId="1" fillId="0" borderId="0" applyFont="0" applyFill="0" applyBorder="0" applyAlignment="0" applyProtection="0">
      <alignment vertical="center"/>
    </xf>
  </cellStyleXfs>
  <cellXfs count="145">
    <xf numFmtId="0" fontId="0" fillId="0" borderId="0" xfId="0">
      <alignment vertical="center"/>
    </xf>
    <xf numFmtId="0" fontId="3" fillId="0" borderId="0" xfId="0" applyFont="1">
      <alignment vertical="center"/>
    </xf>
    <xf numFmtId="38" fontId="3" fillId="0" borderId="0" xfId="1" applyFont="1">
      <alignment vertical="center"/>
    </xf>
    <xf numFmtId="0" fontId="5" fillId="0" borderId="0" xfId="0" applyFont="1">
      <alignment vertical="center"/>
    </xf>
    <xf numFmtId="38" fontId="5" fillId="0" borderId="0" xfId="1" applyFont="1">
      <alignment vertical="center"/>
    </xf>
    <xf numFmtId="38" fontId="5" fillId="2" borderId="1" xfId="1" applyFont="1" applyFill="1" applyBorder="1">
      <alignment vertical="center"/>
    </xf>
    <xf numFmtId="0" fontId="5" fillId="0" borderId="1" xfId="0" applyFont="1" applyBorder="1" applyProtection="1">
      <alignment vertical="center"/>
      <protection locked="0"/>
    </xf>
    <xf numFmtId="38" fontId="5" fillId="2" borderId="1" xfId="1" applyFont="1" applyFill="1" applyBorder="1" applyProtection="1">
      <alignment vertical="center"/>
    </xf>
    <xf numFmtId="0" fontId="8" fillId="0" borderId="0" xfId="0" applyFont="1">
      <alignment vertical="center"/>
    </xf>
    <xf numFmtId="177" fontId="5" fillId="0" borderId="1" xfId="0" applyNumberFormat="1" applyFont="1" applyBorder="1" applyProtection="1">
      <alignment vertical="center"/>
      <protection locked="0"/>
    </xf>
    <xf numFmtId="178" fontId="3" fillId="0" borderId="0" xfId="0" applyNumberFormat="1" applyFont="1">
      <alignment vertical="center"/>
    </xf>
    <xf numFmtId="178" fontId="5" fillId="0" borderId="0" xfId="0" applyNumberFormat="1" applyFont="1">
      <alignment vertical="center"/>
    </xf>
    <xf numFmtId="179" fontId="3" fillId="0" borderId="0" xfId="0" applyNumberFormat="1" applyFont="1">
      <alignment vertical="center"/>
    </xf>
    <xf numFmtId="179" fontId="5" fillId="0" borderId="1" xfId="0" applyNumberFormat="1" applyFont="1" applyBorder="1" applyProtection="1">
      <alignment vertical="center"/>
      <protection locked="0"/>
    </xf>
    <xf numFmtId="179" fontId="5" fillId="0" borderId="0" xfId="0" applyNumberFormat="1" applyFont="1">
      <alignment vertical="center"/>
    </xf>
    <xf numFmtId="0" fontId="5" fillId="0" borderId="0" xfId="0" applyFont="1" applyAlignment="1">
      <alignment horizontal="right" vertical="center"/>
    </xf>
    <xf numFmtId="177" fontId="5" fillId="0" borderId="0" xfId="0" applyNumberFormat="1" applyFont="1">
      <alignment vertical="center"/>
    </xf>
    <xf numFmtId="38" fontId="5" fillId="0" borderId="0" xfId="1" applyFont="1" applyFill="1" applyBorder="1">
      <alignment vertical="center"/>
    </xf>
    <xf numFmtId="0" fontId="7" fillId="0" borderId="0" xfId="0" applyFont="1">
      <alignment vertical="center"/>
    </xf>
    <xf numFmtId="0" fontId="4" fillId="0" borderId="0" xfId="0" applyFont="1">
      <alignment vertical="center"/>
    </xf>
    <xf numFmtId="0" fontId="4" fillId="0" borderId="0" xfId="0" applyFont="1" applyAlignment="1">
      <alignment horizontal="center" vertical="center"/>
    </xf>
    <xf numFmtId="177" fontId="5" fillId="2" borderId="1" xfId="0" applyNumberFormat="1" applyFont="1" applyFill="1" applyBorder="1" applyProtection="1">
      <alignment vertical="center"/>
      <protection locked="0"/>
    </xf>
    <xf numFmtId="12" fontId="5" fillId="2" borderId="1" xfId="0" applyNumberFormat="1" applyFont="1" applyFill="1" applyBorder="1" applyAlignment="1" applyProtection="1">
      <alignment horizontal="center" vertical="center"/>
      <protection locked="0"/>
    </xf>
    <xf numFmtId="0" fontId="5" fillId="0" borderId="6" xfId="0" applyFont="1" applyBorder="1" applyProtection="1">
      <alignment vertical="center"/>
      <protection locked="0"/>
    </xf>
    <xf numFmtId="179" fontId="5" fillId="0" borderId="6" xfId="0" applyNumberFormat="1" applyFont="1" applyBorder="1" applyProtection="1">
      <alignment vertical="center"/>
      <protection locked="0"/>
    </xf>
    <xf numFmtId="12" fontId="5" fillId="2" borderId="6" xfId="0" applyNumberFormat="1" applyFont="1" applyFill="1" applyBorder="1" applyAlignment="1" applyProtection="1">
      <alignment horizontal="center" vertical="center"/>
      <protection locked="0"/>
    </xf>
    <xf numFmtId="177" fontId="5" fillId="0" borderId="6" xfId="0" applyNumberFormat="1" applyFont="1" applyBorder="1" applyProtection="1">
      <alignment vertical="center"/>
      <protection locked="0"/>
    </xf>
    <xf numFmtId="177" fontId="5" fillId="2" borderId="6" xfId="0" applyNumberFormat="1" applyFont="1" applyFill="1" applyBorder="1" applyProtection="1">
      <alignment vertical="center"/>
      <protection locked="0"/>
    </xf>
    <xf numFmtId="38" fontId="5" fillId="2" borderId="6" xfId="1" applyFont="1" applyFill="1" applyBorder="1">
      <alignment vertical="center"/>
    </xf>
    <xf numFmtId="38" fontId="5" fillId="2" borderId="10" xfId="1" applyFont="1" applyFill="1" applyBorder="1">
      <alignment vertical="center"/>
    </xf>
    <xf numFmtId="0" fontId="5" fillId="0" borderId="2" xfId="0" applyFont="1" applyBorder="1" applyProtection="1">
      <alignment vertical="center"/>
      <protection locked="0"/>
    </xf>
    <xf numFmtId="179" fontId="5" fillId="0" borderId="2" xfId="0" applyNumberFormat="1" applyFont="1" applyBorder="1" applyProtection="1">
      <alignment vertical="center"/>
      <protection locked="0"/>
    </xf>
    <xf numFmtId="177" fontId="5" fillId="0" borderId="2" xfId="0" applyNumberFormat="1" applyFont="1" applyBorder="1" applyProtection="1">
      <alignment vertical="center"/>
      <protection locked="0"/>
    </xf>
    <xf numFmtId="0" fontId="5" fillId="0" borderId="11" xfId="0" applyFont="1" applyBorder="1" applyProtection="1">
      <alignment vertical="center"/>
      <protection locked="0"/>
    </xf>
    <xf numFmtId="0" fontId="5" fillId="0" borderId="10" xfId="0" applyFont="1" applyBorder="1" applyProtection="1">
      <alignment vertical="center"/>
      <protection locked="0"/>
    </xf>
    <xf numFmtId="179" fontId="5" fillId="0" borderId="10" xfId="0" applyNumberFormat="1" applyFont="1" applyBorder="1" applyProtection="1">
      <alignment vertical="center"/>
      <protection locked="0"/>
    </xf>
    <xf numFmtId="12" fontId="5" fillId="2" borderId="10" xfId="0" applyNumberFormat="1" applyFont="1" applyFill="1" applyBorder="1" applyAlignment="1" applyProtection="1">
      <alignment horizontal="center" vertical="center"/>
      <protection locked="0"/>
    </xf>
    <xf numFmtId="177" fontId="5" fillId="0" borderId="10" xfId="0" applyNumberFormat="1" applyFont="1" applyBorder="1" applyProtection="1">
      <alignment vertical="center"/>
      <protection locked="0"/>
    </xf>
    <xf numFmtId="177" fontId="5" fillId="2" borderId="10" xfId="0" applyNumberFormat="1" applyFont="1" applyFill="1" applyBorder="1" applyProtection="1">
      <alignment vertical="center"/>
      <protection locked="0"/>
    </xf>
    <xf numFmtId="38" fontId="5" fillId="2" borderId="12" xfId="1" applyFont="1" applyFill="1" applyBorder="1">
      <alignment vertical="center"/>
    </xf>
    <xf numFmtId="0" fontId="5" fillId="0" borderId="13" xfId="0" applyFont="1" applyBorder="1" applyProtection="1">
      <alignment vertical="center"/>
      <protection locked="0"/>
    </xf>
    <xf numFmtId="38" fontId="5" fillId="2" borderId="14" xfId="1" applyFont="1" applyFill="1" applyBorder="1">
      <alignment vertical="center"/>
    </xf>
    <xf numFmtId="0" fontId="5" fillId="0" borderId="16" xfId="0" applyFont="1" applyBorder="1" applyProtection="1">
      <alignment vertical="center"/>
      <protection locked="0"/>
    </xf>
    <xf numFmtId="38" fontId="5" fillId="2" borderId="17" xfId="1" applyFont="1" applyFill="1" applyBorder="1">
      <alignment vertical="center"/>
    </xf>
    <xf numFmtId="0" fontId="5" fillId="0" borderId="18" xfId="0" applyFont="1" applyBorder="1" applyProtection="1">
      <alignment vertical="center"/>
      <protection locked="0"/>
    </xf>
    <xf numFmtId="0" fontId="5" fillId="0" borderId="8" xfId="0" applyFont="1" applyBorder="1" applyProtection="1">
      <alignment vertical="center"/>
      <protection locked="0"/>
    </xf>
    <xf numFmtId="179" fontId="5" fillId="0" borderId="8" xfId="0" applyNumberFormat="1" applyFont="1" applyBorder="1" applyProtection="1">
      <alignment vertical="center"/>
      <protection locked="0"/>
    </xf>
    <xf numFmtId="12" fontId="5" fillId="2" borderId="8" xfId="0" applyNumberFormat="1" applyFont="1" applyFill="1" applyBorder="1" applyAlignment="1" applyProtection="1">
      <alignment horizontal="center" vertical="center"/>
      <protection locked="0"/>
    </xf>
    <xf numFmtId="177" fontId="5" fillId="0" borderId="8" xfId="0" applyNumberFormat="1" applyFont="1" applyBorder="1" applyProtection="1">
      <alignment vertical="center"/>
      <protection locked="0"/>
    </xf>
    <xf numFmtId="177" fontId="5" fillId="2" borderId="8" xfId="0" applyNumberFormat="1" applyFont="1" applyFill="1" applyBorder="1" applyProtection="1">
      <alignment vertical="center"/>
      <protection locked="0"/>
    </xf>
    <xf numFmtId="38" fontId="5" fillId="2" borderId="8" xfId="1" applyFont="1" applyFill="1" applyBorder="1">
      <alignment vertical="center"/>
    </xf>
    <xf numFmtId="38" fontId="5" fillId="2" borderId="19" xfId="1" applyFont="1" applyFill="1" applyBorder="1">
      <alignment vertical="center"/>
    </xf>
    <xf numFmtId="176" fontId="5" fillId="2" borderId="5" xfId="0" applyNumberFormat="1" applyFont="1" applyFill="1" applyBorder="1" applyAlignment="1">
      <alignment horizontal="center" vertical="center" wrapText="1"/>
    </xf>
    <xf numFmtId="38" fontId="5" fillId="2" borderId="2" xfId="1" applyFont="1" applyFill="1" applyBorder="1" applyAlignment="1">
      <alignment horizontal="center" vertical="center" wrapText="1"/>
    </xf>
    <xf numFmtId="0" fontId="5" fillId="2" borderId="25" xfId="0" applyFont="1" applyFill="1" applyBorder="1" applyAlignment="1">
      <alignment horizontal="right" vertical="center"/>
    </xf>
    <xf numFmtId="0" fontId="5" fillId="2" borderId="7" xfId="0" applyFont="1" applyFill="1" applyBorder="1" applyAlignment="1">
      <alignment horizontal="right" vertical="center"/>
    </xf>
    <xf numFmtId="0" fontId="5" fillId="2" borderId="26" xfId="0" applyFont="1" applyFill="1" applyBorder="1">
      <alignment vertical="center"/>
    </xf>
    <xf numFmtId="179" fontId="5" fillId="2" borderId="7" xfId="0" applyNumberFormat="1" applyFont="1" applyFill="1" applyBorder="1">
      <alignment vertical="center"/>
    </xf>
    <xf numFmtId="177" fontId="5" fillId="2" borderId="7" xfId="0" applyNumberFormat="1" applyFont="1" applyFill="1" applyBorder="1">
      <alignment vertical="center"/>
    </xf>
    <xf numFmtId="38" fontId="5" fillId="2" borderId="7" xfId="1" applyFont="1" applyFill="1" applyBorder="1">
      <alignment vertical="center"/>
    </xf>
    <xf numFmtId="178" fontId="5" fillId="2" borderId="7" xfId="0" applyNumberFormat="1" applyFont="1" applyFill="1" applyBorder="1">
      <alignment vertical="center"/>
    </xf>
    <xf numFmtId="38" fontId="5" fillId="2" borderId="27" xfId="1" applyFont="1" applyFill="1" applyBorder="1">
      <alignment vertical="center"/>
    </xf>
    <xf numFmtId="38" fontId="5" fillId="2" borderId="10" xfId="1" applyFont="1" applyFill="1" applyBorder="1" applyProtection="1">
      <alignment vertical="center"/>
    </xf>
    <xf numFmtId="38" fontId="5" fillId="2" borderId="6" xfId="1" applyFont="1" applyFill="1" applyBorder="1" applyProtection="1">
      <alignment vertical="center"/>
    </xf>
    <xf numFmtId="38" fontId="5" fillId="0" borderId="3" xfId="1" applyFont="1" applyFill="1" applyBorder="1">
      <alignment vertical="center"/>
    </xf>
    <xf numFmtId="38" fontId="5" fillId="0" borderId="21" xfId="1" applyFont="1" applyFill="1" applyBorder="1" applyProtection="1">
      <alignment vertical="center"/>
    </xf>
    <xf numFmtId="38" fontId="5" fillId="0" borderId="3" xfId="1" applyFont="1" applyFill="1" applyBorder="1" applyProtection="1">
      <alignment vertical="center"/>
    </xf>
    <xf numFmtId="38" fontId="5" fillId="0" borderId="28" xfId="1" applyFont="1" applyFill="1" applyBorder="1" applyProtection="1">
      <alignment vertical="center"/>
    </xf>
    <xf numFmtId="38" fontId="5" fillId="0" borderId="21" xfId="1" applyFont="1" applyFill="1" applyBorder="1">
      <alignment vertical="center"/>
    </xf>
    <xf numFmtId="38" fontId="5" fillId="0" borderId="28" xfId="1" applyFont="1" applyFill="1" applyBorder="1">
      <alignment vertical="center"/>
    </xf>
    <xf numFmtId="38" fontId="5" fillId="0" borderId="29" xfId="1" applyFont="1" applyFill="1" applyBorder="1">
      <alignment vertical="center"/>
    </xf>
    <xf numFmtId="176" fontId="5" fillId="2" borderId="35" xfId="0" applyNumberFormat="1" applyFont="1" applyFill="1" applyBorder="1" applyAlignment="1">
      <alignment horizontal="center" vertical="center" wrapText="1"/>
    </xf>
    <xf numFmtId="38" fontId="5" fillId="2" borderId="15" xfId="1" applyFont="1" applyFill="1" applyBorder="1" applyAlignment="1">
      <alignment horizontal="center" vertical="center" wrapText="1"/>
    </xf>
    <xf numFmtId="38" fontId="5" fillId="2" borderId="12" xfId="1" applyFont="1" applyFill="1" applyBorder="1" applyProtection="1">
      <alignment vertical="center"/>
    </xf>
    <xf numFmtId="38" fontId="5" fillId="2" borderId="14" xfId="1" applyFont="1" applyFill="1" applyBorder="1" applyProtection="1">
      <alignment vertical="center"/>
    </xf>
    <xf numFmtId="38" fontId="5" fillId="2" borderId="17" xfId="1" applyFont="1" applyFill="1" applyBorder="1" applyProtection="1">
      <alignment vertical="center"/>
    </xf>
    <xf numFmtId="38" fontId="5" fillId="2" borderId="19" xfId="1" applyFont="1" applyFill="1" applyBorder="1" applyProtection="1">
      <alignment vertical="center"/>
    </xf>
    <xf numFmtId="179" fontId="5" fillId="2" borderId="35" xfId="0" applyNumberFormat="1" applyFont="1" applyFill="1" applyBorder="1" applyAlignment="1">
      <alignment horizontal="center" vertical="center" wrapText="1"/>
    </xf>
    <xf numFmtId="178" fontId="5" fillId="0" borderId="1" xfId="0" applyNumberFormat="1" applyFont="1" applyBorder="1" applyProtection="1">
      <alignment vertical="center"/>
      <protection locked="0"/>
    </xf>
    <xf numFmtId="178" fontId="5" fillId="0" borderId="10" xfId="0" applyNumberFormat="1" applyFont="1" applyBorder="1" applyProtection="1">
      <alignment vertical="center"/>
      <protection locked="0"/>
    </xf>
    <xf numFmtId="178" fontId="5" fillId="0" borderId="6" xfId="0" applyNumberFormat="1" applyFont="1" applyBorder="1" applyProtection="1">
      <alignment vertical="center"/>
      <protection locked="0"/>
    </xf>
    <xf numFmtId="0" fontId="5" fillId="0" borderId="21" xfId="0" applyFont="1" applyBorder="1" applyProtection="1">
      <alignment vertical="center"/>
      <protection locked="0"/>
    </xf>
    <xf numFmtId="0" fontId="5" fillId="0" borderId="3" xfId="0" applyFont="1" applyBorder="1" applyProtection="1">
      <alignment vertical="center"/>
      <protection locked="0"/>
    </xf>
    <xf numFmtId="38" fontId="5" fillId="2" borderId="36" xfId="1" applyFont="1" applyFill="1" applyBorder="1">
      <alignment vertical="center"/>
    </xf>
    <xf numFmtId="38" fontId="5" fillId="2" borderId="40" xfId="1" applyFont="1" applyFill="1" applyBorder="1">
      <alignment vertical="center"/>
    </xf>
    <xf numFmtId="38" fontId="5" fillId="2" borderId="41" xfId="1" applyFont="1" applyFill="1" applyBorder="1">
      <alignment vertical="center"/>
    </xf>
    <xf numFmtId="38" fontId="5" fillId="2" borderId="42" xfId="1" applyFont="1" applyFill="1" applyBorder="1">
      <alignment vertical="center"/>
    </xf>
    <xf numFmtId="179" fontId="5" fillId="2" borderId="44" xfId="0" applyNumberFormat="1" applyFont="1" applyFill="1" applyBorder="1" applyAlignment="1">
      <alignment horizontal="center" vertical="center" wrapText="1"/>
    </xf>
    <xf numFmtId="180" fontId="5" fillId="0" borderId="11" xfId="0" applyNumberFormat="1" applyFont="1" applyBorder="1" applyProtection="1">
      <alignment vertical="center"/>
      <protection locked="0"/>
    </xf>
    <xf numFmtId="180" fontId="5" fillId="0" borderId="13" xfId="0" applyNumberFormat="1" applyFont="1" applyBorder="1" applyProtection="1">
      <alignment vertical="center"/>
      <protection locked="0"/>
    </xf>
    <xf numFmtId="179" fontId="5" fillId="2" borderId="25" xfId="0" applyNumberFormat="1" applyFont="1" applyFill="1" applyBorder="1">
      <alignment vertical="center"/>
    </xf>
    <xf numFmtId="179" fontId="5" fillId="2" borderId="24" xfId="0" applyNumberFormat="1" applyFont="1" applyFill="1" applyBorder="1" applyAlignment="1">
      <alignment horizontal="center" vertical="center" wrapText="1"/>
    </xf>
    <xf numFmtId="179" fontId="5" fillId="0" borderId="11" xfId="0" applyNumberFormat="1" applyFont="1" applyBorder="1" applyProtection="1">
      <alignment vertical="center"/>
      <protection locked="0"/>
    </xf>
    <xf numFmtId="179" fontId="5" fillId="0" borderId="13" xfId="0" applyNumberFormat="1" applyFont="1" applyBorder="1" applyProtection="1">
      <alignment vertical="center"/>
      <protection locked="0"/>
    </xf>
    <xf numFmtId="179" fontId="5" fillId="0" borderId="16" xfId="0" applyNumberFormat="1" applyFont="1" applyBorder="1" applyProtection="1">
      <alignment vertical="center"/>
      <protection locked="0"/>
    </xf>
    <xf numFmtId="0" fontId="5" fillId="0" borderId="44" xfId="0" applyFont="1" applyBorder="1" applyProtection="1">
      <alignment vertical="center"/>
      <protection locked="0"/>
    </xf>
    <xf numFmtId="0" fontId="5" fillId="0" borderId="33" xfId="0" applyFont="1" applyBorder="1" applyProtection="1">
      <alignment vertical="center"/>
      <protection locked="0"/>
    </xf>
    <xf numFmtId="180" fontId="5" fillId="0" borderId="44" xfId="0" applyNumberFormat="1" applyFont="1" applyBorder="1" applyProtection="1">
      <alignment vertical="center"/>
      <protection locked="0"/>
    </xf>
    <xf numFmtId="38" fontId="5" fillId="2" borderId="2" xfId="1" applyFont="1" applyFill="1" applyBorder="1" applyProtection="1">
      <alignment vertical="center"/>
    </xf>
    <xf numFmtId="38" fontId="5" fillId="2" borderId="15" xfId="1" applyFont="1" applyFill="1" applyBorder="1" applyProtection="1">
      <alignment vertical="center"/>
    </xf>
    <xf numFmtId="0" fontId="5" fillId="2" borderId="18" xfId="0" applyFont="1" applyFill="1" applyBorder="1" applyAlignment="1">
      <alignment horizontal="right" vertical="center"/>
    </xf>
    <xf numFmtId="0" fontId="5" fillId="2" borderId="47" xfId="0" applyFont="1" applyFill="1" applyBorder="1">
      <alignment vertical="center"/>
    </xf>
    <xf numFmtId="0" fontId="5" fillId="2" borderId="48" xfId="0" applyFont="1" applyFill="1" applyBorder="1">
      <alignment vertical="center"/>
    </xf>
    <xf numFmtId="179" fontId="5" fillId="2" borderId="18" xfId="0" applyNumberFormat="1" applyFont="1" applyFill="1" applyBorder="1">
      <alignment vertical="center"/>
    </xf>
    <xf numFmtId="177" fontId="5" fillId="2" borderId="8" xfId="0" applyNumberFormat="1" applyFont="1" applyFill="1" applyBorder="1">
      <alignment vertical="center"/>
    </xf>
    <xf numFmtId="12" fontId="5" fillId="2" borderId="23" xfId="0" applyNumberFormat="1" applyFont="1" applyFill="1" applyBorder="1" applyAlignment="1" applyProtection="1">
      <alignment horizontal="center" vertical="center"/>
      <protection locked="0"/>
    </xf>
    <xf numFmtId="12" fontId="5" fillId="2" borderId="4" xfId="0" applyNumberFormat="1" applyFont="1" applyFill="1" applyBorder="1" applyAlignment="1" applyProtection="1">
      <alignment horizontal="center" vertical="center"/>
      <protection locked="0"/>
    </xf>
    <xf numFmtId="38" fontId="5" fillId="2" borderId="23" xfId="1" applyFont="1" applyFill="1" applyBorder="1" applyAlignment="1" applyProtection="1">
      <alignment horizontal="center" vertical="center"/>
      <protection locked="0"/>
    </xf>
    <xf numFmtId="38" fontId="5" fillId="2" borderId="4" xfId="1" applyFont="1" applyFill="1" applyBorder="1" applyAlignment="1" applyProtection="1">
      <alignment horizontal="center" vertical="center"/>
      <protection locked="0"/>
    </xf>
    <xf numFmtId="38" fontId="5" fillId="2" borderId="31" xfId="1" applyFont="1" applyFill="1" applyBorder="1" applyAlignment="1" applyProtection="1">
      <alignment horizontal="center" vertical="center"/>
      <protection locked="0"/>
    </xf>
    <xf numFmtId="179" fontId="5" fillId="2" borderId="32" xfId="0" applyNumberFormat="1" applyFont="1" applyFill="1" applyBorder="1" applyAlignment="1">
      <alignment horizontal="center" vertical="center"/>
    </xf>
    <xf numFmtId="179" fontId="5" fillId="2" borderId="7" xfId="0" applyNumberFormat="1" applyFont="1" applyFill="1" applyBorder="1" applyAlignment="1">
      <alignment horizontal="center" vertical="center"/>
    </xf>
    <xf numFmtId="38" fontId="5" fillId="2" borderId="1" xfId="1" applyFont="1" applyFill="1" applyBorder="1" applyAlignment="1" applyProtection="1">
      <alignment horizontal="center" vertical="center"/>
      <protection locked="0"/>
    </xf>
    <xf numFmtId="38" fontId="5" fillId="2" borderId="10" xfId="1" applyFont="1" applyFill="1" applyBorder="1" applyAlignment="1" applyProtection="1">
      <alignment horizontal="center" vertical="center"/>
      <protection locked="0"/>
    </xf>
    <xf numFmtId="12" fontId="5" fillId="2" borderId="30" xfId="0" applyNumberFormat="1" applyFont="1" applyFill="1" applyBorder="1" applyAlignment="1" applyProtection="1">
      <alignment horizontal="center" vertical="center"/>
      <protection locked="0"/>
    </xf>
    <xf numFmtId="38" fontId="5" fillId="2" borderId="6" xfId="1" applyFont="1" applyFill="1" applyBorder="1" applyAlignment="1" applyProtection="1">
      <alignment horizontal="center" vertical="center"/>
      <protection locked="0"/>
    </xf>
    <xf numFmtId="0" fontId="4" fillId="0" borderId="0" xfId="0" applyFont="1" applyAlignment="1">
      <alignment horizontal="center" vertical="center"/>
    </xf>
    <xf numFmtId="0" fontId="9" fillId="0" borderId="0" xfId="0" applyFont="1" applyAlignment="1">
      <alignment horizontal="right" vertical="center"/>
    </xf>
    <xf numFmtId="0" fontId="5" fillId="2" borderId="43" xfId="0" applyFont="1" applyFill="1" applyBorder="1" applyAlignment="1">
      <alignment horizontal="center" vertical="center"/>
    </xf>
    <xf numFmtId="0" fontId="5" fillId="2" borderId="22" xfId="0" applyFont="1" applyFill="1" applyBorder="1" applyAlignment="1">
      <alignment horizontal="center" vertical="center"/>
    </xf>
    <xf numFmtId="0" fontId="5" fillId="2" borderId="36" xfId="0" applyFont="1" applyFill="1" applyBorder="1" applyAlignment="1">
      <alignment horizontal="center" vertical="center"/>
    </xf>
    <xf numFmtId="0" fontId="5" fillId="0" borderId="0" xfId="0" applyFont="1" applyProtection="1">
      <alignment vertical="center"/>
      <protection locked="0"/>
    </xf>
    <xf numFmtId="0" fontId="6" fillId="0" borderId="0" xfId="0" applyFont="1" applyProtection="1">
      <alignment vertical="center"/>
      <protection locked="0"/>
    </xf>
    <xf numFmtId="0" fontId="5" fillId="2" borderId="20" xfId="0" applyFont="1" applyFill="1" applyBorder="1" applyAlignment="1">
      <alignment horizontal="center" vertical="center"/>
    </xf>
    <xf numFmtId="0" fontId="5" fillId="2" borderId="24" xfId="0" applyFont="1" applyFill="1" applyBorder="1" applyAlignment="1">
      <alignment horizontal="center" vertical="center"/>
    </xf>
    <xf numFmtId="0" fontId="6" fillId="2" borderId="24" xfId="0" applyFont="1" applyFill="1" applyBorder="1" applyAlignment="1">
      <alignment horizontal="center" vertical="center"/>
    </xf>
    <xf numFmtId="0" fontId="5" fillId="2" borderId="9"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2" borderId="5" xfId="0" applyFont="1" applyFill="1" applyBorder="1" applyAlignment="1">
      <alignment horizontal="center" vertical="center"/>
    </xf>
    <xf numFmtId="0" fontId="5" fillId="2" borderId="45" xfId="0" applyFont="1" applyFill="1" applyBorder="1" applyAlignment="1">
      <alignment horizontal="center" vertical="center"/>
    </xf>
    <xf numFmtId="0" fontId="5" fillId="2" borderId="46"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34"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2" borderId="39" xfId="0" applyFont="1" applyFill="1" applyBorder="1" applyAlignment="1">
      <alignment horizontal="center" vertical="center"/>
    </xf>
    <xf numFmtId="0" fontId="4" fillId="0" borderId="0" xfId="0" applyFont="1" applyAlignment="1">
      <alignment horizontal="left" vertical="center"/>
    </xf>
    <xf numFmtId="179" fontId="5" fillId="2" borderId="9" xfId="0" applyNumberFormat="1" applyFont="1" applyFill="1" applyBorder="1" applyAlignment="1">
      <alignment horizontal="center" vertical="center" wrapText="1"/>
    </xf>
    <xf numFmtId="179" fontId="5" fillId="2" borderId="7" xfId="0" applyNumberFormat="1" applyFont="1" applyFill="1" applyBorder="1" applyAlignment="1">
      <alignment horizontal="center" vertical="center" wrapText="1"/>
    </xf>
    <xf numFmtId="0" fontId="5" fillId="0" borderId="9" xfId="0" applyFont="1" applyBorder="1" applyAlignment="1" applyProtection="1">
      <alignment horizontal="left" vertical="center"/>
      <protection locked="0"/>
    </xf>
    <xf numFmtId="0" fontId="5" fillId="0" borderId="5" xfId="0" applyFont="1" applyBorder="1" applyAlignment="1" applyProtection="1">
      <alignment horizontal="left" vertical="center"/>
      <protection locked="0"/>
    </xf>
    <xf numFmtId="0" fontId="5" fillId="0" borderId="7" xfId="0" applyFont="1" applyBorder="1" applyAlignment="1" applyProtection="1">
      <alignment horizontal="left" vertical="center"/>
      <protection locked="0"/>
    </xf>
    <xf numFmtId="0" fontId="5" fillId="2" borderId="9"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21"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38"/>
  <sheetViews>
    <sheetView view="pageBreakPreview" zoomScale="80" zoomScaleNormal="75" zoomScaleSheetLayoutView="80" workbookViewId="0">
      <selection activeCell="B3" sqref="B3:B5"/>
    </sheetView>
  </sheetViews>
  <sheetFormatPr defaultColWidth="9" defaultRowHeight="12.6" x14ac:dyDescent="0.45"/>
  <cols>
    <col min="1" max="1" width="0.5" style="1" customWidth="1"/>
    <col min="2" max="2" width="5.3984375" style="1" customWidth="1"/>
    <col min="3" max="3" width="19.19921875" style="1" customWidth="1"/>
    <col min="4" max="4" width="12.3984375" style="1" customWidth="1"/>
    <col min="5" max="5" width="8.59765625" style="12" customWidth="1"/>
    <col min="6" max="6" width="9.8984375" style="12" customWidth="1"/>
    <col min="7" max="8" width="14.59765625" style="1" customWidth="1"/>
    <col min="9" max="11" width="14.59765625" style="2" customWidth="1"/>
    <col min="12" max="13" width="8.59765625" style="12" customWidth="1"/>
    <col min="14" max="14" width="8.59765625" style="12" hidden="1" customWidth="1"/>
    <col min="15" max="15" width="14.59765625" style="10" customWidth="1"/>
    <col min="16" max="16" width="14.59765625" style="1" customWidth="1"/>
    <col min="17" max="20" width="14.59765625" style="2" customWidth="1"/>
    <col min="21" max="21" width="0.5" style="1" customWidth="1"/>
    <col min="22" max="16384" width="9" style="1"/>
  </cols>
  <sheetData>
    <row r="1" spans="2:20" ht="17.25" customHeight="1" x14ac:dyDescent="0.45">
      <c r="B1" s="19" t="s">
        <v>27</v>
      </c>
      <c r="C1" s="18"/>
      <c r="D1" s="18"/>
      <c r="E1" s="116" t="s">
        <v>28</v>
      </c>
      <c r="F1" s="116"/>
      <c r="G1" s="116"/>
      <c r="H1" s="116"/>
      <c r="I1" s="116"/>
      <c r="J1" s="116"/>
      <c r="K1" s="116"/>
      <c r="L1" s="116"/>
      <c r="M1" s="116"/>
      <c r="N1" s="116"/>
      <c r="O1" s="116"/>
      <c r="P1" s="116"/>
      <c r="Q1" s="116"/>
      <c r="R1" s="20"/>
      <c r="S1" s="117"/>
      <c r="T1" s="117"/>
    </row>
    <row r="2" spans="2:20" s="3" customFormat="1" ht="16.8" thickBot="1" x14ac:dyDescent="0.5">
      <c r="B2" s="121" t="s">
        <v>44</v>
      </c>
      <c r="C2" s="122"/>
      <c r="D2" s="122"/>
      <c r="E2" s="122"/>
      <c r="F2" s="122"/>
      <c r="G2" s="122"/>
      <c r="H2" s="122"/>
      <c r="I2" s="122"/>
      <c r="J2" s="122"/>
      <c r="K2" s="122"/>
      <c r="L2" s="122"/>
      <c r="M2" s="122"/>
      <c r="N2" s="122"/>
      <c r="O2" s="122"/>
      <c r="P2" s="122"/>
      <c r="Q2" s="122"/>
      <c r="R2" s="122"/>
      <c r="S2" s="122"/>
      <c r="T2" s="122"/>
    </row>
    <row r="3" spans="2:20" s="3" customFormat="1" ht="16.5" customHeight="1" thickBot="1" x14ac:dyDescent="0.5">
      <c r="B3" s="123" t="s">
        <v>0</v>
      </c>
      <c r="C3" s="126" t="s">
        <v>10</v>
      </c>
      <c r="D3" s="132" t="s">
        <v>9</v>
      </c>
      <c r="E3" s="129" t="s">
        <v>2</v>
      </c>
      <c r="F3" s="130"/>
      <c r="G3" s="130"/>
      <c r="H3" s="130"/>
      <c r="I3" s="130"/>
      <c r="J3" s="130"/>
      <c r="K3" s="130"/>
      <c r="L3" s="130"/>
      <c r="M3" s="130"/>
      <c r="N3" s="130"/>
      <c r="O3" s="130"/>
      <c r="P3" s="130"/>
      <c r="Q3" s="130"/>
      <c r="R3" s="130"/>
      <c r="S3" s="131"/>
      <c r="T3" s="134" t="s">
        <v>11</v>
      </c>
    </row>
    <row r="4" spans="2:20" s="3" customFormat="1" ht="16.5" customHeight="1" x14ac:dyDescent="0.45">
      <c r="B4" s="124"/>
      <c r="C4" s="127"/>
      <c r="D4" s="133"/>
      <c r="E4" s="118" t="s">
        <v>3</v>
      </c>
      <c r="F4" s="119"/>
      <c r="G4" s="119"/>
      <c r="H4" s="119"/>
      <c r="I4" s="119"/>
      <c r="J4" s="119"/>
      <c r="K4" s="120"/>
      <c r="L4" s="118" t="s">
        <v>4</v>
      </c>
      <c r="M4" s="119"/>
      <c r="N4" s="119"/>
      <c r="O4" s="119"/>
      <c r="P4" s="119"/>
      <c r="Q4" s="119"/>
      <c r="R4" s="119"/>
      <c r="S4" s="120"/>
      <c r="T4" s="135"/>
    </row>
    <row r="5" spans="2:20" s="3" customFormat="1" ht="24.6" thickBot="1" x14ac:dyDescent="0.5">
      <c r="B5" s="125"/>
      <c r="C5" s="128"/>
      <c r="D5" s="133"/>
      <c r="E5" s="87" t="s">
        <v>5</v>
      </c>
      <c r="F5" s="77" t="s">
        <v>42</v>
      </c>
      <c r="G5" s="52" t="s">
        <v>32</v>
      </c>
      <c r="H5" s="52" t="s">
        <v>8</v>
      </c>
      <c r="I5" s="53" t="s">
        <v>35</v>
      </c>
      <c r="J5" s="53" t="s">
        <v>20</v>
      </c>
      <c r="K5" s="72" t="s">
        <v>7</v>
      </c>
      <c r="L5" s="91" t="s">
        <v>6</v>
      </c>
      <c r="M5" s="77" t="s">
        <v>17</v>
      </c>
      <c r="N5" s="77" t="s">
        <v>17</v>
      </c>
      <c r="O5" s="52" t="s">
        <v>32</v>
      </c>
      <c r="P5" s="52" t="s">
        <v>8</v>
      </c>
      <c r="Q5" s="53" t="s">
        <v>35</v>
      </c>
      <c r="R5" s="53" t="s">
        <v>20</v>
      </c>
      <c r="S5" s="72" t="s">
        <v>7</v>
      </c>
      <c r="T5" s="135"/>
    </row>
    <row r="6" spans="2:20" s="3" customFormat="1" ht="15" customHeight="1" x14ac:dyDescent="0.45">
      <c r="B6" s="33">
        <v>1</v>
      </c>
      <c r="C6" s="34"/>
      <c r="D6" s="81"/>
      <c r="E6" s="88"/>
      <c r="F6" s="107">
        <v>50000</v>
      </c>
      <c r="G6" s="37"/>
      <c r="H6" s="37"/>
      <c r="I6" s="62">
        <f>E6*50000</f>
        <v>0</v>
      </c>
      <c r="J6" s="62">
        <v>2500000</v>
      </c>
      <c r="K6" s="73">
        <f>MIN(I6:J6)</f>
        <v>0</v>
      </c>
      <c r="L6" s="92"/>
      <c r="M6" s="105">
        <v>0.33333333333333331</v>
      </c>
      <c r="N6" s="113" t="str" cm="1">
        <f t="array" ref="N6">_xlfn.IFS(L6&gt;=20,"160000",L6&lt;20,"141000")</f>
        <v>141000</v>
      </c>
      <c r="O6" s="79"/>
      <c r="P6" s="37"/>
      <c r="Q6" s="29">
        <f>ROUNDDOWN(MIN(P6*M6,N6*1/3*L6),-3)</f>
        <v>0</v>
      </c>
      <c r="R6" s="29">
        <v>2650000</v>
      </c>
      <c r="S6" s="39">
        <f>MIN(Q6:R6)</f>
        <v>0</v>
      </c>
      <c r="T6" s="83">
        <f t="shared" ref="T6:T25" si="0">K6+S6</f>
        <v>0</v>
      </c>
    </row>
    <row r="7" spans="2:20" s="3" customFormat="1" ht="15" customHeight="1" x14ac:dyDescent="0.45">
      <c r="B7" s="40">
        <v>2</v>
      </c>
      <c r="C7" s="6"/>
      <c r="D7" s="82"/>
      <c r="E7" s="89"/>
      <c r="F7" s="108">
        <v>50000</v>
      </c>
      <c r="G7" s="9"/>
      <c r="H7" s="9"/>
      <c r="I7" s="7">
        <f t="shared" ref="I7:I25" si="1">E7*50000</f>
        <v>0</v>
      </c>
      <c r="J7" s="7">
        <v>2500000</v>
      </c>
      <c r="K7" s="74">
        <f t="shared" ref="K7:K25" si="2">MIN(I7:J7)</f>
        <v>0</v>
      </c>
      <c r="L7" s="93"/>
      <c r="M7" s="106">
        <v>0.33333333333333331</v>
      </c>
      <c r="N7" s="112" t="str" cm="1">
        <f t="array" ref="N7">_xlfn.IFS(L7&gt;=20,"160000",L7&lt;20,"141000")</f>
        <v>141000</v>
      </c>
      <c r="O7" s="78"/>
      <c r="P7" s="9"/>
      <c r="Q7" s="5">
        <f t="shared" ref="Q7:Q25" si="3">ROUNDDOWN(MIN(P7*M7,N7*1/3*L7),-3)</f>
        <v>0</v>
      </c>
      <c r="R7" s="5">
        <v>2650000</v>
      </c>
      <c r="S7" s="41">
        <f t="shared" ref="S7:S25" si="4">MIN(Q7:R7)</f>
        <v>0</v>
      </c>
      <c r="T7" s="84">
        <f t="shared" si="0"/>
        <v>0</v>
      </c>
    </row>
    <row r="8" spans="2:20" s="3" customFormat="1" ht="15" customHeight="1" x14ac:dyDescent="0.45">
      <c r="B8" s="40">
        <v>3</v>
      </c>
      <c r="C8" s="6"/>
      <c r="D8" s="82"/>
      <c r="E8" s="89"/>
      <c r="F8" s="108">
        <v>50000</v>
      </c>
      <c r="G8" s="9"/>
      <c r="H8" s="9"/>
      <c r="I8" s="7">
        <f t="shared" si="1"/>
        <v>0</v>
      </c>
      <c r="J8" s="7">
        <v>2500000</v>
      </c>
      <c r="K8" s="74">
        <f t="shared" si="2"/>
        <v>0</v>
      </c>
      <c r="L8" s="93"/>
      <c r="M8" s="106">
        <v>0.33333333333333331</v>
      </c>
      <c r="N8" s="112" t="str" cm="1">
        <f t="array" ref="N8">_xlfn.IFS(L8&gt;=20,"160000",L8&lt;20,"141000")</f>
        <v>141000</v>
      </c>
      <c r="O8" s="78"/>
      <c r="P8" s="9"/>
      <c r="Q8" s="5">
        <f t="shared" si="3"/>
        <v>0</v>
      </c>
      <c r="R8" s="5">
        <v>2650000</v>
      </c>
      <c r="S8" s="41">
        <f t="shared" si="4"/>
        <v>0</v>
      </c>
      <c r="T8" s="84">
        <f t="shared" si="0"/>
        <v>0</v>
      </c>
    </row>
    <row r="9" spans="2:20" s="3" customFormat="1" ht="15" customHeight="1" x14ac:dyDescent="0.45">
      <c r="B9" s="40">
        <v>4</v>
      </c>
      <c r="C9" s="6"/>
      <c r="D9" s="82"/>
      <c r="E9" s="89"/>
      <c r="F9" s="108">
        <v>50000</v>
      </c>
      <c r="G9" s="9"/>
      <c r="H9" s="9"/>
      <c r="I9" s="7">
        <f t="shared" si="1"/>
        <v>0</v>
      </c>
      <c r="J9" s="7">
        <v>2500000</v>
      </c>
      <c r="K9" s="74">
        <f t="shared" si="2"/>
        <v>0</v>
      </c>
      <c r="L9" s="93"/>
      <c r="M9" s="106">
        <v>0.33333333333333331</v>
      </c>
      <c r="N9" s="112" t="str" cm="1">
        <f t="array" ref="N9">_xlfn.IFS(L9&gt;=20,"160000",L9&lt;20,"141000")</f>
        <v>141000</v>
      </c>
      <c r="O9" s="78"/>
      <c r="P9" s="9"/>
      <c r="Q9" s="5">
        <f t="shared" si="3"/>
        <v>0</v>
      </c>
      <c r="R9" s="5">
        <v>2650000</v>
      </c>
      <c r="S9" s="41">
        <f t="shared" si="4"/>
        <v>0</v>
      </c>
      <c r="T9" s="84">
        <f t="shared" si="0"/>
        <v>0</v>
      </c>
    </row>
    <row r="10" spans="2:20" s="3" customFormat="1" ht="15" customHeight="1" x14ac:dyDescent="0.45">
      <c r="B10" s="40">
        <v>5</v>
      </c>
      <c r="C10" s="6"/>
      <c r="D10" s="82"/>
      <c r="E10" s="89"/>
      <c r="F10" s="108">
        <v>50000</v>
      </c>
      <c r="G10" s="9"/>
      <c r="H10" s="9"/>
      <c r="I10" s="7">
        <f t="shared" si="1"/>
        <v>0</v>
      </c>
      <c r="J10" s="7">
        <v>2500000</v>
      </c>
      <c r="K10" s="74">
        <f t="shared" si="2"/>
        <v>0</v>
      </c>
      <c r="L10" s="93"/>
      <c r="M10" s="106">
        <v>0.33333333333333331</v>
      </c>
      <c r="N10" s="112" t="str" cm="1">
        <f t="array" ref="N10">_xlfn.IFS(L10&gt;=20,"160000",L10&lt;20,"141000")</f>
        <v>141000</v>
      </c>
      <c r="O10" s="78"/>
      <c r="P10" s="9"/>
      <c r="Q10" s="5">
        <f t="shared" si="3"/>
        <v>0</v>
      </c>
      <c r="R10" s="5">
        <v>2650000</v>
      </c>
      <c r="S10" s="41">
        <f t="shared" si="4"/>
        <v>0</v>
      </c>
      <c r="T10" s="84">
        <f t="shared" si="0"/>
        <v>0</v>
      </c>
    </row>
    <row r="11" spans="2:20" s="3" customFormat="1" ht="15" customHeight="1" x14ac:dyDescent="0.45">
      <c r="B11" s="40">
        <v>6</v>
      </c>
      <c r="C11" s="6"/>
      <c r="D11" s="82"/>
      <c r="E11" s="89"/>
      <c r="F11" s="108">
        <v>50000</v>
      </c>
      <c r="G11" s="9"/>
      <c r="H11" s="9"/>
      <c r="I11" s="7">
        <f t="shared" si="1"/>
        <v>0</v>
      </c>
      <c r="J11" s="7">
        <v>2500000</v>
      </c>
      <c r="K11" s="74">
        <f t="shared" si="2"/>
        <v>0</v>
      </c>
      <c r="L11" s="93"/>
      <c r="M11" s="106">
        <v>0.33333333333333331</v>
      </c>
      <c r="N11" s="112" t="str" cm="1">
        <f t="array" ref="N11">_xlfn.IFS(L11&gt;=20,"160000",L11&lt;20,"141000")</f>
        <v>141000</v>
      </c>
      <c r="O11" s="78"/>
      <c r="P11" s="9"/>
      <c r="Q11" s="5">
        <f t="shared" si="3"/>
        <v>0</v>
      </c>
      <c r="R11" s="5">
        <v>2650000</v>
      </c>
      <c r="S11" s="41">
        <f t="shared" si="4"/>
        <v>0</v>
      </c>
      <c r="T11" s="84">
        <f t="shared" si="0"/>
        <v>0</v>
      </c>
    </row>
    <row r="12" spans="2:20" s="3" customFormat="1" ht="15" customHeight="1" x14ac:dyDescent="0.45">
      <c r="B12" s="40">
        <v>7</v>
      </c>
      <c r="C12" s="6"/>
      <c r="D12" s="82"/>
      <c r="E12" s="89"/>
      <c r="F12" s="108">
        <v>50000</v>
      </c>
      <c r="G12" s="9"/>
      <c r="H12" s="9"/>
      <c r="I12" s="7">
        <f t="shared" si="1"/>
        <v>0</v>
      </c>
      <c r="J12" s="7">
        <v>2500000</v>
      </c>
      <c r="K12" s="74">
        <f t="shared" si="2"/>
        <v>0</v>
      </c>
      <c r="L12" s="93"/>
      <c r="M12" s="106">
        <v>0.33333333333333331</v>
      </c>
      <c r="N12" s="112" t="str" cm="1">
        <f t="array" ref="N12">_xlfn.IFS(L12&gt;=20,"160000",L12&lt;20,"141000")</f>
        <v>141000</v>
      </c>
      <c r="O12" s="78"/>
      <c r="P12" s="9"/>
      <c r="Q12" s="5">
        <f t="shared" si="3"/>
        <v>0</v>
      </c>
      <c r="R12" s="5">
        <v>2650000</v>
      </c>
      <c r="S12" s="41">
        <f t="shared" si="4"/>
        <v>0</v>
      </c>
      <c r="T12" s="84">
        <f t="shared" si="0"/>
        <v>0</v>
      </c>
    </row>
    <row r="13" spans="2:20" s="3" customFormat="1" ht="15" customHeight="1" x14ac:dyDescent="0.45">
      <c r="B13" s="40">
        <v>8</v>
      </c>
      <c r="C13" s="6"/>
      <c r="D13" s="82"/>
      <c r="E13" s="89"/>
      <c r="F13" s="108">
        <v>50000</v>
      </c>
      <c r="G13" s="9"/>
      <c r="H13" s="9"/>
      <c r="I13" s="7">
        <f t="shared" si="1"/>
        <v>0</v>
      </c>
      <c r="J13" s="7">
        <v>2500000</v>
      </c>
      <c r="K13" s="74">
        <f t="shared" si="2"/>
        <v>0</v>
      </c>
      <c r="L13" s="93"/>
      <c r="M13" s="106">
        <v>0.33333333333333331</v>
      </c>
      <c r="N13" s="112" t="str" cm="1">
        <f t="array" ref="N13">_xlfn.IFS(L13&gt;=20,"160000",L13&lt;20,"141000")</f>
        <v>141000</v>
      </c>
      <c r="O13" s="78"/>
      <c r="P13" s="9"/>
      <c r="Q13" s="5">
        <f t="shared" si="3"/>
        <v>0</v>
      </c>
      <c r="R13" s="5">
        <v>2650000</v>
      </c>
      <c r="S13" s="41">
        <f t="shared" si="4"/>
        <v>0</v>
      </c>
      <c r="T13" s="84">
        <f t="shared" si="0"/>
        <v>0</v>
      </c>
    </row>
    <row r="14" spans="2:20" s="3" customFormat="1" ht="15" customHeight="1" x14ac:dyDescent="0.45">
      <c r="B14" s="40">
        <v>9</v>
      </c>
      <c r="C14" s="6"/>
      <c r="D14" s="82"/>
      <c r="E14" s="89"/>
      <c r="F14" s="108">
        <v>50000</v>
      </c>
      <c r="G14" s="9"/>
      <c r="H14" s="9"/>
      <c r="I14" s="7">
        <f t="shared" si="1"/>
        <v>0</v>
      </c>
      <c r="J14" s="7">
        <v>2500000</v>
      </c>
      <c r="K14" s="74">
        <f t="shared" si="2"/>
        <v>0</v>
      </c>
      <c r="L14" s="93"/>
      <c r="M14" s="106">
        <v>0.33333333333333331</v>
      </c>
      <c r="N14" s="112" t="str" cm="1">
        <f t="array" ref="N14">_xlfn.IFS(L14&gt;=20,"160000",L14&lt;20,"141000")</f>
        <v>141000</v>
      </c>
      <c r="O14" s="78"/>
      <c r="P14" s="9"/>
      <c r="Q14" s="5">
        <f t="shared" si="3"/>
        <v>0</v>
      </c>
      <c r="R14" s="5">
        <v>2650000</v>
      </c>
      <c r="S14" s="41">
        <f t="shared" si="4"/>
        <v>0</v>
      </c>
      <c r="T14" s="84">
        <f t="shared" si="0"/>
        <v>0</v>
      </c>
    </row>
    <row r="15" spans="2:20" s="3" customFormat="1" ht="15" customHeight="1" x14ac:dyDescent="0.45">
      <c r="B15" s="40">
        <v>10</v>
      </c>
      <c r="C15" s="6"/>
      <c r="D15" s="82"/>
      <c r="E15" s="89"/>
      <c r="F15" s="108">
        <v>50000</v>
      </c>
      <c r="G15" s="9"/>
      <c r="H15" s="9"/>
      <c r="I15" s="7">
        <f t="shared" si="1"/>
        <v>0</v>
      </c>
      <c r="J15" s="7">
        <v>2500000</v>
      </c>
      <c r="K15" s="74">
        <f t="shared" si="2"/>
        <v>0</v>
      </c>
      <c r="L15" s="93"/>
      <c r="M15" s="106">
        <v>0.33333333333333331</v>
      </c>
      <c r="N15" s="112" t="str" cm="1">
        <f t="array" ref="N15">_xlfn.IFS(L15&gt;=20,"160000",L15&lt;20,"141000")</f>
        <v>141000</v>
      </c>
      <c r="O15" s="78"/>
      <c r="P15" s="9"/>
      <c r="Q15" s="5">
        <f t="shared" si="3"/>
        <v>0</v>
      </c>
      <c r="R15" s="5">
        <v>2650000</v>
      </c>
      <c r="S15" s="41">
        <f t="shared" si="4"/>
        <v>0</v>
      </c>
      <c r="T15" s="84">
        <f t="shared" si="0"/>
        <v>0</v>
      </c>
    </row>
    <row r="16" spans="2:20" s="3" customFormat="1" ht="15" customHeight="1" x14ac:dyDescent="0.45">
      <c r="B16" s="40">
        <v>11</v>
      </c>
      <c r="C16" s="6"/>
      <c r="D16" s="82"/>
      <c r="E16" s="89"/>
      <c r="F16" s="108">
        <v>50000</v>
      </c>
      <c r="G16" s="9"/>
      <c r="H16" s="9"/>
      <c r="I16" s="7">
        <f t="shared" si="1"/>
        <v>0</v>
      </c>
      <c r="J16" s="7">
        <v>2500000</v>
      </c>
      <c r="K16" s="74">
        <f t="shared" si="2"/>
        <v>0</v>
      </c>
      <c r="L16" s="93"/>
      <c r="M16" s="106">
        <v>0.33333333333333331</v>
      </c>
      <c r="N16" s="112" t="str" cm="1">
        <f t="array" ref="N16">_xlfn.IFS(L16&gt;=20,"160000",L16&lt;20,"141000")</f>
        <v>141000</v>
      </c>
      <c r="O16" s="78"/>
      <c r="P16" s="9"/>
      <c r="Q16" s="5">
        <f t="shared" si="3"/>
        <v>0</v>
      </c>
      <c r="R16" s="5">
        <v>2650000</v>
      </c>
      <c r="S16" s="41">
        <f t="shared" si="4"/>
        <v>0</v>
      </c>
      <c r="T16" s="84">
        <f t="shared" si="0"/>
        <v>0</v>
      </c>
    </row>
    <row r="17" spans="2:20" s="3" customFormat="1" ht="15" customHeight="1" x14ac:dyDescent="0.45">
      <c r="B17" s="40">
        <v>12</v>
      </c>
      <c r="C17" s="6"/>
      <c r="D17" s="82"/>
      <c r="E17" s="89"/>
      <c r="F17" s="108">
        <v>50000</v>
      </c>
      <c r="G17" s="9"/>
      <c r="H17" s="9"/>
      <c r="I17" s="7">
        <f t="shared" si="1"/>
        <v>0</v>
      </c>
      <c r="J17" s="7">
        <v>2500000</v>
      </c>
      <c r="K17" s="74">
        <f t="shared" si="2"/>
        <v>0</v>
      </c>
      <c r="L17" s="93"/>
      <c r="M17" s="106">
        <v>0.33333333333333331</v>
      </c>
      <c r="N17" s="112" t="str" cm="1">
        <f t="array" ref="N17">_xlfn.IFS(L17&gt;=20,"160000",L17&lt;20,"141000")</f>
        <v>141000</v>
      </c>
      <c r="O17" s="78"/>
      <c r="P17" s="9"/>
      <c r="Q17" s="5">
        <f t="shared" si="3"/>
        <v>0</v>
      </c>
      <c r="R17" s="5">
        <v>2650000</v>
      </c>
      <c r="S17" s="41">
        <f t="shared" si="4"/>
        <v>0</v>
      </c>
      <c r="T17" s="84">
        <f t="shared" si="0"/>
        <v>0</v>
      </c>
    </row>
    <row r="18" spans="2:20" s="3" customFormat="1" ht="15" customHeight="1" x14ac:dyDescent="0.45">
      <c r="B18" s="40">
        <v>13</v>
      </c>
      <c r="C18" s="6"/>
      <c r="D18" s="82"/>
      <c r="E18" s="89"/>
      <c r="F18" s="108">
        <v>50000</v>
      </c>
      <c r="G18" s="9"/>
      <c r="H18" s="9"/>
      <c r="I18" s="7">
        <f t="shared" si="1"/>
        <v>0</v>
      </c>
      <c r="J18" s="7">
        <v>2500000</v>
      </c>
      <c r="K18" s="74">
        <f t="shared" si="2"/>
        <v>0</v>
      </c>
      <c r="L18" s="93"/>
      <c r="M18" s="106">
        <v>0.33333333333333331</v>
      </c>
      <c r="N18" s="112" t="str" cm="1">
        <f t="array" ref="N18">_xlfn.IFS(L18&gt;=20,"160000",L18&lt;20,"141000")</f>
        <v>141000</v>
      </c>
      <c r="O18" s="78"/>
      <c r="P18" s="9"/>
      <c r="Q18" s="5">
        <f t="shared" si="3"/>
        <v>0</v>
      </c>
      <c r="R18" s="5">
        <v>2650000</v>
      </c>
      <c r="S18" s="41">
        <f t="shared" si="4"/>
        <v>0</v>
      </c>
      <c r="T18" s="84">
        <f t="shared" si="0"/>
        <v>0</v>
      </c>
    </row>
    <row r="19" spans="2:20" s="3" customFormat="1" ht="15" customHeight="1" x14ac:dyDescent="0.45">
      <c r="B19" s="40">
        <v>14</v>
      </c>
      <c r="C19" s="6"/>
      <c r="D19" s="82"/>
      <c r="E19" s="89"/>
      <c r="F19" s="108">
        <v>50000</v>
      </c>
      <c r="G19" s="9"/>
      <c r="H19" s="9"/>
      <c r="I19" s="7">
        <f t="shared" si="1"/>
        <v>0</v>
      </c>
      <c r="J19" s="7">
        <v>2500000</v>
      </c>
      <c r="K19" s="74">
        <f t="shared" si="2"/>
        <v>0</v>
      </c>
      <c r="L19" s="93"/>
      <c r="M19" s="106">
        <v>0.33333333333333331</v>
      </c>
      <c r="N19" s="112" t="str" cm="1">
        <f t="array" ref="N19">_xlfn.IFS(L19&gt;=20,"160000",L19&lt;20,"141000")</f>
        <v>141000</v>
      </c>
      <c r="O19" s="78"/>
      <c r="P19" s="9"/>
      <c r="Q19" s="5">
        <f t="shared" si="3"/>
        <v>0</v>
      </c>
      <c r="R19" s="5">
        <v>2650000</v>
      </c>
      <c r="S19" s="41">
        <f t="shared" si="4"/>
        <v>0</v>
      </c>
      <c r="T19" s="84">
        <f t="shared" si="0"/>
        <v>0</v>
      </c>
    </row>
    <row r="20" spans="2:20" s="3" customFormat="1" ht="15" customHeight="1" x14ac:dyDescent="0.45">
      <c r="B20" s="40">
        <v>15</v>
      </c>
      <c r="C20" s="6"/>
      <c r="D20" s="82"/>
      <c r="E20" s="89"/>
      <c r="F20" s="108">
        <v>50000</v>
      </c>
      <c r="G20" s="9"/>
      <c r="H20" s="9"/>
      <c r="I20" s="7">
        <f t="shared" si="1"/>
        <v>0</v>
      </c>
      <c r="J20" s="7">
        <v>2500000</v>
      </c>
      <c r="K20" s="74">
        <f t="shared" si="2"/>
        <v>0</v>
      </c>
      <c r="L20" s="93"/>
      <c r="M20" s="106">
        <v>0.33333333333333331</v>
      </c>
      <c r="N20" s="112" t="str" cm="1">
        <f t="array" ref="N20">_xlfn.IFS(L20&gt;=20,"160000",L20&lt;20,"141000")</f>
        <v>141000</v>
      </c>
      <c r="O20" s="78"/>
      <c r="P20" s="9"/>
      <c r="Q20" s="5">
        <f t="shared" si="3"/>
        <v>0</v>
      </c>
      <c r="R20" s="5">
        <v>2650000</v>
      </c>
      <c r="S20" s="41">
        <f t="shared" si="4"/>
        <v>0</v>
      </c>
      <c r="T20" s="84">
        <f t="shared" si="0"/>
        <v>0</v>
      </c>
    </row>
    <row r="21" spans="2:20" s="3" customFormat="1" ht="15" customHeight="1" x14ac:dyDescent="0.45">
      <c r="B21" s="40">
        <v>16</v>
      </c>
      <c r="C21" s="6"/>
      <c r="D21" s="82"/>
      <c r="E21" s="89"/>
      <c r="F21" s="108">
        <v>50000</v>
      </c>
      <c r="G21" s="9"/>
      <c r="H21" s="9"/>
      <c r="I21" s="7">
        <f t="shared" si="1"/>
        <v>0</v>
      </c>
      <c r="J21" s="7">
        <v>2500000</v>
      </c>
      <c r="K21" s="74">
        <f t="shared" si="2"/>
        <v>0</v>
      </c>
      <c r="L21" s="93"/>
      <c r="M21" s="106">
        <v>0.33333333333333331</v>
      </c>
      <c r="N21" s="112" t="str" cm="1">
        <f t="array" ref="N21">_xlfn.IFS(L21&gt;=20,"160000",L21&lt;20,"141000")</f>
        <v>141000</v>
      </c>
      <c r="O21" s="78"/>
      <c r="P21" s="9"/>
      <c r="Q21" s="5">
        <f t="shared" si="3"/>
        <v>0</v>
      </c>
      <c r="R21" s="5">
        <v>2650000</v>
      </c>
      <c r="S21" s="41">
        <f t="shared" si="4"/>
        <v>0</v>
      </c>
      <c r="T21" s="84">
        <f t="shared" si="0"/>
        <v>0</v>
      </c>
    </row>
    <row r="22" spans="2:20" s="3" customFormat="1" ht="15" customHeight="1" x14ac:dyDescent="0.45">
      <c r="B22" s="40">
        <v>17</v>
      </c>
      <c r="C22" s="6"/>
      <c r="D22" s="82"/>
      <c r="E22" s="89"/>
      <c r="F22" s="108">
        <v>50000</v>
      </c>
      <c r="G22" s="9"/>
      <c r="H22" s="9"/>
      <c r="I22" s="7">
        <f t="shared" si="1"/>
        <v>0</v>
      </c>
      <c r="J22" s="7">
        <v>2500000</v>
      </c>
      <c r="K22" s="74">
        <f t="shared" si="2"/>
        <v>0</v>
      </c>
      <c r="L22" s="93"/>
      <c r="M22" s="106">
        <v>0.33333333333333331</v>
      </c>
      <c r="N22" s="112" t="str" cm="1">
        <f t="array" ref="N22">_xlfn.IFS(L22&gt;=20,"160000",L22&lt;20,"141000")</f>
        <v>141000</v>
      </c>
      <c r="O22" s="78"/>
      <c r="P22" s="9"/>
      <c r="Q22" s="5">
        <f t="shared" si="3"/>
        <v>0</v>
      </c>
      <c r="R22" s="5">
        <v>2650000</v>
      </c>
      <c r="S22" s="41">
        <f t="shared" si="4"/>
        <v>0</v>
      </c>
      <c r="T22" s="84">
        <f t="shared" si="0"/>
        <v>0</v>
      </c>
    </row>
    <row r="23" spans="2:20" s="3" customFormat="1" ht="15" customHeight="1" x14ac:dyDescent="0.45">
      <c r="B23" s="40">
        <v>18</v>
      </c>
      <c r="C23" s="6"/>
      <c r="D23" s="82"/>
      <c r="E23" s="89"/>
      <c r="F23" s="108">
        <v>50000</v>
      </c>
      <c r="G23" s="9"/>
      <c r="H23" s="9"/>
      <c r="I23" s="7">
        <f t="shared" si="1"/>
        <v>0</v>
      </c>
      <c r="J23" s="7">
        <v>2500000</v>
      </c>
      <c r="K23" s="74">
        <f t="shared" si="2"/>
        <v>0</v>
      </c>
      <c r="L23" s="93"/>
      <c r="M23" s="106">
        <v>0.33333333333333331</v>
      </c>
      <c r="N23" s="112" t="str" cm="1">
        <f t="array" ref="N23">_xlfn.IFS(L23&gt;=20,"160000",L23&lt;20,"141000")</f>
        <v>141000</v>
      </c>
      <c r="O23" s="78"/>
      <c r="P23" s="9"/>
      <c r="Q23" s="5">
        <f t="shared" si="3"/>
        <v>0</v>
      </c>
      <c r="R23" s="5">
        <v>2650000</v>
      </c>
      <c r="S23" s="41">
        <f t="shared" si="4"/>
        <v>0</v>
      </c>
      <c r="T23" s="84">
        <f t="shared" si="0"/>
        <v>0</v>
      </c>
    </row>
    <row r="24" spans="2:20" s="3" customFormat="1" ht="15" customHeight="1" x14ac:dyDescent="0.45">
      <c r="B24" s="40">
        <v>19</v>
      </c>
      <c r="C24" s="6"/>
      <c r="D24" s="82"/>
      <c r="E24" s="89"/>
      <c r="F24" s="108">
        <v>50000</v>
      </c>
      <c r="G24" s="9"/>
      <c r="H24" s="9"/>
      <c r="I24" s="7">
        <f t="shared" si="1"/>
        <v>0</v>
      </c>
      <c r="J24" s="7">
        <v>2500000</v>
      </c>
      <c r="K24" s="74">
        <f t="shared" si="2"/>
        <v>0</v>
      </c>
      <c r="L24" s="93"/>
      <c r="M24" s="106">
        <v>0.33333333333333331</v>
      </c>
      <c r="N24" s="112" t="str" cm="1">
        <f t="array" ref="N24">_xlfn.IFS(L24&gt;=20,"160000",L24&lt;20,"141000")</f>
        <v>141000</v>
      </c>
      <c r="O24" s="78"/>
      <c r="P24" s="9"/>
      <c r="Q24" s="5">
        <f t="shared" si="3"/>
        <v>0</v>
      </c>
      <c r="R24" s="5">
        <v>2650000</v>
      </c>
      <c r="S24" s="41">
        <f t="shared" si="4"/>
        <v>0</v>
      </c>
      <c r="T24" s="84">
        <f t="shared" si="0"/>
        <v>0</v>
      </c>
    </row>
    <row r="25" spans="2:20" s="3" customFormat="1" ht="15" customHeight="1" thickBot="1" x14ac:dyDescent="0.5">
      <c r="B25" s="95">
        <v>20</v>
      </c>
      <c r="C25" s="30"/>
      <c r="D25" s="96"/>
      <c r="E25" s="97"/>
      <c r="F25" s="109">
        <v>50000</v>
      </c>
      <c r="G25" s="32"/>
      <c r="H25" s="32"/>
      <c r="I25" s="98">
        <f t="shared" si="1"/>
        <v>0</v>
      </c>
      <c r="J25" s="98">
        <v>2500000</v>
      </c>
      <c r="K25" s="99">
        <f t="shared" si="2"/>
        <v>0</v>
      </c>
      <c r="L25" s="94"/>
      <c r="M25" s="114">
        <v>0.33333333333333331</v>
      </c>
      <c r="N25" s="115" t="str" cm="1">
        <f t="array" ref="N25">_xlfn.IFS(L25&gt;=20,"160000",L25&lt;20,"141000")</f>
        <v>141000</v>
      </c>
      <c r="O25" s="80"/>
      <c r="P25" s="26"/>
      <c r="Q25" s="28">
        <f t="shared" si="3"/>
        <v>0</v>
      </c>
      <c r="R25" s="28">
        <v>2650000</v>
      </c>
      <c r="S25" s="43">
        <f t="shared" si="4"/>
        <v>0</v>
      </c>
      <c r="T25" s="85">
        <f t="shared" si="0"/>
        <v>0</v>
      </c>
    </row>
    <row r="26" spans="2:20" s="3" customFormat="1" ht="15" customHeight="1" thickBot="1" x14ac:dyDescent="0.5">
      <c r="B26" s="100" t="s">
        <v>1</v>
      </c>
      <c r="C26" s="101"/>
      <c r="D26" s="102"/>
      <c r="E26" s="103"/>
      <c r="F26" s="110"/>
      <c r="G26" s="104"/>
      <c r="H26" s="104"/>
      <c r="I26" s="50"/>
      <c r="J26" s="50"/>
      <c r="K26" s="51">
        <f>SUM(K6:K25)</f>
        <v>0</v>
      </c>
      <c r="L26" s="90"/>
      <c r="M26" s="111"/>
      <c r="N26" s="111"/>
      <c r="O26" s="60"/>
      <c r="P26" s="58"/>
      <c r="Q26" s="59"/>
      <c r="R26" s="59"/>
      <c r="S26" s="61">
        <f>SUM(S6:S25)</f>
        <v>0</v>
      </c>
      <c r="T26" s="86">
        <f>SUM(T6:T25)</f>
        <v>0</v>
      </c>
    </row>
    <row r="27" spans="2:20" s="3" customFormat="1" ht="15" customHeight="1" x14ac:dyDescent="0.45">
      <c r="B27" s="15"/>
      <c r="C27" s="3" t="s">
        <v>34</v>
      </c>
      <c r="E27" s="14"/>
      <c r="F27" s="14"/>
      <c r="G27" s="16"/>
      <c r="H27" s="16"/>
      <c r="I27" s="17"/>
      <c r="J27" s="17"/>
      <c r="K27" s="17"/>
      <c r="L27" s="14"/>
      <c r="M27" s="14" t="s">
        <v>43</v>
      </c>
      <c r="N27" s="14"/>
      <c r="O27" s="11"/>
      <c r="P27" s="16"/>
      <c r="Q27" s="17"/>
      <c r="R27" s="17"/>
      <c r="S27" s="17"/>
      <c r="T27" s="17"/>
    </row>
    <row r="28" spans="2:20" s="3" customFormat="1" ht="15" customHeight="1" x14ac:dyDescent="0.45">
      <c r="B28" s="15"/>
      <c r="C28" s="3" t="s">
        <v>40</v>
      </c>
      <c r="E28" s="14"/>
      <c r="F28" s="14"/>
      <c r="G28" s="16"/>
      <c r="H28" s="16"/>
      <c r="I28" s="17"/>
      <c r="J28" s="17"/>
      <c r="K28" s="17"/>
      <c r="L28" s="14"/>
      <c r="M28" s="14"/>
      <c r="N28" s="14"/>
      <c r="O28" s="11"/>
      <c r="P28" s="16"/>
      <c r="Q28" s="17"/>
      <c r="R28" s="17"/>
      <c r="S28" s="17"/>
      <c r="T28" s="17"/>
    </row>
    <row r="29" spans="2:20" s="3" customFormat="1" ht="15" customHeight="1" x14ac:dyDescent="0.45">
      <c r="B29" s="15"/>
      <c r="C29" s="3" t="s">
        <v>41</v>
      </c>
      <c r="E29" s="14"/>
      <c r="F29" s="14"/>
      <c r="G29" s="16"/>
      <c r="H29" s="16"/>
      <c r="I29" s="17"/>
      <c r="J29" s="17"/>
      <c r="K29" s="17"/>
      <c r="L29" s="14"/>
      <c r="M29" s="14"/>
      <c r="N29" s="14"/>
      <c r="O29" s="11"/>
      <c r="P29" s="16"/>
      <c r="Q29" s="17"/>
      <c r="R29" s="17"/>
      <c r="S29" s="17"/>
      <c r="T29" s="17"/>
    </row>
    <row r="30" spans="2:20" s="3" customFormat="1" ht="15" customHeight="1" x14ac:dyDescent="0.45">
      <c r="B30" s="8"/>
      <c r="C30" s="3" t="s">
        <v>38</v>
      </c>
      <c r="E30" s="14"/>
      <c r="F30" s="14"/>
      <c r="I30" s="4"/>
      <c r="J30" s="4"/>
      <c r="K30" s="4"/>
      <c r="L30" s="14"/>
      <c r="M30" s="14"/>
      <c r="N30" s="14"/>
      <c r="O30" s="11"/>
      <c r="Q30" s="4"/>
      <c r="R30" s="4"/>
      <c r="S30" s="4"/>
      <c r="T30" s="4"/>
    </row>
    <row r="31" spans="2:20" s="3" customFormat="1" ht="15" customHeight="1" x14ac:dyDescent="0.45">
      <c r="C31" s="3" t="s">
        <v>39</v>
      </c>
      <c r="E31" s="14"/>
      <c r="F31" s="14"/>
      <c r="I31" s="4"/>
      <c r="J31" s="4"/>
      <c r="K31" s="4"/>
      <c r="L31" s="14"/>
      <c r="M31" s="14"/>
      <c r="N31" s="14"/>
      <c r="O31" s="11"/>
      <c r="S31" s="4"/>
      <c r="T31" s="4"/>
    </row>
    <row r="32" spans="2:20" s="3" customFormat="1" ht="15" customHeight="1" x14ac:dyDescent="0.45">
      <c r="C32" s="3" t="s">
        <v>36</v>
      </c>
      <c r="E32" s="14"/>
      <c r="F32" s="14"/>
      <c r="I32" s="4"/>
      <c r="J32" s="4"/>
      <c r="K32" s="4"/>
      <c r="L32" s="14"/>
      <c r="M32" s="14"/>
      <c r="N32" s="14"/>
      <c r="O32" s="11"/>
      <c r="Q32" s="4"/>
      <c r="R32" s="4"/>
      <c r="S32" s="4"/>
      <c r="T32" s="4"/>
    </row>
    <row r="33" spans="3:20" s="3" customFormat="1" ht="15" customHeight="1" x14ac:dyDescent="0.45">
      <c r="C33" s="3" t="s">
        <v>37</v>
      </c>
      <c r="E33" s="14"/>
      <c r="F33" s="14"/>
      <c r="I33" s="4"/>
      <c r="J33" s="4"/>
      <c r="K33" s="4"/>
      <c r="L33" s="14"/>
      <c r="M33" s="14"/>
      <c r="N33" s="14"/>
      <c r="O33" s="11"/>
      <c r="Q33" s="4"/>
      <c r="R33" s="4"/>
      <c r="S33" s="4"/>
      <c r="T33" s="4"/>
    </row>
    <row r="34" spans="3:20" s="3" customFormat="1" ht="12" x14ac:dyDescent="0.45">
      <c r="E34" s="14"/>
      <c r="F34" s="14"/>
      <c r="I34" s="4"/>
      <c r="J34" s="4"/>
      <c r="K34" s="4"/>
      <c r="L34" s="14"/>
      <c r="M34" s="14"/>
      <c r="N34" s="14"/>
      <c r="O34" s="11"/>
      <c r="Q34" s="4"/>
      <c r="R34" s="4"/>
      <c r="S34" s="4"/>
      <c r="T34" s="4"/>
    </row>
    <row r="35" spans="3:20" s="3" customFormat="1" ht="12" x14ac:dyDescent="0.45">
      <c r="E35" s="14"/>
      <c r="F35" s="14"/>
      <c r="I35" s="4"/>
      <c r="J35" s="4"/>
      <c r="K35" s="4"/>
      <c r="L35" s="14"/>
      <c r="M35" s="14"/>
      <c r="N35" s="14"/>
      <c r="O35" s="11"/>
      <c r="Q35" s="4"/>
      <c r="R35" s="4"/>
      <c r="S35" s="4"/>
      <c r="T35" s="4"/>
    </row>
    <row r="36" spans="3:20" s="3" customFormat="1" ht="12" x14ac:dyDescent="0.45">
      <c r="E36" s="14"/>
      <c r="F36" s="14"/>
      <c r="I36" s="4"/>
      <c r="J36" s="4"/>
      <c r="K36" s="4"/>
      <c r="L36" s="14"/>
      <c r="M36" s="14"/>
      <c r="N36" s="14"/>
      <c r="O36" s="11"/>
      <c r="Q36" s="4"/>
      <c r="R36" s="4"/>
      <c r="S36" s="4"/>
      <c r="T36" s="4"/>
    </row>
    <row r="37" spans="3:20" s="3" customFormat="1" ht="12" x14ac:dyDescent="0.45">
      <c r="E37" s="14"/>
      <c r="F37" s="14"/>
      <c r="I37" s="4"/>
      <c r="J37" s="4"/>
      <c r="K37" s="4"/>
      <c r="L37" s="14"/>
      <c r="M37" s="14"/>
      <c r="N37" s="14"/>
      <c r="O37" s="11"/>
      <c r="Q37" s="4"/>
      <c r="R37" s="4"/>
      <c r="S37" s="4"/>
      <c r="T37" s="4"/>
    </row>
    <row r="38" spans="3:20" s="3" customFormat="1" ht="12" x14ac:dyDescent="0.45">
      <c r="E38" s="14"/>
      <c r="F38" s="14"/>
      <c r="I38" s="4"/>
      <c r="J38" s="4"/>
      <c r="K38" s="4"/>
      <c r="L38" s="14"/>
      <c r="M38" s="14"/>
      <c r="N38" s="14"/>
      <c r="O38" s="11"/>
      <c r="Q38" s="4"/>
      <c r="R38" s="4"/>
      <c r="S38" s="4"/>
      <c r="T38" s="4"/>
    </row>
  </sheetData>
  <mergeCells count="10">
    <mergeCell ref="E1:Q1"/>
    <mergeCell ref="S1:T1"/>
    <mergeCell ref="E4:K4"/>
    <mergeCell ref="L4:S4"/>
    <mergeCell ref="B2:T2"/>
    <mergeCell ref="B3:B5"/>
    <mergeCell ref="C3:C5"/>
    <mergeCell ref="E3:S3"/>
    <mergeCell ref="D3:D5"/>
    <mergeCell ref="T3:T5"/>
  </mergeCells>
  <phoneticPr fontId="2"/>
  <pageMargins left="0.70866141732283472" right="0.70866141732283472" top="0.74803149606299213" bottom="0.74803149606299213" header="0.31496062992125984" footer="0.31496062992125984"/>
  <pageSetup paperSize="9" scale="5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M53"/>
  <sheetViews>
    <sheetView tabSelected="1" view="pageBreakPreview" zoomScale="80" zoomScaleNormal="75" zoomScaleSheetLayoutView="80" workbookViewId="0">
      <selection activeCell="B3" sqref="B3:B4"/>
    </sheetView>
  </sheetViews>
  <sheetFormatPr defaultColWidth="9" defaultRowHeight="12.6" x14ac:dyDescent="0.45"/>
  <cols>
    <col min="1" max="1" width="0.5" style="1" customWidth="1"/>
    <col min="2" max="2" width="5.3984375" style="1" customWidth="1"/>
    <col min="3" max="3" width="27.09765625" style="1" customWidth="1"/>
    <col min="4" max="5" width="17" style="1" customWidth="1"/>
    <col min="6" max="7" width="15" style="12" customWidth="1"/>
    <col min="8" max="8" width="14.59765625" style="1" customWidth="1"/>
    <col min="9" max="9" width="17" style="1" customWidth="1"/>
    <col min="10" max="11" width="17" style="2" customWidth="1"/>
    <col min="12" max="12" width="17" style="1" customWidth="1"/>
    <col min="13" max="13" width="17" style="2" customWidth="1"/>
    <col min="14" max="16384" width="9" style="1"/>
  </cols>
  <sheetData>
    <row r="1" spans="2:13" ht="17.25" customHeight="1" x14ac:dyDescent="0.45">
      <c r="B1" s="19" t="s">
        <v>27</v>
      </c>
      <c r="C1" s="19"/>
      <c r="D1" s="18"/>
      <c r="E1" s="136" t="s">
        <v>29</v>
      </c>
      <c r="F1" s="136"/>
      <c r="G1" s="136"/>
      <c r="H1" s="136"/>
      <c r="I1" s="136"/>
      <c r="J1" s="136"/>
      <c r="K1" s="136"/>
      <c r="L1" s="136"/>
      <c r="M1" s="136"/>
    </row>
    <row r="2" spans="2:13" s="3" customFormat="1" ht="16.8" thickBot="1" x14ac:dyDescent="0.5">
      <c r="B2" s="121" t="s">
        <v>44</v>
      </c>
      <c r="C2" s="121"/>
      <c r="D2" s="122"/>
      <c r="E2" s="122"/>
      <c r="F2" s="122"/>
      <c r="G2" s="122"/>
      <c r="H2" s="122"/>
      <c r="I2" s="122"/>
      <c r="J2" s="122"/>
      <c r="K2" s="122"/>
      <c r="L2" s="122"/>
      <c r="M2" s="122"/>
    </row>
    <row r="3" spans="2:13" s="3" customFormat="1" ht="16.5" customHeight="1" x14ac:dyDescent="0.45">
      <c r="B3" s="123" t="s">
        <v>0</v>
      </c>
      <c r="C3" s="142" t="s">
        <v>12</v>
      </c>
      <c r="D3" s="126" t="s">
        <v>10</v>
      </c>
      <c r="E3" s="126" t="s">
        <v>9</v>
      </c>
      <c r="F3" s="137" t="s">
        <v>24</v>
      </c>
      <c r="G3" s="137" t="s">
        <v>30</v>
      </c>
      <c r="H3" s="144" t="s">
        <v>18</v>
      </c>
      <c r="I3" s="119"/>
      <c r="J3" s="119"/>
      <c r="K3" s="119"/>
      <c r="L3" s="119"/>
      <c r="M3" s="120"/>
    </row>
    <row r="4" spans="2:13" s="3" customFormat="1" ht="42" customHeight="1" thickBot="1" x14ac:dyDescent="0.5">
      <c r="B4" s="125"/>
      <c r="C4" s="143"/>
      <c r="D4" s="128"/>
      <c r="E4" s="127"/>
      <c r="F4" s="138"/>
      <c r="G4" s="138"/>
      <c r="H4" s="71" t="s">
        <v>17</v>
      </c>
      <c r="I4" s="52" t="s">
        <v>32</v>
      </c>
      <c r="J4" s="53" t="s">
        <v>33</v>
      </c>
      <c r="K4" s="53" t="s">
        <v>21</v>
      </c>
      <c r="L4" s="52" t="s">
        <v>25</v>
      </c>
      <c r="M4" s="72" t="s">
        <v>26</v>
      </c>
    </row>
    <row r="5" spans="2:13" s="3" customFormat="1" ht="15" customHeight="1" x14ac:dyDescent="0.45">
      <c r="B5" s="33">
        <v>1</v>
      </c>
      <c r="C5" s="139" t="s">
        <v>13</v>
      </c>
      <c r="D5" s="34"/>
      <c r="E5" s="34"/>
      <c r="F5" s="35"/>
      <c r="G5" s="35"/>
      <c r="H5" s="36">
        <v>0.5</v>
      </c>
      <c r="I5" s="37"/>
      <c r="J5" s="65"/>
      <c r="K5" s="62">
        <f>H5*J5</f>
        <v>0</v>
      </c>
      <c r="L5" s="38">
        <v>1500000</v>
      </c>
      <c r="M5" s="73">
        <f>MIN(K5:L5)</f>
        <v>0</v>
      </c>
    </row>
    <row r="6" spans="2:13" s="3" customFormat="1" ht="15" customHeight="1" x14ac:dyDescent="0.45">
      <c r="B6" s="40">
        <v>2</v>
      </c>
      <c r="C6" s="140"/>
      <c r="D6" s="6"/>
      <c r="E6" s="6"/>
      <c r="F6" s="13"/>
      <c r="G6" s="13"/>
      <c r="H6" s="22">
        <v>0.5</v>
      </c>
      <c r="I6" s="9"/>
      <c r="J6" s="66"/>
      <c r="K6" s="7">
        <f>H6*J6</f>
        <v>0</v>
      </c>
      <c r="L6" s="21">
        <v>1500000</v>
      </c>
      <c r="M6" s="74">
        <f t="shared" ref="M6:M39" si="0">MIN(K6:L6)</f>
        <v>0</v>
      </c>
    </row>
    <row r="7" spans="2:13" s="3" customFormat="1" ht="15" customHeight="1" x14ac:dyDescent="0.45">
      <c r="B7" s="40">
        <v>3</v>
      </c>
      <c r="C7" s="140"/>
      <c r="D7" s="6"/>
      <c r="E7" s="6"/>
      <c r="F7" s="13"/>
      <c r="G7" s="13"/>
      <c r="H7" s="22">
        <v>0.5</v>
      </c>
      <c r="I7" s="9"/>
      <c r="J7" s="66"/>
      <c r="K7" s="7">
        <f t="shared" ref="K7:K15" si="1">H7*J7</f>
        <v>0</v>
      </c>
      <c r="L7" s="21">
        <v>1500000</v>
      </c>
      <c r="M7" s="74">
        <f t="shared" si="0"/>
        <v>0</v>
      </c>
    </row>
    <row r="8" spans="2:13" s="3" customFormat="1" ht="15" customHeight="1" x14ac:dyDescent="0.45">
      <c r="B8" s="40">
        <v>4</v>
      </c>
      <c r="C8" s="140"/>
      <c r="D8" s="6"/>
      <c r="E8" s="6"/>
      <c r="F8" s="13"/>
      <c r="G8" s="13"/>
      <c r="H8" s="22">
        <v>0.5</v>
      </c>
      <c r="I8" s="9"/>
      <c r="J8" s="66"/>
      <c r="K8" s="7">
        <f t="shared" si="1"/>
        <v>0</v>
      </c>
      <c r="L8" s="21">
        <v>1500000</v>
      </c>
      <c r="M8" s="74">
        <f t="shared" si="0"/>
        <v>0</v>
      </c>
    </row>
    <row r="9" spans="2:13" s="3" customFormat="1" ht="15" customHeight="1" x14ac:dyDescent="0.45">
      <c r="B9" s="40">
        <v>5</v>
      </c>
      <c r="C9" s="140"/>
      <c r="D9" s="6"/>
      <c r="E9" s="6"/>
      <c r="F9" s="13"/>
      <c r="G9" s="13"/>
      <c r="H9" s="22">
        <v>0.5</v>
      </c>
      <c r="I9" s="9"/>
      <c r="J9" s="66"/>
      <c r="K9" s="7">
        <f t="shared" si="1"/>
        <v>0</v>
      </c>
      <c r="L9" s="21">
        <v>1500000</v>
      </c>
      <c r="M9" s="74">
        <f t="shared" si="0"/>
        <v>0</v>
      </c>
    </row>
    <row r="10" spans="2:13" s="3" customFormat="1" ht="15" customHeight="1" x14ac:dyDescent="0.45">
      <c r="B10" s="40">
        <v>6</v>
      </c>
      <c r="C10" s="140"/>
      <c r="D10" s="6"/>
      <c r="E10" s="6"/>
      <c r="F10" s="13"/>
      <c r="G10" s="13"/>
      <c r="H10" s="22">
        <v>0.5</v>
      </c>
      <c r="I10" s="9"/>
      <c r="J10" s="66"/>
      <c r="K10" s="7">
        <f t="shared" si="1"/>
        <v>0</v>
      </c>
      <c r="L10" s="21">
        <v>1500000</v>
      </c>
      <c r="M10" s="74">
        <f t="shared" si="0"/>
        <v>0</v>
      </c>
    </row>
    <row r="11" spans="2:13" s="3" customFormat="1" ht="15" customHeight="1" x14ac:dyDescent="0.45">
      <c r="B11" s="40">
        <v>7</v>
      </c>
      <c r="C11" s="140"/>
      <c r="D11" s="6"/>
      <c r="E11" s="6"/>
      <c r="F11" s="13"/>
      <c r="G11" s="13"/>
      <c r="H11" s="22">
        <v>0.5</v>
      </c>
      <c r="I11" s="9"/>
      <c r="J11" s="66"/>
      <c r="K11" s="7">
        <f t="shared" si="1"/>
        <v>0</v>
      </c>
      <c r="L11" s="21">
        <v>1500000</v>
      </c>
      <c r="M11" s="74">
        <f t="shared" si="0"/>
        <v>0</v>
      </c>
    </row>
    <row r="12" spans="2:13" s="3" customFormat="1" ht="15" customHeight="1" x14ac:dyDescent="0.45">
      <c r="B12" s="40">
        <v>8</v>
      </c>
      <c r="C12" s="140"/>
      <c r="D12" s="6"/>
      <c r="E12" s="6"/>
      <c r="F12" s="13"/>
      <c r="G12" s="13"/>
      <c r="H12" s="22">
        <v>0.5</v>
      </c>
      <c r="I12" s="9"/>
      <c r="J12" s="66"/>
      <c r="K12" s="7">
        <f t="shared" si="1"/>
        <v>0</v>
      </c>
      <c r="L12" s="21">
        <v>1500000</v>
      </c>
      <c r="M12" s="74">
        <f t="shared" si="0"/>
        <v>0</v>
      </c>
    </row>
    <row r="13" spans="2:13" s="3" customFormat="1" ht="15" customHeight="1" x14ac:dyDescent="0.45">
      <c r="B13" s="40">
        <v>9</v>
      </c>
      <c r="C13" s="140"/>
      <c r="D13" s="6"/>
      <c r="E13" s="6"/>
      <c r="F13" s="13"/>
      <c r="G13" s="13"/>
      <c r="H13" s="22">
        <v>0.5</v>
      </c>
      <c r="I13" s="9"/>
      <c r="J13" s="66"/>
      <c r="K13" s="7">
        <f t="shared" si="1"/>
        <v>0</v>
      </c>
      <c r="L13" s="21">
        <v>1500000</v>
      </c>
      <c r="M13" s="74">
        <f t="shared" si="0"/>
        <v>0</v>
      </c>
    </row>
    <row r="14" spans="2:13" s="3" customFormat="1" ht="15" customHeight="1" x14ac:dyDescent="0.45">
      <c r="B14" s="40">
        <v>10</v>
      </c>
      <c r="C14" s="140"/>
      <c r="D14" s="6"/>
      <c r="E14" s="6"/>
      <c r="F14" s="13"/>
      <c r="G14" s="13"/>
      <c r="H14" s="22">
        <v>0.5</v>
      </c>
      <c r="I14" s="9"/>
      <c r="J14" s="66"/>
      <c r="K14" s="7">
        <f t="shared" si="1"/>
        <v>0</v>
      </c>
      <c r="L14" s="21">
        <v>1500000</v>
      </c>
      <c r="M14" s="74">
        <f t="shared" si="0"/>
        <v>0</v>
      </c>
    </row>
    <row r="15" spans="2:13" s="3" customFormat="1" ht="15" customHeight="1" x14ac:dyDescent="0.45">
      <c r="B15" s="40">
        <v>11</v>
      </c>
      <c r="C15" s="140"/>
      <c r="D15" s="6"/>
      <c r="E15" s="6"/>
      <c r="F15" s="13"/>
      <c r="G15" s="13"/>
      <c r="H15" s="22">
        <v>0.5</v>
      </c>
      <c r="I15" s="9"/>
      <c r="J15" s="66"/>
      <c r="K15" s="7">
        <f t="shared" si="1"/>
        <v>0</v>
      </c>
      <c r="L15" s="21">
        <v>1500000</v>
      </c>
      <c r="M15" s="74">
        <f t="shared" si="0"/>
        <v>0</v>
      </c>
    </row>
    <row r="16" spans="2:13" s="3" customFormat="1" ht="15" customHeight="1" thickBot="1" x14ac:dyDescent="0.5">
      <c r="B16" s="42">
        <v>12</v>
      </c>
      <c r="C16" s="141"/>
      <c r="D16" s="23"/>
      <c r="E16" s="23"/>
      <c r="F16" s="24"/>
      <c r="G16" s="24"/>
      <c r="H16" s="25">
        <v>0.5</v>
      </c>
      <c r="I16" s="26"/>
      <c r="J16" s="67"/>
      <c r="K16" s="63">
        <f>H16*J16</f>
        <v>0</v>
      </c>
      <c r="L16" s="27">
        <v>1500000</v>
      </c>
      <c r="M16" s="75">
        <f t="shared" si="0"/>
        <v>0</v>
      </c>
    </row>
    <row r="17" spans="2:13" s="3" customFormat="1" ht="15" customHeight="1" x14ac:dyDescent="0.45">
      <c r="B17" s="33">
        <v>1</v>
      </c>
      <c r="C17" s="139" t="s">
        <v>14</v>
      </c>
      <c r="D17" s="34"/>
      <c r="E17" s="34"/>
      <c r="F17" s="35"/>
      <c r="G17" s="35"/>
      <c r="H17" s="36">
        <v>0.5</v>
      </c>
      <c r="I17" s="37"/>
      <c r="J17" s="68"/>
      <c r="K17" s="29">
        <f>H17*J17</f>
        <v>0</v>
      </c>
      <c r="L17" s="38">
        <v>1500000</v>
      </c>
      <c r="M17" s="73">
        <f t="shared" si="0"/>
        <v>0</v>
      </c>
    </row>
    <row r="18" spans="2:13" s="3" customFormat="1" ht="15" customHeight="1" x14ac:dyDescent="0.45">
      <c r="B18" s="40">
        <v>2</v>
      </c>
      <c r="C18" s="140"/>
      <c r="D18" s="6"/>
      <c r="E18" s="6"/>
      <c r="F18" s="13"/>
      <c r="G18" s="13"/>
      <c r="H18" s="22">
        <v>0.5</v>
      </c>
      <c r="I18" s="9"/>
      <c r="J18" s="64"/>
      <c r="K18" s="5">
        <f>H18*J18</f>
        <v>0</v>
      </c>
      <c r="L18" s="21">
        <v>1500000</v>
      </c>
      <c r="M18" s="74">
        <f t="shared" si="0"/>
        <v>0</v>
      </c>
    </row>
    <row r="19" spans="2:13" s="3" customFormat="1" ht="15" customHeight="1" x14ac:dyDescent="0.45">
      <c r="B19" s="40">
        <v>3</v>
      </c>
      <c r="C19" s="140"/>
      <c r="D19" s="6"/>
      <c r="E19" s="6"/>
      <c r="F19" s="13"/>
      <c r="G19" s="13"/>
      <c r="H19" s="22">
        <v>0.5</v>
      </c>
      <c r="I19" s="9"/>
      <c r="J19" s="64"/>
      <c r="K19" s="5">
        <f t="shared" ref="K19:K33" si="2">H19*J19</f>
        <v>0</v>
      </c>
      <c r="L19" s="21">
        <v>1500000</v>
      </c>
      <c r="M19" s="74">
        <f t="shared" si="0"/>
        <v>0</v>
      </c>
    </row>
    <row r="20" spans="2:13" s="3" customFormat="1" ht="15" customHeight="1" x14ac:dyDescent="0.45">
      <c r="B20" s="40">
        <v>4</v>
      </c>
      <c r="C20" s="140"/>
      <c r="D20" s="6"/>
      <c r="E20" s="6"/>
      <c r="F20" s="13"/>
      <c r="G20" s="13"/>
      <c r="H20" s="22">
        <v>0.5</v>
      </c>
      <c r="I20" s="9"/>
      <c r="J20" s="64"/>
      <c r="K20" s="5">
        <f t="shared" si="2"/>
        <v>0</v>
      </c>
      <c r="L20" s="21">
        <v>1500000</v>
      </c>
      <c r="M20" s="74">
        <f t="shared" si="0"/>
        <v>0</v>
      </c>
    </row>
    <row r="21" spans="2:13" s="3" customFormat="1" ht="15" customHeight="1" x14ac:dyDescent="0.45">
      <c r="B21" s="40">
        <v>5</v>
      </c>
      <c r="C21" s="140"/>
      <c r="D21" s="6"/>
      <c r="E21" s="6"/>
      <c r="F21" s="13"/>
      <c r="G21" s="13"/>
      <c r="H21" s="22">
        <v>0.5</v>
      </c>
      <c r="I21" s="9"/>
      <c r="J21" s="64"/>
      <c r="K21" s="5">
        <f t="shared" si="2"/>
        <v>0</v>
      </c>
      <c r="L21" s="21">
        <v>1500000</v>
      </c>
      <c r="M21" s="74">
        <f t="shared" si="0"/>
        <v>0</v>
      </c>
    </row>
    <row r="22" spans="2:13" s="3" customFormat="1" ht="15" customHeight="1" x14ac:dyDescent="0.45">
      <c r="B22" s="40">
        <v>6</v>
      </c>
      <c r="C22" s="140"/>
      <c r="D22" s="6"/>
      <c r="E22" s="6"/>
      <c r="F22" s="13"/>
      <c r="G22" s="13"/>
      <c r="H22" s="22">
        <v>0.5</v>
      </c>
      <c r="I22" s="9"/>
      <c r="J22" s="64"/>
      <c r="K22" s="5">
        <f t="shared" si="2"/>
        <v>0</v>
      </c>
      <c r="L22" s="21">
        <v>1500000</v>
      </c>
      <c r="M22" s="74">
        <f t="shared" si="0"/>
        <v>0</v>
      </c>
    </row>
    <row r="23" spans="2:13" s="3" customFormat="1" ht="15" customHeight="1" x14ac:dyDescent="0.45">
      <c r="B23" s="40">
        <v>7</v>
      </c>
      <c r="C23" s="140"/>
      <c r="D23" s="6"/>
      <c r="E23" s="6"/>
      <c r="F23" s="13"/>
      <c r="G23" s="13"/>
      <c r="H23" s="22">
        <v>0.5</v>
      </c>
      <c r="I23" s="9"/>
      <c r="J23" s="64"/>
      <c r="K23" s="5">
        <f t="shared" si="2"/>
        <v>0</v>
      </c>
      <c r="L23" s="21">
        <v>1500000</v>
      </c>
      <c r="M23" s="74">
        <f t="shared" si="0"/>
        <v>0</v>
      </c>
    </row>
    <row r="24" spans="2:13" s="3" customFormat="1" ht="15" customHeight="1" x14ac:dyDescent="0.45">
      <c r="B24" s="40">
        <v>8</v>
      </c>
      <c r="C24" s="140"/>
      <c r="D24" s="6"/>
      <c r="E24" s="6"/>
      <c r="F24" s="13"/>
      <c r="G24" s="13"/>
      <c r="H24" s="22">
        <v>0.5</v>
      </c>
      <c r="I24" s="9"/>
      <c r="J24" s="64"/>
      <c r="K24" s="5">
        <f t="shared" si="2"/>
        <v>0</v>
      </c>
      <c r="L24" s="21">
        <v>1500000</v>
      </c>
      <c r="M24" s="74">
        <f t="shared" si="0"/>
        <v>0</v>
      </c>
    </row>
    <row r="25" spans="2:13" s="3" customFormat="1" ht="15" customHeight="1" x14ac:dyDescent="0.45">
      <c r="B25" s="40">
        <v>9</v>
      </c>
      <c r="C25" s="140"/>
      <c r="D25" s="6"/>
      <c r="E25" s="6"/>
      <c r="F25" s="13"/>
      <c r="G25" s="13"/>
      <c r="H25" s="22">
        <v>0.5</v>
      </c>
      <c r="I25" s="9"/>
      <c r="J25" s="64"/>
      <c r="K25" s="5">
        <f t="shared" si="2"/>
        <v>0</v>
      </c>
      <c r="L25" s="21">
        <v>1500000</v>
      </c>
      <c r="M25" s="74">
        <f t="shared" si="0"/>
        <v>0</v>
      </c>
    </row>
    <row r="26" spans="2:13" s="3" customFormat="1" ht="15" customHeight="1" x14ac:dyDescent="0.45">
      <c r="B26" s="40">
        <v>10</v>
      </c>
      <c r="C26" s="140"/>
      <c r="D26" s="6"/>
      <c r="E26" s="6"/>
      <c r="F26" s="13"/>
      <c r="G26" s="13"/>
      <c r="H26" s="22">
        <v>0.5</v>
      </c>
      <c r="I26" s="9"/>
      <c r="J26" s="64"/>
      <c r="K26" s="5">
        <f t="shared" si="2"/>
        <v>0</v>
      </c>
      <c r="L26" s="21">
        <v>1500000</v>
      </c>
      <c r="M26" s="74">
        <f t="shared" si="0"/>
        <v>0</v>
      </c>
    </row>
    <row r="27" spans="2:13" s="3" customFormat="1" ht="15" customHeight="1" x14ac:dyDescent="0.45">
      <c r="B27" s="40">
        <v>11</v>
      </c>
      <c r="C27" s="140"/>
      <c r="D27" s="6"/>
      <c r="E27" s="6"/>
      <c r="F27" s="13"/>
      <c r="G27" s="13"/>
      <c r="H27" s="22">
        <v>0.5</v>
      </c>
      <c r="I27" s="9"/>
      <c r="J27" s="64"/>
      <c r="K27" s="5">
        <f t="shared" si="2"/>
        <v>0</v>
      </c>
      <c r="L27" s="21">
        <v>1500000</v>
      </c>
      <c r="M27" s="74">
        <f t="shared" si="0"/>
        <v>0</v>
      </c>
    </row>
    <row r="28" spans="2:13" s="3" customFormat="1" ht="15" customHeight="1" x14ac:dyDescent="0.45">
      <c r="B28" s="40">
        <v>12</v>
      </c>
      <c r="C28" s="140"/>
      <c r="D28" s="6"/>
      <c r="E28" s="6"/>
      <c r="F28" s="13"/>
      <c r="G28" s="13"/>
      <c r="H28" s="22">
        <v>0.5</v>
      </c>
      <c r="I28" s="9"/>
      <c r="J28" s="64"/>
      <c r="K28" s="5">
        <f t="shared" si="2"/>
        <v>0</v>
      </c>
      <c r="L28" s="21">
        <v>1500000</v>
      </c>
      <c r="M28" s="74">
        <f t="shared" si="0"/>
        <v>0</v>
      </c>
    </row>
    <row r="29" spans="2:13" s="3" customFormat="1" ht="15" customHeight="1" x14ac:dyDescent="0.45">
      <c r="B29" s="40">
        <v>13</v>
      </c>
      <c r="C29" s="140"/>
      <c r="D29" s="6"/>
      <c r="E29" s="6"/>
      <c r="F29" s="13"/>
      <c r="G29" s="13"/>
      <c r="H29" s="22">
        <v>0.5</v>
      </c>
      <c r="I29" s="9"/>
      <c r="J29" s="64"/>
      <c r="K29" s="5">
        <f t="shared" si="2"/>
        <v>0</v>
      </c>
      <c r="L29" s="21">
        <v>1500000</v>
      </c>
      <c r="M29" s="74">
        <f t="shared" si="0"/>
        <v>0</v>
      </c>
    </row>
    <row r="30" spans="2:13" s="3" customFormat="1" ht="15" customHeight="1" x14ac:dyDescent="0.45">
      <c r="B30" s="40">
        <v>14</v>
      </c>
      <c r="C30" s="140"/>
      <c r="D30" s="6"/>
      <c r="E30" s="6"/>
      <c r="F30" s="13"/>
      <c r="G30" s="13"/>
      <c r="H30" s="22">
        <v>0.5</v>
      </c>
      <c r="I30" s="9"/>
      <c r="J30" s="64"/>
      <c r="K30" s="5">
        <f t="shared" si="2"/>
        <v>0</v>
      </c>
      <c r="L30" s="21">
        <v>1500000</v>
      </c>
      <c r="M30" s="74">
        <f t="shared" si="0"/>
        <v>0</v>
      </c>
    </row>
    <row r="31" spans="2:13" s="3" customFormat="1" ht="15" customHeight="1" x14ac:dyDescent="0.45">
      <c r="B31" s="40">
        <v>15</v>
      </c>
      <c r="C31" s="140"/>
      <c r="D31" s="6"/>
      <c r="E31" s="6"/>
      <c r="F31" s="13"/>
      <c r="G31" s="13"/>
      <c r="H31" s="22">
        <v>0.5</v>
      </c>
      <c r="I31" s="9"/>
      <c r="J31" s="64"/>
      <c r="K31" s="5">
        <f t="shared" si="2"/>
        <v>0</v>
      </c>
      <c r="L31" s="21">
        <v>1500000</v>
      </c>
      <c r="M31" s="74">
        <f t="shared" si="0"/>
        <v>0</v>
      </c>
    </row>
    <row r="32" spans="2:13" s="3" customFormat="1" ht="15" customHeight="1" x14ac:dyDescent="0.45">
      <c r="B32" s="40">
        <v>16</v>
      </c>
      <c r="C32" s="140"/>
      <c r="D32" s="6"/>
      <c r="E32" s="6"/>
      <c r="F32" s="13"/>
      <c r="G32" s="13"/>
      <c r="H32" s="22">
        <v>0.5</v>
      </c>
      <c r="I32" s="9"/>
      <c r="J32" s="64"/>
      <c r="K32" s="5">
        <f t="shared" si="2"/>
        <v>0</v>
      </c>
      <c r="L32" s="21">
        <v>1500000</v>
      </c>
      <c r="M32" s="74">
        <f t="shared" si="0"/>
        <v>0</v>
      </c>
    </row>
    <row r="33" spans="2:13" s="3" customFormat="1" ht="15" customHeight="1" x14ac:dyDescent="0.45">
      <c r="B33" s="40">
        <v>17</v>
      </c>
      <c r="C33" s="140"/>
      <c r="D33" s="30"/>
      <c r="E33" s="30"/>
      <c r="F33" s="31"/>
      <c r="G33" s="31"/>
      <c r="H33" s="22">
        <v>0.5</v>
      </c>
      <c r="I33" s="9"/>
      <c r="J33" s="64"/>
      <c r="K33" s="5">
        <f t="shared" si="2"/>
        <v>0</v>
      </c>
      <c r="L33" s="21">
        <v>1500000</v>
      </c>
      <c r="M33" s="74">
        <f t="shared" si="0"/>
        <v>0</v>
      </c>
    </row>
    <row r="34" spans="2:13" s="3" customFormat="1" ht="15" customHeight="1" thickBot="1" x14ac:dyDescent="0.5">
      <c r="B34" s="42">
        <v>18</v>
      </c>
      <c r="C34" s="141"/>
      <c r="D34" s="23"/>
      <c r="E34" s="23"/>
      <c r="F34" s="24"/>
      <c r="G34" s="24"/>
      <c r="H34" s="25">
        <v>0.5</v>
      </c>
      <c r="I34" s="26"/>
      <c r="J34" s="69"/>
      <c r="K34" s="28">
        <f>H34*J34</f>
        <v>0</v>
      </c>
      <c r="L34" s="27">
        <v>1500000</v>
      </c>
      <c r="M34" s="75">
        <f t="shared" si="0"/>
        <v>0</v>
      </c>
    </row>
    <row r="35" spans="2:13" s="3" customFormat="1" ht="15" customHeight="1" x14ac:dyDescent="0.45">
      <c r="B35" s="33">
        <v>1</v>
      </c>
      <c r="C35" s="139" t="s">
        <v>15</v>
      </c>
      <c r="D35" s="34"/>
      <c r="E35" s="34"/>
      <c r="F35" s="35"/>
      <c r="G35" s="35"/>
      <c r="H35" s="36">
        <v>0.5</v>
      </c>
      <c r="I35" s="37"/>
      <c r="J35" s="68"/>
      <c r="K35" s="29">
        <f>H35*J35</f>
        <v>0</v>
      </c>
      <c r="L35" s="38">
        <v>1500000</v>
      </c>
      <c r="M35" s="73">
        <f t="shared" si="0"/>
        <v>0</v>
      </c>
    </row>
    <row r="36" spans="2:13" s="3" customFormat="1" ht="15" customHeight="1" x14ac:dyDescent="0.45">
      <c r="B36" s="40">
        <v>2</v>
      </c>
      <c r="C36" s="140"/>
      <c r="D36" s="6"/>
      <c r="E36" s="6"/>
      <c r="F36" s="13"/>
      <c r="G36" s="13"/>
      <c r="H36" s="22">
        <v>0.5</v>
      </c>
      <c r="I36" s="9"/>
      <c r="J36" s="64"/>
      <c r="K36" s="5">
        <f>H36*J36</f>
        <v>0</v>
      </c>
      <c r="L36" s="21">
        <v>1500000</v>
      </c>
      <c r="M36" s="74">
        <f t="shared" si="0"/>
        <v>0</v>
      </c>
    </row>
    <row r="37" spans="2:13" s="3" customFormat="1" ht="15" customHeight="1" x14ac:dyDescent="0.45">
      <c r="B37" s="40">
        <v>3</v>
      </c>
      <c r="C37" s="140"/>
      <c r="D37" s="6"/>
      <c r="E37" s="6"/>
      <c r="F37" s="13"/>
      <c r="G37" s="13"/>
      <c r="H37" s="22">
        <v>0.5</v>
      </c>
      <c r="I37" s="9"/>
      <c r="J37" s="64"/>
      <c r="K37" s="5">
        <f t="shared" ref="K37:K38" si="3">H37*J37</f>
        <v>0</v>
      </c>
      <c r="L37" s="21">
        <v>1500000</v>
      </c>
      <c r="M37" s="74">
        <f t="shared" si="0"/>
        <v>0</v>
      </c>
    </row>
    <row r="38" spans="2:13" s="3" customFormat="1" ht="15" customHeight="1" thickBot="1" x14ac:dyDescent="0.5">
      <c r="B38" s="42">
        <v>4</v>
      </c>
      <c r="C38" s="141"/>
      <c r="D38" s="23"/>
      <c r="E38" s="23"/>
      <c r="F38" s="24"/>
      <c r="G38" s="24"/>
      <c r="H38" s="25">
        <v>0.5</v>
      </c>
      <c r="I38" s="26"/>
      <c r="J38" s="69"/>
      <c r="K38" s="28">
        <f t="shared" si="3"/>
        <v>0</v>
      </c>
      <c r="L38" s="27">
        <v>1500000</v>
      </c>
      <c r="M38" s="75">
        <f t="shared" si="0"/>
        <v>0</v>
      </c>
    </row>
    <row r="39" spans="2:13" s="3" customFormat="1" ht="15" customHeight="1" thickBot="1" x14ac:dyDescent="0.5">
      <c r="B39" s="44">
        <v>1</v>
      </c>
      <c r="C39" s="45" t="s">
        <v>16</v>
      </c>
      <c r="D39" s="45"/>
      <c r="E39" s="45"/>
      <c r="F39" s="46"/>
      <c r="G39" s="46"/>
      <c r="H39" s="47">
        <v>0.66666666666666663</v>
      </c>
      <c r="I39" s="48"/>
      <c r="J39" s="70"/>
      <c r="K39" s="50">
        <f>H39*J39</f>
        <v>0</v>
      </c>
      <c r="L39" s="49">
        <v>20000000</v>
      </c>
      <c r="M39" s="76">
        <f t="shared" si="0"/>
        <v>0</v>
      </c>
    </row>
    <row r="40" spans="2:13" s="3" customFormat="1" ht="15" customHeight="1" thickBot="1" x14ac:dyDescent="0.5">
      <c r="B40" s="54" t="s">
        <v>1</v>
      </c>
      <c r="C40" s="55"/>
      <c r="D40" s="56"/>
      <c r="E40" s="56"/>
      <c r="F40" s="57"/>
      <c r="G40" s="57"/>
      <c r="H40" s="58"/>
      <c r="I40" s="58"/>
      <c r="J40" s="59"/>
      <c r="K40" s="59"/>
      <c r="L40" s="58"/>
      <c r="M40" s="61">
        <f>SUM(M5:M39)</f>
        <v>0</v>
      </c>
    </row>
    <row r="41" spans="2:13" s="3" customFormat="1" ht="15" customHeight="1" x14ac:dyDescent="0.45">
      <c r="B41" s="15"/>
      <c r="C41" s="3" t="s">
        <v>19</v>
      </c>
      <c r="F41" s="14"/>
      <c r="G41" s="14"/>
      <c r="H41" s="16"/>
      <c r="I41" s="16"/>
      <c r="J41" s="17"/>
      <c r="K41" s="17"/>
      <c r="L41" s="16"/>
      <c r="M41" s="17"/>
    </row>
    <row r="42" spans="2:13" s="3" customFormat="1" ht="15" customHeight="1" x14ac:dyDescent="0.45">
      <c r="B42" s="8"/>
      <c r="C42" s="3" t="s">
        <v>31</v>
      </c>
      <c r="F42" s="14"/>
      <c r="G42" s="14"/>
      <c r="J42" s="4"/>
      <c r="K42" s="4"/>
      <c r="M42" s="4"/>
    </row>
    <row r="43" spans="2:13" s="3" customFormat="1" ht="15" customHeight="1" x14ac:dyDescent="0.45">
      <c r="C43" s="3" t="s">
        <v>22</v>
      </c>
      <c r="F43" s="14"/>
      <c r="G43" s="14"/>
      <c r="J43" s="4"/>
      <c r="K43" s="4"/>
      <c r="M43" s="4"/>
    </row>
    <row r="44" spans="2:13" s="3" customFormat="1" ht="15" customHeight="1" x14ac:dyDescent="0.45">
      <c r="C44" s="3" t="s">
        <v>23</v>
      </c>
      <c r="F44" s="14"/>
      <c r="G44" s="14"/>
      <c r="J44" s="4"/>
      <c r="K44" s="4"/>
      <c r="M44" s="4"/>
    </row>
    <row r="45" spans="2:13" s="3" customFormat="1" ht="15" customHeight="1" x14ac:dyDescent="0.45">
      <c r="F45" s="14"/>
      <c r="G45" s="14"/>
      <c r="J45" s="4"/>
      <c r="K45" s="4"/>
      <c r="M45" s="4"/>
    </row>
    <row r="46" spans="2:13" s="3" customFormat="1" ht="15" customHeight="1" x14ac:dyDescent="0.45">
      <c r="F46" s="14"/>
      <c r="G46" s="14"/>
      <c r="J46" s="4"/>
      <c r="K46" s="4"/>
      <c r="M46" s="4"/>
    </row>
    <row r="47" spans="2:13" s="3" customFormat="1" ht="15" customHeight="1" x14ac:dyDescent="0.45">
      <c r="F47" s="14"/>
      <c r="G47" s="14"/>
      <c r="J47" s="4"/>
      <c r="K47" s="4"/>
      <c r="M47" s="4"/>
    </row>
    <row r="48" spans="2:13" s="3" customFormat="1" ht="15" customHeight="1" x14ac:dyDescent="0.45">
      <c r="F48" s="14"/>
      <c r="G48" s="14"/>
      <c r="J48" s="4"/>
      <c r="K48" s="4"/>
      <c r="M48" s="4"/>
    </row>
    <row r="49" spans="6:13" s="3" customFormat="1" ht="12" x14ac:dyDescent="0.45">
      <c r="F49" s="14"/>
      <c r="G49" s="14"/>
      <c r="J49" s="4"/>
      <c r="K49" s="4"/>
      <c r="M49" s="4"/>
    </row>
    <row r="50" spans="6:13" s="3" customFormat="1" ht="12" x14ac:dyDescent="0.45">
      <c r="F50" s="14"/>
      <c r="G50" s="14"/>
      <c r="J50" s="4"/>
      <c r="K50" s="4"/>
      <c r="M50" s="4"/>
    </row>
    <row r="51" spans="6:13" s="3" customFormat="1" ht="12" x14ac:dyDescent="0.45">
      <c r="F51" s="14"/>
      <c r="G51" s="14"/>
      <c r="J51" s="4"/>
      <c r="K51" s="4"/>
      <c r="M51" s="4"/>
    </row>
    <row r="52" spans="6:13" s="3" customFormat="1" ht="12" x14ac:dyDescent="0.45">
      <c r="F52" s="14"/>
      <c r="G52" s="14"/>
      <c r="J52" s="4"/>
      <c r="K52" s="4"/>
      <c r="M52" s="4"/>
    </row>
    <row r="53" spans="6:13" s="3" customFormat="1" ht="12" x14ac:dyDescent="0.45">
      <c r="F53" s="14"/>
      <c r="G53" s="14"/>
      <c r="J53" s="4"/>
      <c r="K53" s="4"/>
      <c r="M53" s="4"/>
    </row>
  </sheetData>
  <mergeCells count="12">
    <mergeCell ref="E1:M1"/>
    <mergeCell ref="G3:G4"/>
    <mergeCell ref="C5:C16"/>
    <mergeCell ref="C17:C34"/>
    <mergeCell ref="C35:C38"/>
    <mergeCell ref="B2:M2"/>
    <mergeCell ref="B3:B4"/>
    <mergeCell ref="D3:D4"/>
    <mergeCell ref="E3:E4"/>
    <mergeCell ref="C3:C4"/>
    <mergeCell ref="H3:M3"/>
    <mergeCell ref="F3:F4"/>
  </mergeCells>
  <phoneticPr fontId="2"/>
  <dataValidations count="1">
    <dataValidation allowBlank="1" showInputMessage="1" showErrorMessage="1" promptTitle="入力無効なセルです" sqref="J5:K39 M5:M39" xr:uid="{00000000-0002-0000-0100-000000000000}"/>
  </dataValidations>
  <pageMargins left="0.70866141732283472" right="0.70866141732283472" top="0.74803149606299213" bottom="0.74803149606299213" header="0.31496062992125984" footer="0.31496062992125984"/>
  <pageSetup paperSize="9" scale="61" fitToHeight="0" orientation="landscape" r:id="rId1"/>
  <rowBreaks count="1" manualBreakCount="1">
    <brk id="44"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明細表(再エネ)</vt:lpstr>
      <vt:lpstr>明細表 (省エネ・地中熱)</vt:lpstr>
      <vt:lpstr>'明細表 (省エネ・地中熱)'!Print_Area</vt:lpstr>
      <vt:lpstr>'明細表(再エネ)'!Print_Area</vt:lpstr>
      <vt:lpstr>'明細表 (省エネ・地中熱)'!Print_Titles</vt:lpstr>
      <vt:lpstr>'明細表(再エネ)'!Print_Titles</vt:lpstr>
    </vt:vector>
  </TitlesOfParts>
  <Company>gifu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Gifu</dc:creator>
  <cp:lastModifiedBy>荒牧　諒（脱炭素社会推進課）</cp:lastModifiedBy>
  <cp:lastPrinted>2026-02-09T09:03:09Z</cp:lastPrinted>
  <dcterms:created xsi:type="dcterms:W3CDTF">2022-01-31T06:48:41Z</dcterms:created>
  <dcterms:modified xsi:type="dcterms:W3CDTF">2026-02-18T23:46:30Z</dcterms:modified>
</cp:coreProperties>
</file>