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01_{EC8970E7-1ACF-45E7-9EC2-E10E635A86D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<sst xmlns="http://schemas.openxmlformats.org/spreadsheetml/2006/main" count="1018" uniqueCount="564">
  <si>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</si>
  <si>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</si>
  <si>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</si>
  <si>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</si>
  <si>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</si>
  <si>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</si>
  <si>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</si>
  <si>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</si>
  <si>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</si>
  <si>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</si>
  <si>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</si>
  <si>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</si>
  <si>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</si>
  <si>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</si>
  <si>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</si>
  <si>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</si>
  <si>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</si>
  <si>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</si>
  <si>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</si>
  <si>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</si>
  <si>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</si>
  <si>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</si>
  <si>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</si>
  <si>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</si>
  <si>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</si>
  <si>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</si>
  <si>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</si>
  <si>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</si>
  <si>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</si>
  <si>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</si>
  <si>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</si>
  <si>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</si>
  <si>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</si>
  <si>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</si>
  <si>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</si>
  <si>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</si>
  <si>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</si>
  <si>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</si>
  <si>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</si>
  <si>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</si>
  <si>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</si>
  <si>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</si>
  <si>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</si>
  <si>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</si>
  <si>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</si>
  <si>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</si>
  <si>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</si>
  <si>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</si>
  <si>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</si>
  <si>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</si>
  <si>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</si>
  <si>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</si>
  <si>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</si>
  <si>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</si>
  <si>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</si>
  <si>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</si>
  <si>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</si>
  <si>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</si>
  <si>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</si>
  <si>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</si>
  <si>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</si>
  <si>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</si>
  <si>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</si>
  <si>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</si>
  <si>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</si>
  <si>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</si>
  <si>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</si>
  <si>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</si>
  <si>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</si>
  <si>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</si>
  <si>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</si>
  <si>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</si>
  <si>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</si>
  <si>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</si>
  <si>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</si>
  <si>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</si>
  <si>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</si>
  <si>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</si>
  <si>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</si>
  <si>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</si>
  <si>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</si>
  <si>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</si>
  <si>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</si>
  <si>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</si>
  <si>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</si>
  <si>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</si>
  <si>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</si>
  <si>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</si>
  <si>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</si>
  <si>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</si>
  <si>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</si>
  <si>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</si>
  <si>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</si>
  <si>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</si>
  <si>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</si>
  <si>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</si>
  <si>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</si>
  <si>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</si>
  <si>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</si>
  <si>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</si>
  <si>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</si>
  <si>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</si>
  <si>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</si>
  <si>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</si>
  <si>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</si>
  <si>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</si>
  <si>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</si>
  <si>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</si>
  <si>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</si>
  <si>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</si>
  <si>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</si>
  <si>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</si>
  <si>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</si>
  <si>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</si>
  <si>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</si>
  <si>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</si>
  <si>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</si>
  <si>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</si>
  <si>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</si>
  <si>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</si>
  <si>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</si>
  <si>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</si>
  <si>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</si>
  <si>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</si>
  <si>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</si>
  <si>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</si>
  <si>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</si>
  <si>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</si>
  <si>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</si>
  <si>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</si>
  <si>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</si>
  <si>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</si>
  <si>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</si>
  <si>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</si>
  <si>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</si>
  <si>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</si>
  <si>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</si>
  <si>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</si>
  <si>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</si>
  <si>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</si>
  <si>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</si>
  <si>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</si>
  <si>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</si>
  <si>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</si>
  <si>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</si>
  <si>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</si>
  <si>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</si>
  <si>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</si>
  <si>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</si>
  <si>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</si>
  <si>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</si>
  <si>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</si>
  <si>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</si>
  <si>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</si>
  <si>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</si>
  <si>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</si>
  <si>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</si>
  <si>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</si>
  <si>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</si>
  <si>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</si>
  <si>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</si>
  <si>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</si>
  <si>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</si>
  <si>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</si>
  <si>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</si>
  <si>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</si>
  <si>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</si>
  <si>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</si>
  <si>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</si>
  <si>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</si>
  <si>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</si>
  <si>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</si>
  <si>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</si>
  <si>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</si>
  <si>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</si>
  <si>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</si>
  <si>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</si>
  <si>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</si>
  <si>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</si>
  <si>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</si>
  <si>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</si>
  <si>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</si>
  <si>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</si>
  <si>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</si>
  <si>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</si>
  <si>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</si>
  <si>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</si>
  <si>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</si>
  <si>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</si>
  <si>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</si>
  <si>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</si>
  <si>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</si>
  <si>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</si>
  <si>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</si>
  <si>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</si>
  <si>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</si>
  <si>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</si>
  <si>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</si>
  <si>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</si>
  <si>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</si>
  <si>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</si>
  <si>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</si>
  <si>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</si>
  <si>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</si>
  <si>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佐賀県神埼市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</si>
  <si>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</si>
  <si>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</si>
  <si>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</si>
  <si>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</si>
  <si>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</si>
  <si>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</si>
  <si>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</si>
  <si>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</si>
  <si>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</si>
  <si>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</si>
  <si>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</si>
  <si>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</si>
  <si>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</si>
  <si>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</si>
  <si>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</si>
  <si>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</si>
  <si>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</si>
  <si>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</si>
  <si>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</si>
  <si>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</si>
  <si>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</si>
  <si>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</si>
  <si>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</si>
  <si>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</si>
  <si>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</si>
  <si>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</si>
  <si>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</si>
  <si>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</si>
  <si>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</si>
  <si>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</si>
  <si>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</si>
  <si>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</si>
  <si>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</si>
  <si>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</si>
  <si>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</si>
  <si>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</si>
  <si>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</si>
  <si>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</si>
  <si>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</si>
  <si>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</si>
  <si>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</si>
  <si>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</si>
  <si>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</si>
  <si>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</si>
  <si>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</si>
  <si>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</si>
  <si>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</si>
  <si>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</si>
  <si>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</si>
  <si>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</si>
  <si>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</si>
  <si>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</si>
  <si>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</si>
  <si>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</si>
  <si>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</si>
  <si>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</si>
  <si>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</si>
  <si>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</si>
  <si>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</si>
  <si>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</si>
  <si>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</si>
  <si>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</si>
  <si>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</si>
  <si>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</si>
  <si>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</si>
  <si>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</si>
  <si>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</si>
  <si>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</si>
  <si>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</si>
  <si>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</si>
  <si>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</si>
  <si>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</si>
  <si>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</si>
  <si>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</si>
  <si>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</si>
  <si>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</si>
  <si>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</si>
  <si>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</si>
  <si>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</si>
  <si>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</si>
  <si>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</si>
  <si>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</si>
  <si>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</si>
  <si>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</si>
  <si>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</si>
  <si>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</si>
  <si>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</si>
  <si>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</si>
  <si>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</si>
  <si>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</si>
  <si>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</si>
  <si>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</si>
  <si>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</si>
  <si>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</si>
  <si>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</si>
  <si>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</si>
  <si>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</si>
  <si>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</si>
  <si>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</si>
  <si>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</si>
  <si>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</si>
  <si>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</si>
  <si>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</si>
  <si>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</si>
  <si>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</si>
  <si>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</si>
  <si>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</si>
  <si>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</si>
  <si>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</si>
  <si>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</si>
  <si>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</si>
  <si>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</si>
  <si>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</si>
  <si>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</si>
  <si>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</si>
  <si>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</si>
  <si>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</si>
  <si>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</si>
  <si>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</si>
  <si>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</si>
  <si>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</si>
  <si>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</si>
  <si>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</si>
  <si>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</si>
  <si>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</si>
  <si>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</si>
  <si>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</si>
  <si>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</si>
  <si>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</si>
  <si>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</si>
  <si>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</si>
  <si>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</si>
  <si>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</si>
  <si>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</si>
  <si>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</si>
  <si>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</si>
  <si>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</si>
  <si>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</si>
  <si>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</si>
  <si>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</si>
  <si>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</si>
  <si>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</si>
  <si>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</si>
  <si>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</si>
  <si>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</si>
  <si>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</si>
  <si>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</si>
  <si>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</si>
  <si>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</si>
  <si>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佐賀県神埼市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</si>
  <si>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</si>
  <si>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</si>
  <si>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</si>
  <si>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</si>
  <si>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</si>
  <si>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</si>
  <si>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</si>
  <si>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</si>
  <si>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</si>
  <si>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</si>
  <si>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</si>
  <si>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</si>
  <si>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</si>
  <si>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</si>
  <si>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</si>
  <si>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</si>
  <si>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</si>
  <si>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</si>
  <si>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</si>
  <si>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</si>
  <si>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</si>
  <si>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</si>
  <si>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</si>
  <si>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</si>
  <si>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</si>
  <si>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</si>
  <si>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</si>
  <si>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</si>
  <si>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</si>
  <si>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</si>
  <si>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</si>
  <si>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</si>
  <si>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</si>
  <si>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</si>
  <si>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</si>
  <si>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</si>
  <si>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</si>
  <si>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</si>
  <si>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</si>
  <si>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</si>
  <si>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</si>
  <si>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</si>
  <si>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</si>
  <si>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</si>
  <si>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</si>
  <si>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</si>
  <si>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</si>
  <si>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</si>
  <si>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</si>
  <si>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</si>
  <si>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</si>
  <si>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</si>
  <si>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</si>
  <si>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</si>
  <si>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</si>
  <si>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</si>
  <si>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</si>
  <si>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</si>
  <si>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</si>
  <si>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</si>
  <si>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</si>
  <si>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</si>
  <si>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</si>
  <si>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</si>
  <si>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</si>
  <si>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</si>
  <si>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</si>
  <si>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</si>
  <si>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</si>
  <si>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</si>
  <si>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</si>
  <si>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</si>
  <si>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</si>
  <si>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</si>
  <si>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</si>
  <si>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</si>
  <si>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</si>
  <si>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</si>
  <si>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</si>
  <si>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</si>
  <si>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</si>
  <si>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</si>
  <si>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</si>
  <si>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</si>
  <si>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</si>
  <si>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</si>
  <si>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</si>
  <si>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</si>
  <si>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</si>
  <si>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</si>
  <si>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</si>
  <si>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</si>
  <si>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</si>
  <si>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</si>
  <si>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</si>
  <si>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</si>
  <si>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</si>
  <si>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</si>
  <si>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</si>
  <si>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</si>
  <si>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</si>
  <si>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</si>
  <si>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</si>
  <si>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</si>
  <si>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</si>
  <si>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</si>
  <si>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</si>
  <si>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</si>
  <si>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</si>
  <si>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</si>
  <si>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</si>
  <si>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</si>
  <si>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</si>
  <si>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</si>
  <si>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</si>
  <si>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</si>
  <si>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</si>
  <si>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</si>
  <si>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</si>
  <si>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</si>
  <si>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</si>
  <si>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</si>
  <si>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</si>
  <si>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</si>
  <si>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</si>
  <si>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</si>
  <si>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</si>
  <si>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</si>
  <si>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</si>
  <si>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</si>
  <si>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</si>
  <si>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</si>
  <si>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</si>
  <si>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</si>
  <si>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</si>
  <si>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</si>
  <si>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</si>
  <si>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</si>
  <si>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</si>
  <si>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</si>
  <si>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</si>
  <si>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</si>
  <si>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</si>
  <si>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</si>
  <si>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</si>
  <si>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</si>
  <si>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</si>
  <si>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</si>
  <si>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</si>
  <si>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</si>
  <si>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</si>
  <si>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</si>
  <si>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</si>
  <si>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</si>
  <si>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</si>
  <si>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</si>
  <si>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</si>
  <si>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</si>
  <si>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</si>
  <si>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</si>
  <si>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</si>
  <si>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</si>
  <si>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</si>
  <si>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</si>
  <si>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</si>
  <si>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</si>
  <si>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</si>
  <si>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</si>
  <si>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</si>
  <si>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</si>
  <si>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</si>
  <si>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</si>
  <si>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</si>
  <si>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</si>
  <si>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</si>
  <si>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3.79</t>
  </si>
  <si>
    <t>▲ 0.67</t>
  </si>
  <si>
    <t>▲ 1.05</t>
  </si>
  <si>
    <t>神埼市下水道事業会計</t>
  </si>
  <si>
    <t>一般会計</t>
  </si>
  <si>
    <t>神埼市国民健康保険事業特別会計</t>
  </si>
  <si>
    <t>神埼市後期高齢者医療特別会計</t>
  </si>
  <si>
    <t>神埼市国民健康保険診療所特別会計</t>
  </si>
  <si>
    <t>簡易水道特別会計</t>
  </si>
  <si>
    <t>その他会計（赤字）</t>
  </si>
  <si>
    <t>その他会計（黒字）</t>
  </si>
  <si>
    <t>R01</t>
    <phoneticPr fontId="5"/>
  </si>
  <si>
    <t>R02</t>
    <phoneticPr fontId="5"/>
  </si>
  <si>
    <t>R03</t>
    <phoneticPr fontId="5"/>
  </si>
  <si>
    <t>R04</t>
    <phoneticPr fontId="5"/>
  </si>
  <si>
    <t>R05</t>
    <phoneticPr fontId="5"/>
  </si>
  <si>
    <t>神埼市ふるさと寄附金基金</t>
  </si>
  <si>
    <t>神埼市まちづくり基金</t>
  </si>
  <si>
    <t>神埼市地域福祉基金</t>
  </si>
  <si>
    <t>神埼市土地改良事業基金</t>
    <phoneticPr fontId="2"/>
  </si>
  <si>
    <t>神埼市公共施設整備基金</t>
    <phoneticPr fontId="2"/>
  </si>
  <si>
    <t>〇</t>
    <phoneticPr fontId="2"/>
  </si>
  <si>
    <t>神埼地区土地開発公社</t>
    <rPh sb="0" eb="10">
      <t>カンザキチクトチカイハツコウシャ</t>
    </rPh>
    <phoneticPr fontId="2"/>
  </si>
  <si>
    <t>脊振共同塵芥処理組合</t>
    <rPh sb="0" eb="2">
      <t>セフリ</t>
    </rPh>
    <rPh sb="2" eb="4">
      <t>キョウドウ</t>
    </rPh>
    <rPh sb="4" eb="6">
      <t>ジンカイ</t>
    </rPh>
    <rPh sb="6" eb="8">
      <t>ショリ</t>
    </rPh>
    <rPh sb="8" eb="10">
      <t>クミアイ</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</si>
  <si>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</si>
  <si>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</si>
  <si>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三神地区環境事務組合</t>
    <rPh sb="0" eb="1">
      <t>サン</t>
    </rPh>
    <rPh sb="1" eb="2">
      <t>カミ</t>
    </rPh>
    <rPh sb="2" eb="4">
      <t>チク</t>
    </rPh>
    <rPh sb="4" eb="6">
      <t>カンキョウ</t>
    </rPh>
    <rPh sb="6" eb="8">
      <t>ジム</t>
    </rPh>
    <rPh sb="8" eb="10">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</si>
  <si>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</si>
  <si>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</si>
  <si>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</si>
  <si>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</si>
  <si>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</si>
  <si>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2">
      <t>サガ</t>
    </rPh>
    <rPh sb="2" eb="3">
      <t>ケン</t>
    </rPh>
    <rPh sb="3" eb="5">
      <t>トウブ</t>
    </rPh>
    <rPh sb="5" eb="7">
      <t>カンキョウ</t>
    </rPh>
    <rPh sb="7" eb="9">
      <t>シセツ</t>
    </rPh>
    <rPh sb="9" eb="11">
      <t>クミアイ</t>
    </rPh>
    <phoneticPr fontId="2"/>
  </si>
  <si>
    <t>佐賀東部水道企業団</t>
    <rPh sb="0" eb="2">
      <t>サガ</t>
    </rPh>
    <rPh sb="2" eb="4">
      <t>トウブ</t>
    </rPh>
    <rPh sb="4" eb="6">
      <t>スイドウ</t>
    </rPh>
    <rPh sb="6" eb="8">
      <t>キギョウ</t>
    </rPh>
    <rPh sb="8" eb="9">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</si>
</sst>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0EE-4CC0-A6D0-1C312139FE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96375</c:v>
                </c:pt>
                <c:pt idx="1">
                  <c:v>159421</c:v>
                </c:pt>
                <c:pt idx="2">
                  <c:v>38303</c:v>
                </c:pt>
                <c:pt idx="3">
                  <c:v>58665</c:v>
                </c:pt>
                <c:pt idx="4">
                  <c:v>78362</c:v>
                </c:pt>
              </c:numCache>
            </c:numRef>
          </c:val>
          <c:smooth val="0"/>
          <c:extLst>
            <c:ext xmlns:c16="http://schemas.microsoft.com/office/drawing/2014/chart" uri="{C3380CC4-5D6E-409C-BE32-E72D297353CC}">
              <c16:uniqueId val="{00000001-10EE-4CC0-A6D0-1C312139FE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3.26</c:v>
                </c:pt>
                <c:pt idx="1">
                  <c:v>3.54</c:v>
                </c:pt>
                <c:pt idx="2">
                  <c:v>8.7200000000000006</c:v>
                </c:pt>
                <c:pt idx="3">
                  <c:v>6.06</c:v>
                </c:pt>
                <c:pt idx="4">
                  <c:v>5.69</c:v>
                </c:pt>
              </c:numCache>
            </c:numRef>
          </c:val>
          <c:extLst>
            <c:ext xmlns:c16="http://schemas.microsoft.com/office/drawing/2014/chart" uri="{C3380CC4-5D6E-409C-BE32-E72D297353CC}">
              <c16:uniqueId val="{00000000-2759-4445-AB33-480260F17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26.14</c:v>
                </c:pt>
                <c:pt idx="1">
                  <c:v>21</c:v>
                </c:pt>
                <c:pt idx="2">
                  <c:v>21.91</c:v>
                </c:pt>
                <c:pt idx="3">
                  <c:v>24.9</c:v>
                </c:pt>
                <c:pt idx="4">
                  <c:v>23.37</c:v>
                </c:pt>
              </c:numCache>
            </c:numRef>
          </c:val>
          <c:extLst>
            <c:ext xmlns:c16="http://schemas.microsoft.com/office/drawing/2014/chart" uri="{C3380CC4-5D6E-409C-BE32-E72D297353CC}">
              <c16:uniqueId val="{00000001-2759-4445-AB33-480260F17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-1.63</c:v>
                </c:pt>
                <c:pt idx="1">
                  <c:v>-3.79</c:v>
                </c:pt>
                <c:pt idx="2">
                  <c:v>7.16</c:v>
                </c:pt>
                <c:pt idx="3">
                  <c:v>-0.67</c:v>
                </c:pt>
                <c:pt idx="4">
                  <c:v>-1.05</c:v>
                </c:pt>
              </c:numCache>
            </c:numRef>
          </c:val>
          <c:smooth val="0"/>
          <c:extLst>
            <c:ext xmlns:c16="http://schemas.microsoft.com/office/drawing/2014/chart" uri="{C3380CC4-5D6E-409C-BE32-E72D297353CC}">
              <c16:uniqueId val="{00000002-2759-4445-AB33-480260F17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C6-4108-877A-2E8EEC759C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C6-4108-877A-2E8EEC759C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C6-4108-877A-2E8EEC759C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C6-4108-877A-2E8EEC759C91}"/>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3C6-4108-877A-2E8EEC759C91}"/>
            </c:ext>
          </c:extLst>
        </c:ser>
        <c:ser>
          <c:idx val="5"/>
          <c:order val="5"/>
          <c:tx>
            <c:strRef>
              <c:f>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0.05</c:v>
                </c:pt>
                <c:pt idx="4">
                  <c:v>#N/A</c:v>
                </c:pt>
                <c:pt idx="5">
                  <c:v>0.02</c:v>
                </c:pt>
                <c:pt idx="6">
                  <c:v>#N/A</c:v>
                </c:pt>
                <c:pt idx="7">
                  <c:v>0.11</c:v>
                </c:pt>
                <c:pt idx="8">
                  <c:v>#N/A</c:v>
                </c:pt>
                <c:pt idx="9">
                  <c:v>0.04</c:v>
                </c:pt>
              </c:numCache>
            </c:numRef>
          </c:val>
          <c:extLst>
            <c:ext xmlns:c16="http://schemas.microsoft.com/office/drawing/2014/chart" uri="{C3380CC4-5D6E-409C-BE32-E72D297353CC}">
              <c16:uniqueId val="{00000005-13C6-4108-877A-2E8EEC759C91}"/>
            </c:ext>
          </c:extLst>
        </c:ser>
        <c:ser>
          <c:idx val="6"/>
          <c:order val="6"/>
          <c:tx>
            <c:strRef>
              <c:f>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0.11</c:v>
                </c:pt>
                <c:pt idx="4">
                  <c:v>#N/A</c:v>
                </c:pt>
                <c:pt idx="5">
                  <c:v>0.12</c:v>
                </c:pt>
                <c:pt idx="6">
                  <c:v>#N/A</c:v>
                </c:pt>
                <c:pt idx="7">
                  <c:v>0.14000000000000001</c:v>
                </c:pt>
                <c:pt idx="8">
                  <c:v>#N/A</c:v>
                </c:pt>
                <c:pt idx="9">
                  <c:v>0.14000000000000001</c:v>
                </c:pt>
              </c:numCache>
            </c:numRef>
          </c:val>
          <c:extLst>
            <c:ext xmlns:c16="http://schemas.microsoft.com/office/drawing/2014/chart" uri="{C3380CC4-5D6E-409C-BE32-E72D297353CC}">
              <c16:uniqueId val="{00000006-13C6-4108-877A-2E8EEC759C91}"/>
            </c:ext>
          </c:extLst>
        </c:ser>
        <c:ser>
          <c:idx val="7"/>
          <c:order val="7"/>
          <c:tx>
            <c:strRef>
              <c:f>データシート!$A$34</c:f>
              <c:strCache>
                <c:ptCount val="1"/>
                <c:pt idx="0">
                  <c:v>神埼市国民健康保険事業特別会計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0.99</c:v>
                </c:pt>
                <c:pt idx="2">
                  <c:v>#N/A</c:v>
                </c:pt>
                <c:pt idx="3">
                  <c:v>2.7</c:v>
                </c:pt>
                <c:pt idx="4">
                  <c:v>#N/A</c:v>
                </c:pt>
                <c:pt idx="5">
                  <c:v>0.44</c:v>
                </c:pt>
                <c:pt idx="6">
                  <c:v>#N/A</c:v>
                </c:pt>
                <c:pt idx="7">
                  <c:v>0.37</c:v>
                </c:pt>
                <c:pt idx="8">
                  <c:v>#N/A</c:v>
                </c:pt>
                <c:pt idx="9">
                  <c:v>1.33</c:v>
                </c:pt>
              </c:numCache>
            </c:numRef>
          </c:val>
          <c:extLst>
            <c:ext xmlns:c16="http://schemas.microsoft.com/office/drawing/2014/chart" uri="{C3380CC4-5D6E-409C-BE32-E72D297353CC}">
              <c16:uniqueId val="{00000007-13C6-4108-877A-2E8EEC759C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3.25</c:v>
                </c:pt>
                <c:pt idx="2">
                  <c:v>#N/A</c:v>
                </c:pt>
                <c:pt idx="3">
                  <c:v>3.53</c:v>
                </c:pt>
                <c:pt idx="4">
                  <c:v>#N/A</c:v>
                </c:pt>
                <c:pt idx="5">
                  <c:v>8.7100000000000009</c:v>
                </c:pt>
                <c:pt idx="6">
                  <c:v>#N/A</c:v>
                </c:pt>
                <c:pt idx="7">
                  <c:v>6.05</c:v>
                </c:pt>
                <c:pt idx="8">
                  <c:v>#N/A</c:v>
                </c:pt>
                <c:pt idx="9">
                  <c:v>5.68</c:v>
                </c:pt>
              </c:numCache>
            </c:numRef>
          </c:val>
          <c:extLst>
            <c:ext xmlns:c16="http://schemas.microsoft.com/office/drawing/2014/chart" uri="{C3380CC4-5D6E-409C-BE32-E72D297353CC}">
              <c16:uniqueId val="{00000008-13C6-4108-877A-2E8EEC759C91}"/>
            </c:ext>
          </c:extLst>
        </c:ser>
        <c:ser>
          <c:idx val="9"/>
          <c:order val="9"/>
          <c:tx>
            <c:strRef>
              <c:f>データシート!$A$36</c:f>
              <c:strCache>
                <c:ptCount val="1"/>
                <c:pt idx="0">
                  <c:v>神埼市下水道事業会計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3.78</c:v>
                </c:pt>
                <c:pt idx="4">
                  <c:v>#N/A</c:v>
                </c:pt>
                <c:pt idx="5">
                  <c:v>4.97</c:v>
                </c:pt>
                <c:pt idx="6">
                  <c:v>#N/A</c:v>
                </c:pt>
                <c:pt idx="7">
                  <c:v>6.57</c:v>
                </c:pt>
                <c:pt idx="8">
                  <c:v>#N/A</c:v>
                </c:pt>
                <c:pt idx="9">
                  <c:v>7.8</c:v>
                </c:pt>
              </c:numCache>
            </c:numRef>
          </c:val>
          <c:extLst>
            <c:ext xmlns:c16="http://schemas.microsoft.com/office/drawing/2014/chart" uri="{C3380CC4-5D6E-409C-BE32-E72D297353CC}">
              <c16:uniqueId val="{00000009-13C6-4108-877A-2E8EEC759C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1629</c:v>
                </c:pt>
                <c:pt idx="5">
                  <c:v>1637</c:v>
                </c:pt>
                <c:pt idx="8">
                  <c:v>1693</c:v>
                </c:pt>
                <c:pt idx="11">
                  <c:v>1600</c:v>
                </c:pt>
                <c:pt idx="14">
                  <c:v>1718</c:v>
                </c:pt>
              </c:numCache>
            </c:numRef>
          </c:val>
          <c:extLst>
            <c:ext xmlns:c16="http://schemas.microsoft.com/office/drawing/2014/chart" uri="{C3380CC4-5D6E-409C-BE32-E72D297353CC}">
              <c16:uniqueId val="{00000000-533B-4AC5-81E3-98CFBBBC3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3B-4AC5-81E3-98CFBBBC3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121</c:v>
                </c:pt>
                <c:pt idx="3">
                  <c:v>100</c:v>
                </c:pt>
                <c:pt idx="6">
                  <c:v>74</c:v>
                </c:pt>
                <c:pt idx="9">
                  <c:v>55</c:v>
                </c:pt>
                <c:pt idx="12">
                  <c:v>25</c:v>
                </c:pt>
              </c:numCache>
            </c:numRef>
          </c:val>
          <c:extLst>
            <c:ext xmlns:c16="http://schemas.microsoft.com/office/drawing/2014/chart" uri="{C3380CC4-5D6E-409C-BE32-E72D297353CC}">
              <c16:uniqueId val="{00000002-533B-4AC5-81E3-98CFBBBC3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89</c:v>
                </c:pt>
                <c:pt idx="6">
                  <c:v>93</c:v>
                </c:pt>
                <c:pt idx="9">
                  <c:v>79</c:v>
                </c:pt>
                <c:pt idx="12">
                  <c:v>60</c:v>
                </c:pt>
              </c:numCache>
            </c:numRef>
          </c:val>
          <c:extLst>
            <c:ext xmlns:c16="http://schemas.microsoft.com/office/drawing/2014/chart" uri="{C3380CC4-5D6E-409C-BE32-E72D297353CC}">
              <c16:uniqueId val="{00000003-533B-4AC5-81E3-98CFBBBC3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c:v>
                </c:pt>
                <c:pt idx="3">
                  <c:v>269</c:v>
                </c:pt>
                <c:pt idx="6">
                  <c:v>279</c:v>
                </c:pt>
                <c:pt idx="9">
                  <c:v>287</c:v>
                </c:pt>
                <c:pt idx="12">
                  <c:v>313</c:v>
                </c:pt>
              </c:numCache>
            </c:numRef>
          </c:val>
          <c:extLst>
            <c:ext xmlns:c16="http://schemas.microsoft.com/office/drawing/2014/chart" uri="{C3380CC4-5D6E-409C-BE32-E72D297353CC}">
              <c16:uniqueId val="{00000004-533B-4AC5-81E3-98CFBBBC3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3B-4AC5-81E3-98CFBBBC3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3B-4AC5-81E3-98CFBBBC3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1824</c:v>
                </c:pt>
                <c:pt idx="3">
                  <c:v>1815</c:v>
                </c:pt>
                <c:pt idx="6">
                  <c:v>1953</c:v>
                </c:pt>
                <c:pt idx="9">
                  <c:v>1890</c:v>
                </c:pt>
                <c:pt idx="12">
                  <c:v>2087</c:v>
                </c:pt>
              </c:numCache>
            </c:numRef>
          </c:val>
          <c:extLst>
            <c:ext xmlns:c16="http://schemas.microsoft.com/office/drawing/2014/chart" uri="{C3380CC4-5D6E-409C-BE32-E72D297353CC}">
              <c16:uniqueId val="{00000007-533B-4AC5-81E3-98CFBBBC3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673</c:v>
                </c:pt>
                <c:pt idx="2">
                  <c:v>#N/A</c:v>
                </c:pt>
                <c:pt idx="3">
                  <c:v>#N/A</c:v>
                </c:pt>
                <c:pt idx="4">
                  <c:v>636</c:v>
                </c:pt>
                <c:pt idx="5">
                  <c:v>#N/A</c:v>
                </c:pt>
                <c:pt idx="6">
                  <c:v>#N/A</c:v>
                </c:pt>
                <c:pt idx="7">
                  <c:v>706</c:v>
                </c:pt>
                <c:pt idx="8">
                  <c:v>#N/A</c:v>
                </c:pt>
                <c:pt idx="9">
                  <c:v>#N/A</c:v>
                </c:pt>
                <c:pt idx="10">
                  <c:v>711</c:v>
                </c:pt>
                <c:pt idx="11">
                  <c:v>#N/A</c:v>
                </c:pt>
                <c:pt idx="12">
                  <c:v>#N/A</c:v>
                </c:pt>
                <c:pt idx="13">
                  <c:v>767</c:v>
                </c:pt>
                <c:pt idx="14">
                  <c:v>#N/A</c:v>
                </c:pt>
              </c:numCache>
            </c:numRef>
          </c:val>
          <c:smooth val="0"/>
          <c:extLst>
            <c:ext xmlns:c16="http://schemas.microsoft.com/office/drawing/2014/chart" uri="{C3380CC4-5D6E-409C-BE32-E72D297353CC}">
              <c16:uniqueId val="{00000008-533B-4AC5-81E3-98CFBBBC3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18349</c:v>
                </c:pt>
                <c:pt idx="5">
                  <c:v>19772</c:v>
                </c:pt>
                <c:pt idx="8">
                  <c:v>18988</c:v>
                </c:pt>
                <c:pt idx="11">
                  <c:v>18536</c:v>
                </c:pt>
                <c:pt idx="14">
                  <c:v>18487</c:v>
                </c:pt>
              </c:numCache>
            </c:numRef>
          </c:val>
          <c:extLst>
            <c:ext xmlns:c16="http://schemas.microsoft.com/office/drawing/2014/chart" uri="{C3380CC4-5D6E-409C-BE32-E72D297353CC}">
              <c16:uniqueId val="{00000000-182C-47E5-B92B-D988D0356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c:v>
                </c:pt>
                <c:pt idx="5">
                  <c:v>18</c:v>
                </c:pt>
                <c:pt idx="8">
                  <c:v>10</c:v>
                </c:pt>
                <c:pt idx="11">
                  <c:v>208</c:v>
                </c:pt>
                <c:pt idx="14">
                  <c:v>619</c:v>
                </c:pt>
              </c:numCache>
            </c:numRef>
          </c:val>
          <c:extLst>
            <c:ext xmlns:c16="http://schemas.microsoft.com/office/drawing/2014/chart" uri="{C3380CC4-5D6E-409C-BE32-E72D297353CC}">
              <c16:uniqueId val="{00000001-182C-47E5-B92B-D988D0356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4735</c:v>
                </c:pt>
                <c:pt idx="5">
                  <c:v>5055</c:v>
                </c:pt>
                <c:pt idx="8">
                  <c:v>5619</c:v>
                </c:pt>
                <c:pt idx="11">
                  <c:v>6129</c:v>
                </c:pt>
                <c:pt idx="14">
                  <c:v>6461</c:v>
                </c:pt>
              </c:numCache>
            </c:numRef>
          </c:val>
          <c:extLst>
            <c:ext xmlns:c16="http://schemas.microsoft.com/office/drawing/2014/chart" uri="{C3380CC4-5D6E-409C-BE32-E72D297353CC}">
              <c16:uniqueId val="{00000002-182C-47E5-B92B-D988D0356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C-47E5-B92B-D988D0356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C-47E5-B92B-D988D0356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844</c:v>
                </c:pt>
              </c:numCache>
            </c:numRef>
          </c:val>
          <c:extLst>
            <c:ext xmlns:c16="http://schemas.microsoft.com/office/drawing/2014/chart" uri="{C3380CC4-5D6E-409C-BE32-E72D297353CC}">
              <c16:uniqueId val="{00000005-182C-47E5-B92B-D988D0356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1963</c:v>
                </c:pt>
                <c:pt idx="3">
                  <c:v>1819</c:v>
                </c:pt>
                <c:pt idx="6">
                  <c:v>1809</c:v>
                </c:pt>
                <c:pt idx="9">
                  <c:v>1627</c:v>
                </c:pt>
                <c:pt idx="12">
                  <c:v>1541</c:v>
                </c:pt>
              </c:numCache>
            </c:numRef>
          </c:val>
          <c:extLst>
            <c:ext xmlns:c16="http://schemas.microsoft.com/office/drawing/2014/chart" uri="{C3380CC4-5D6E-409C-BE32-E72D297353CC}">
              <c16:uniqueId val="{00000006-182C-47E5-B92B-D988D0356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364</c:v>
                </c:pt>
                <c:pt idx="3">
                  <c:v>510</c:v>
                </c:pt>
                <c:pt idx="6">
                  <c:v>447</c:v>
                </c:pt>
                <c:pt idx="9">
                  <c:v>360</c:v>
                </c:pt>
                <c:pt idx="12">
                  <c:v>599</c:v>
                </c:pt>
              </c:numCache>
            </c:numRef>
          </c:val>
          <c:extLst>
            <c:ext xmlns:c16="http://schemas.microsoft.com/office/drawing/2014/chart" uri="{C3380CC4-5D6E-409C-BE32-E72D297353CC}">
              <c16:uniqueId val="{00000007-182C-47E5-B92B-D988D0356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5536</c:v>
                </c:pt>
                <c:pt idx="3">
                  <c:v>5838</c:v>
                </c:pt>
                <c:pt idx="6">
                  <c:v>6414</c:v>
                </c:pt>
                <c:pt idx="9">
                  <c:v>6800</c:v>
                </c:pt>
                <c:pt idx="12">
                  <c:v>7144</c:v>
                </c:pt>
              </c:numCache>
            </c:numRef>
          </c:val>
          <c:extLst>
            <c:ext xmlns:c16="http://schemas.microsoft.com/office/drawing/2014/chart" uri="{C3380CC4-5D6E-409C-BE32-E72D297353CC}">
              <c16:uniqueId val="{00000008-182C-47E5-B92B-D988D0356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312</c:v>
                </c:pt>
                <c:pt idx="3">
                  <c:v>189</c:v>
                </c:pt>
                <c:pt idx="6">
                  <c:v>118</c:v>
                </c:pt>
                <c:pt idx="9">
                  <c:v>64</c:v>
                </c:pt>
                <c:pt idx="12">
                  <c:v>39</c:v>
                </c:pt>
              </c:numCache>
            </c:numRef>
          </c:val>
          <c:extLst>
            <c:ext xmlns:c16="http://schemas.microsoft.com/office/drawing/2014/chart" uri="{C3380CC4-5D6E-409C-BE32-E72D297353CC}">
              <c16:uniqueId val="{00000009-182C-47E5-B92B-D988D0356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18383</c:v>
                </c:pt>
                <c:pt idx="3">
                  <c:v>20880</c:v>
                </c:pt>
                <c:pt idx="6">
                  <c:v>19829</c:v>
                </c:pt>
                <c:pt idx="9">
                  <c:v>18872</c:v>
                </c:pt>
                <c:pt idx="12">
                  <c:v>18313</c:v>
                </c:pt>
              </c:numCache>
            </c:numRef>
          </c:val>
          <c:extLst>
            <c:ext xmlns:c16="http://schemas.microsoft.com/office/drawing/2014/chart" uri="{C3380CC4-5D6E-409C-BE32-E72D297353CC}">
              <c16:uniqueId val="{0000000A-182C-47E5-B92B-D988D0356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3413</c:v>
                </c:pt>
                <c:pt idx="2">
                  <c:v>#N/A</c:v>
                </c:pt>
                <c:pt idx="3">
                  <c:v>#N/A</c:v>
                </c:pt>
                <c:pt idx="4">
                  <c:v>4391</c:v>
                </c:pt>
                <c:pt idx="5">
                  <c:v>#N/A</c:v>
                </c:pt>
                <c:pt idx="6">
                  <c:v>#N/A</c:v>
                </c:pt>
                <c:pt idx="7">
                  <c:v>4001</c:v>
                </c:pt>
                <c:pt idx="8">
                  <c:v>#N/A</c:v>
                </c:pt>
                <c:pt idx="9">
                  <c:v>#N/A</c:v>
                </c:pt>
                <c:pt idx="10">
                  <c:v>2849</c:v>
                </c:pt>
                <c:pt idx="11">
                  <c:v>#N/A</c:v>
                </c:pt>
                <c:pt idx="12">
                  <c:v>#N/A</c:v>
                </c:pt>
                <c:pt idx="13">
                  <c:v>2913</c:v>
                </c:pt>
                <c:pt idx="14">
                  <c:v>#N/A</c:v>
                </c:pt>
              </c:numCache>
            </c:numRef>
          </c:val>
          <c:smooth val="0"/>
          <c:extLst>
            <c:ext xmlns:c16="http://schemas.microsoft.com/office/drawing/2014/chart" uri="{C3380CC4-5D6E-409C-BE32-E72D297353CC}">
              <c16:uniqueId val="{0000000B-182C-47E5-B92B-D988D0356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2101</c:v>
                </c:pt>
                <c:pt idx="1">
                  <c:v>2312</c:v>
                </c:pt>
                <c:pt idx="2">
                  <c:v>2232</c:v>
                </c:pt>
              </c:numCache>
            </c:numRef>
          </c:val>
          <c:extLst>
            <c:ext xmlns:c16="http://schemas.microsoft.com/office/drawing/2014/chart" uri="{C3380CC4-5D6E-409C-BE32-E72D297353CC}">
              <c16:uniqueId val="{00000000-4517-4AAD-8388-6776B61925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386</c:v>
                </c:pt>
                <c:pt idx="1">
                  <c:v>386</c:v>
                </c:pt>
                <c:pt idx="2">
                  <c:v>427</c:v>
                </c:pt>
              </c:numCache>
            </c:numRef>
          </c:val>
          <c:extLst>
            <c:ext xmlns:c16="http://schemas.microsoft.com/office/drawing/2014/chart" uri="{C3380CC4-5D6E-409C-BE32-E72D297353CC}">
              <c16:uniqueId val="{00000001-4517-4AAD-8388-6776B61925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4864</c:v>
                </c:pt>
                <c:pt idx="1">
                  <c:v>5207</c:v>
                </c:pt>
                <c:pt idx="2">
                  <c:v>5740</c:v>
                </c:pt>
              </c:numCache>
            </c:numRef>
          </c:val>
          <c:extLst>
            <c:ext xmlns:c16="http://schemas.microsoft.com/office/drawing/2014/chart" uri="{C3380CC4-5D6E-409C-BE32-E72D297353CC}">
              <c16:uniqueId val="{00000002-4517-4AAD-8388-6776B61925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
30,183
125.13
21,265,993
20,613,534
543,081
9,549,002
18,205,534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年度以降類似団体平均値とほぼ同数値あるいは上回った数値で推移している。令和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年度においては、前年度と</a:t>
          </a:r>
          <a:r>
            <a:rPr kumimoji="1" lang="ja-JP" altLang="en-US" sz="1100">
              <a:solidFill>
                <a:schemeClr val="dk1"/>
              </a:solidFill>
              <a:effectLst/>
              <a:latin typeface="+mn-lt"/>
              <a:ea typeface="+mn-ea"/>
              <a:cs typeface="+mn-cs"/>
            </a:rPr>
            <a:t>同水準</a:t>
          </a:r>
          <a:r>
            <a:rPr kumimoji="1" lang="ja-JP" altLang="ja-JP" sz="1100">
              <a:solidFill>
                <a:schemeClr val="dk1"/>
              </a:solidFill>
              <a:effectLst/>
              <a:latin typeface="+mn-lt"/>
              <a:ea typeface="+mn-ea"/>
              <a:cs typeface="+mn-cs"/>
            </a:rPr>
            <a:t>となった。今後も財政基盤の安定を図るため、税収等の自主財源の確保（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類</a:t>
          </a:r>
          <a:r>
            <a:rPr kumimoji="1" lang="ja-JP" altLang="ja-JP" sz="1100">
              <a:solidFill>
                <a:schemeClr val="dk1"/>
              </a:solidFill>
              <a:effectLst/>
              <a:latin typeface="+mn-lt"/>
              <a:ea typeface="+mn-ea"/>
              <a:cs typeface="+mn-cs"/>
            </a:rPr>
            <a:t>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、各種交付金及び地方交付税の減少等が続くため、税収の確保対策を強化するなど、安定した自主財源の確保（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128815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68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59872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63319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6414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60</xdr:row>
      <xdr:rowOff>111578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03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12519</xdr:rowOff>
    </xdr:from>
    <xdr:to>
      <xdr:col>11</xdr:col>
      <xdr:colOff>82550</xdr:colOff>
      <xdr:row>60</xdr:row>
      <xdr:rowOff>114119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124296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年度において、人件費については、給与改定による増加したものの、物件費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人当たり決算額を押し</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げた。今後は各施設設備の老朽化による修繕費等の増加が見込まれるため、定員管理の徹底や事業の「選択と集中」により、さらなる支出の抑制に努める。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120286</xdr:rowOff>
    </xdr:from>
    <xdr:to>
      <xdr:col>23</xdr:col>
      <xdr:colOff>133350</xdr:colOff>
      <xdr:row>81</xdr:row>
      <xdr:rowOff>125101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07736"/>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110829</xdr:rowOff>
    </xdr:from>
    <xdr:to>
      <xdr:col>19</xdr:col>
      <xdr:colOff>133350</xdr:colOff>
      <xdr:row>81</xdr:row>
      <xdr:rowOff>125101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8279"/>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94934</xdr:rowOff>
    </xdr:from>
    <xdr:to>
      <xdr:col>15</xdr:col>
      <xdr:colOff>82550</xdr:colOff>
      <xdr:row>81</xdr:row>
      <xdr:rowOff>110829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2384"/>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66238</xdr:rowOff>
    </xdr:from>
    <xdr:to>
      <xdr:col>11</xdr:col>
      <xdr:colOff>31750</xdr:colOff>
      <xdr:row>81</xdr:row>
      <xdr:rowOff>94934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53688"/>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69486</xdr:rowOff>
    </xdr:from>
    <xdr:to>
      <xdr:col>23</xdr:col>
      <xdr:colOff>184150</xdr:colOff>
      <xdr:row>81</xdr:row>
      <xdr:rowOff>171086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162213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74301</xdr:rowOff>
    </xdr:from>
    <xdr:to>
      <xdr:col>19</xdr:col>
      <xdr:colOff>184150</xdr:colOff>
      <xdr:row>82</xdr:row>
      <xdr:rowOff>4451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60029</xdr:rowOff>
    </xdr:from>
    <xdr:to>
      <xdr:col>15</xdr:col>
      <xdr:colOff>133350</xdr:colOff>
      <xdr:row>81</xdr:row>
      <xdr:rowOff>161629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44134</xdr:rowOff>
    </xdr:from>
    <xdr:to>
      <xdr:col>11</xdr:col>
      <xdr:colOff>82550</xdr:colOff>
      <xdr:row>81</xdr:row>
      <xdr:rowOff>145734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155911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15438</xdr:rowOff>
    </xdr:from>
    <xdr:to>
      <xdr:col>7</xdr:col>
      <xdr:colOff>31750</xdr:colOff>
      <xdr:row>81</xdr:row>
      <xdr:rowOff>117038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127215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年間同水準の維持）を行うとともに、適正な給与水準の運用に努める。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115005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7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定員管理による職員数の抑制を行ってきた結果、類似団体平均値を大きく下回っている。今後も適正な定員管理（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年間同水準の維持）を行うとともに、事務事業の見直し、職員の資質向上等に努め、効率的な行政運営を図っていく。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151807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0010"/>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105960</xdr:rowOff>
    </xdr:from>
    <xdr:to>
      <xdr:col>77</xdr:col>
      <xdr:colOff>44450</xdr:colOff>
      <xdr:row>59</xdr:row>
      <xdr:rowOff>124460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21510"/>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97917</xdr:rowOff>
    </xdr:from>
    <xdr:to>
      <xdr:col>72</xdr:col>
      <xdr:colOff>203200</xdr:colOff>
      <xdr:row>59</xdr:row>
      <xdr:rowOff>105960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3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97917</xdr:rowOff>
    </xdr:from>
    <xdr:to>
      <xdr:col>68</xdr:col>
      <xdr:colOff>152400</xdr:colOff>
      <xdr:row>59</xdr:row>
      <xdr:rowOff>97917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3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101007</xdr:rowOff>
    </xdr:from>
    <xdr:to>
      <xdr:col>81</xdr:col>
      <xdr:colOff>95250</xdr:colOff>
      <xdr:row>60</xdr:row>
      <xdr:rowOff>31157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117534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55160</xdr:rowOff>
    </xdr:from>
    <xdr:to>
      <xdr:col>73</xdr:col>
      <xdr:colOff>44450</xdr:colOff>
      <xdr:row>59</xdr:row>
      <xdr:rowOff>156760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166937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47117</xdr:rowOff>
    </xdr:from>
    <xdr:to>
      <xdr:col>68</xdr:col>
      <xdr:colOff>203200</xdr:colOff>
      <xdr:row>59</xdr:row>
      <xdr:rowOff>148717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158894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年度は前年度と比較すると</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。一部事務組合が起こした地方債償還額の減少や、公債費に準ずる債務負担行為の減少が比率の改善につながってい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庁舎建替を始めとする大型事業</a:t>
          </a:r>
          <a:r>
            <a:rPr kumimoji="1" lang="ja-JP" altLang="en-US" sz="1100">
              <a:solidFill>
                <a:schemeClr val="dk1"/>
              </a:solidFill>
              <a:effectLst/>
              <a:latin typeface="+mn-lt"/>
              <a:ea typeface="+mn-ea"/>
              <a:cs typeface="+mn-cs"/>
            </a:rPr>
            <a:t>元金償還が始まったことにより、上昇した</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計画的な財政運営を図るとともに、</a:t>
          </a:r>
          <a:r>
            <a:rPr kumimoji="1" lang="ja-JP" altLang="ja-JP" sz="1100">
              <a:solidFill>
                <a:schemeClr val="dk1"/>
              </a:solidFill>
              <a:effectLst/>
              <a:latin typeface="+mn-lt"/>
              <a:ea typeface="+mn-ea"/>
              <a:cs typeface="+mn-cs"/>
            </a:rPr>
            <a:t>地方財政措置が優位な起債を中心に財政規模に見合った起債の活用を行っていく。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24024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762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17992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576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32067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年度に引き続き令和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類似団体平均値を上回っている。庁舎建替を始めとする大型事業において市債を活用したことにより、地方債現在高が増加したためである。今後も公営住宅の建替事業等において市債活用を予定しているため、計画的な基金の積み立てを行うなどして将来負担比率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97324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68270"/>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16</xdr:row>
      <xdr:rowOff>34459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68270"/>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34459</xdr:rowOff>
    </xdr:from>
    <xdr:to>
      <xdr:col>72</xdr:col>
      <xdr:colOff>203200</xdr:colOff>
      <xdr:row>16</xdr:row>
      <xdr:rowOff>94784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76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7112</xdr:rowOff>
    </xdr:from>
    <xdr:to>
      <xdr:col>68</xdr:col>
      <xdr:colOff>152400</xdr:colOff>
      <xdr:row>16</xdr:row>
      <xdr:rowOff>94784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50312"/>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18601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155109</xdr:rowOff>
    </xdr:from>
    <xdr:to>
      <xdr:col>73</xdr:col>
      <xdr:colOff>44450</xdr:colOff>
      <xdr:row>16</xdr:row>
      <xdr:rowOff>85259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70036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43984</xdr:rowOff>
    </xdr:from>
    <xdr:to>
      <xdr:col>68</xdr:col>
      <xdr:colOff>203200</xdr:colOff>
      <xdr:row>16</xdr:row>
      <xdr:rowOff>145584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130361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127762</xdr:rowOff>
    </xdr:from>
    <xdr:to>
      <xdr:col>64</xdr:col>
      <xdr:colOff>152400</xdr:colOff>
      <xdr:row>16</xdr:row>
      <xdr:rowOff>57912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68089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
30,183
125.13
21,265,993
20,613,534
543,081
9,549,002
18,205,534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給与改定等による人件費の増に伴い、前年度と比較して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ポイント増加したが、類似団体平均値より下回った数値で推移している。今後も行財政改革及び適正な定員管理（</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年間同水準の維持）等の取り組みを行い、人件費の抑制に努めていく。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し、依然として類似団体平均値を下回っている。今後も、各施設設備の老朽化による修繕等の増加が見込まれるため、事業の「選択と集中」を重視し、さらなる支出の抑制に努めていく。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0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、引き続き類似団体平均値を上回る数値となった。主な要因としては、</a:t>
          </a:r>
          <a:r>
            <a:rPr kumimoji="1" lang="ja-JP" altLang="en-US" sz="1100">
              <a:solidFill>
                <a:schemeClr val="dk1"/>
              </a:solidFill>
              <a:effectLst/>
              <a:latin typeface="+mn-lt"/>
              <a:ea typeface="+mn-ea"/>
              <a:cs typeface="+mn-cs"/>
            </a:rPr>
            <a:t>電力・ガス・食料品等価格高騰重点支援給付金及び</a:t>
          </a:r>
          <a:r>
            <a:rPr kumimoji="1" lang="ja-JP" altLang="ja-JP" sz="1100">
              <a:solidFill>
                <a:schemeClr val="dk1"/>
              </a:solidFill>
              <a:effectLst/>
              <a:latin typeface="+mn-lt"/>
              <a:ea typeface="+mn-ea"/>
              <a:cs typeface="+mn-cs"/>
            </a:rPr>
            <a:t>障害</a:t>
          </a:r>
          <a:r>
            <a:rPr kumimoji="1" lang="ja-JP" altLang="en-US" sz="1100">
              <a:solidFill>
                <a:schemeClr val="dk1"/>
              </a:solidFill>
              <a:effectLst/>
              <a:latin typeface="+mn-lt"/>
              <a:ea typeface="+mn-ea"/>
              <a:cs typeface="+mn-cs"/>
            </a:rPr>
            <a:t>児</a:t>
          </a:r>
          <a:r>
            <a:rPr kumimoji="1" lang="ja-JP" altLang="ja-JP" sz="1100">
              <a:solidFill>
                <a:schemeClr val="dk1"/>
              </a:solidFill>
              <a:effectLst/>
              <a:latin typeface="+mn-lt"/>
              <a:ea typeface="+mn-ea"/>
              <a:cs typeface="+mn-cs"/>
            </a:rPr>
            <a:t>支援給付費の増などである。今後も扶助費の自然増が懸念される。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3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0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、依然として類似団体平均値を下回っている。特別会計への繰出金は全体として年々増加傾向にあるため、今後は数値の増加が見込まれる。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、依然として類似団体平均値を上回っている。今後は次期ごみ処理施設の整備に係る佐賀県東部環境施設組合負担金の増加等が見込まれるため、事業の「選択と集中」により支出の抑制に努めていく。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1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庁舎建替</a:t>
          </a:r>
          <a:r>
            <a:rPr kumimoji="1" lang="ja-JP" altLang="en-US" sz="1100">
              <a:solidFill>
                <a:schemeClr val="dk1"/>
              </a:solidFill>
              <a:effectLst/>
              <a:latin typeface="+mn-lt"/>
              <a:ea typeface="+mn-ea"/>
              <a:cs typeface="+mn-cs"/>
            </a:rPr>
            <a:t>などの大型事業の元金償還が開始となり、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、依然として類似団体平均値を上回っている。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公営住宅建替などの大型事業において多額の市債を発行したため、今後は公債費の増加が見込まれる。起債に伴う後年度元利償還金等財政計画に基づく適切な事業執行に努める。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56515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885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8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29845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752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35560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5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ポイントの増加とな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、依然として類似団体平均値を下回っている。今後も国の施策の動向や社会情勢の変化を注視し、計画的な財政運営を図り、財政の健全性を確保するよう努める。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291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145287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291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76</xdr:row>
      <xdr:rowOff>163576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57995</xdr:rowOff>
    </xdr:from>
    <xdr:to>
      <xdr:col>29</xdr:col>
      <xdr:colOff>127000</xdr:colOff>
      <xdr:row>18</xdr:row>
      <xdr:rowOff>94278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1720"/>
          <a:ext cx="6477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94278</xdr:rowOff>
    </xdr:from>
    <xdr:to>
      <xdr:col>26</xdr:col>
      <xdr:colOff>50800</xdr:colOff>
      <xdr:row>18</xdr:row>
      <xdr:rowOff>99143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8003"/>
          <a:ext cx="698500" cy="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99143</xdr:rowOff>
    </xdr:from>
    <xdr:to>
      <xdr:col>22</xdr:col>
      <xdr:colOff>114300</xdr:colOff>
      <xdr:row>18</xdr:row>
      <xdr:rowOff>125237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2868"/>
          <a:ext cx="698500" cy="2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125237</xdr:rowOff>
    </xdr:from>
    <xdr:to>
      <xdr:col>18</xdr:col>
      <xdr:colOff>177800</xdr:colOff>
      <xdr:row>19</xdr:row>
      <xdr:rowOff>1716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8962"/>
          <a:ext cx="698500" cy="4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7195</xdr:rowOff>
    </xdr:from>
    <xdr:to>
      <xdr:col>29</xdr:col>
      <xdr:colOff>177800</xdr:colOff>
      <xdr:row>18</xdr:row>
      <xdr:rowOff>108795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150722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43478</xdr:rowOff>
    </xdr:from>
    <xdr:to>
      <xdr:col>26</xdr:col>
      <xdr:colOff>101600</xdr:colOff>
      <xdr:row>18</xdr:row>
      <xdr:rowOff>145078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129855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48343</xdr:rowOff>
    </xdr:from>
    <xdr:to>
      <xdr:col>22</xdr:col>
      <xdr:colOff>165100</xdr:colOff>
      <xdr:row>18</xdr:row>
      <xdr:rowOff>149944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20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74437</xdr:rowOff>
    </xdr:from>
    <xdr:to>
      <xdr:col>19</xdr:col>
      <xdr:colOff>38100</xdr:colOff>
      <xdr:row>19</xdr:row>
      <xdr:rowOff>4587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160814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122366</xdr:rowOff>
    </xdr:from>
    <xdr:to>
      <xdr:col>15</xdr:col>
      <xdr:colOff>101600</xdr:colOff>
      <xdr:row>19</xdr:row>
      <xdr:rowOff>52516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37293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61009</xdr:rowOff>
    </xdr:from>
    <xdr:to>
      <xdr:col>29</xdr:col>
      <xdr:colOff>127000</xdr:colOff>
      <xdr:row>38</xdr:row>
      <xdr:rowOff>67557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8609"/>
          <a:ext cx="6477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67557</xdr:rowOff>
    </xdr:from>
    <xdr:to>
      <xdr:col>26</xdr:col>
      <xdr:colOff>50800</xdr:colOff>
      <xdr:row>38</xdr:row>
      <xdr:rowOff>68786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5157"/>
          <a:ext cx="698500" cy="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68786</xdr:rowOff>
    </xdr:from>
    <xdr:to>
      <xdr:col>22</xdr:col>
      <xdr:colOff>114300</xdr:colOff>
      <xdr:row>38</xdr:row>
      <xdr:rowOff>76849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6386"/>
          <a:ext cx="698500" cy="8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73589</xdr:rowOff>
    </xdr:from>
    <xdr:to>
      <xdr:col>18</xdr:col>
      <xdr:colOff>177800</xdr:colOff>
      <xdr:row>38</xdr:row>
      <xdr:rowOff>76849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41189"/>
          <a:ext cx="698500" cy="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10209</xdr:rowOff>
    </xdr:from>
    <xdr:to>
      <xdr:col>29</xdr:col>
      <xdr:colOff>177800</xdr:colOff>
      <xdr:row>38</xdr:row>
      <xdr:rowOff>111809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325186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16757</xdr:rowOff>
    </xdr:from>
    <xdr:to>
      <xdr:col>26</xdr:col>
      <xdr:colOff>101600</xdr:colOff>
      <xdr:row>38</xdr:row>
      <xdr:rowOff>118357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103134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7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17986</xdr:rowOff>
    </xdr:from>
    <xdr:to>
      <xdr:col>22</xdr:col>
      <xdr:colOff>165100</xdr:colOff>
      <xdr:row>38</xdr:row>
      <xdr:rowOff>119586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104363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26049</xdr:rowOff>
    </xdr:from>
    <xdr:to>
      <xdr:col>19</xdr:col>
      <xdr:colOff>38100</xdr:colOff>
      <xdr:row>38</xdr:row>
      <xdr:rowOff>127649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112426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22789</xdr:rowOff>
    </xdr:from>
    <xdr:to>
      <xdr:col>15</xdr:col>
      <xdr:colOff>101600</xdr:colOff>
      <xdr:row>38</xdr:row>
      <xdr:rowOff>124389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109166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
30,183
125.13
21,265,993
20,613,534
543,081
9,549,002
18,205,534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148713</xdr:rowOff>
    </xdr:from>
    <xdr:to>
      <xdr:col>24</xdr:col>
      <xdr:colOff>63500</xdr:colOff>
      <xdr:row>38</xdr:row>
      <xdr:rowOff>30625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2363"/>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28296</xdr:rowOff>
    </xdr:from>
    <xdr:to>
      <xdr:col>19</xdr:col>
      <xdr:colOff>177800</xdr:colOff>
      <xdr:row>38</xdr:row>
      <xdr:rowOff>30625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43396"/>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28296</xdr:rowOff>
    </xdr:from>
    <xdr:to>
      <xdr:col>15</xdr:col>
      <xdr:colOff>50800</xdr:colOff>
      <xdr:row>38</xdr:row>
      <xdr:rowOff>82028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3396"/>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82028</xdr:rowOff>
    </xdr:from>
    <xdr:to>
      <xdr:col>10</xdr:col>
      <xdr:colOff>114300</xdr:colOff>
      <xdr:row>38</xdr:row>
      <xdr:rowOff>170986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7128"/>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97913</xdr:rowOff>
    </xdr:from>
    <xdr:to>
      <xdr:col>24</xdr:col>
      <xdr:colOff>114300</xdr:colOff>
      <xdr:row>38</xdr:row>
      <xdr:rowOff>28063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76340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151275</xdr:rowOff>
    </xdr:from>
    <xdr:to>
      <xdr:col>20</xdr:col>
      <xdr:colOff>38100</xdr:colOff>
      <xdr:row>38</xdr:row>
      <xdr:rowOff>81425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72552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148946</xdr:rowOff>
    </xdr:from>
    <xdr:to>
      <xdr:col>15</xdr:col>
      <xdr:colOff>101600</xdr:colOff>
      <xdr:row>38</xdr:row>
      <xdr:rowOff>79096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70223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31228</xdr:rowOff>
    </xdr:from>
    <xdr:to>
      <xdr:col>10</xdr:col>
      <xdr:colOff>165100</xdr:colOff>
      <xdr:row>38</xdr:row>
      <xdr:rowOff>132828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120186</xdr:rowOff>
    </xdr:from>
    <xdr:to>
      <xdr:col>6</xdr:col>
      <xdr:colOff>38100</xdr:colOff>
      <xdr:row>39</xdr:row>
      <xdr:rowOff>50336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41463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72265</xdr:rowOff>
    </xdr:from>
    <xdr:to>
      <xdr:col>24</xdr:col>
      <xdr:colOff>63500</xdr:colOff>
      <xdr:row>58</xdr:row>
      <xdr:rowOff>86459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6365"/>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72265</xdr:rowOff>
    </xdr:from>
    <xdr:to>
      <xdr:col>19</xdr:col>
      <xdr:colOff>177800</xdr:colOff>
      <xdr:row>58</xdr:row>
      <xdr:rowOff>85575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6365"/>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85575</xdr:rowOff>
    </xdr:from>
    <xdr:to>
      <xdr:col>15</xdr:col>
      <xdr:colOff>50800</xdr:colOff>
      <xdr:row>58</xdr:row>
      <xdr:rowOff>99434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9675"/>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99434</xdr:rowOff>
    </xdr:from>
    <xdr:to>
      <xdr:col>10</xdr:col>
      <xdr:colOff>114300</xdr:colOff>
      <xdr:row>58</xdr:row>
      <xdr:rowOff>110325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3534"/>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35659</xdr:rowOff>
    </xdr:from>
    <xdr:to>
      <xdr:col>24</xdr:col>
      <xdr:colOff>114300</xdr:colOff>
      <xdr:row>58</xdr:row>
      <xdr:rowOff>137259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122036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21465</xdr:rowOff>
    </xdr:from>
    <xdr:to>
      <xdr:col>20</xdr:col>
      <xdr:colOff>38100</xdr:colOff>
      <xdr:row>58</xdr:row>
      <xdr:rowOff>123065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114192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34775</xdr:rowOff>
    </xdr:from>
    <xdr:to>
      <xdr:col>15</xdr:col>
      <xdr:colOff>101600</xdr:colOff>
      <xdr:row>58</xdr:row>
      <xdr:rowOff>136375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127502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48634</xdr:rowOff>
    </xdr:from>
    <xdr:to>
      <xdr:col>10</xdr:col>
      <xdr:colOff>165100</xdr:colOff>
      <xdr:row>58</xdr:row>
      <xdr:rowOff>150234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141361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59525</xdr:rowOff>
    </xdr:from>
    <xdr:to>
      <xdr:col>6</xdr:col>
      <xdr:colOff>38100</xdr:colOff>
      <xdr:row>58</xdr:row>
      <xdr:rowOff>161125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152252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129851</xdr:rowOff>
    </xdr:from>
    <xdr:to>
      <xdr:col>24</xdr:col>
      <xdr:colOff>63500</xdr:colOff>
      <xdr:row>78</xdr:row>
      <xdr:rowOff>137891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2951"/>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137891</xdr:rowOff>
    </xdr:from>
    <xdr:to>
      <xdr:col>19</xdr:col>
      <xdr:colOff>177800</xdr:colOff>
      <xdr:row>78</xdr:row>
      <xdr:rowOff>146120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099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146120</xdr:rowOff>
    </xdr:from>
    <xdr:to>
      <xdr:col>15</xdr:col>
      <xdr:colOff>50800</xdr:colOff>
      <xdr:row>78</xdr:row>
      <xdr:rowOff>148501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922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148501</xdr:rowOff>
    </xdr:from>
    <xdr:to>
      <xdr:col>10</xdr:col>
      <xdr:colOff>114300</xdr:colOff>
      <xdr:row>79</xdr:row>
      <xdr:rowOff>197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1601"/>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79051</xdr:rowOff>
    </xdr:from>
    <xdr:to>
      <xdr:col>24</xdr:col>
      <xdr:colOff>114300</xdr:colOff>
      <xdr:row>79</xdr:row>
      <xdr:rowOff>9201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165428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87091</xdr:rowOff>
    </xdr:from>
    <xdr:to>
      <xdr:col>20</xdr:col>
      <xdr:colOff>38100</xdr:colOff>
      <xdr:row>79</xdr:row>
      <xdr:rowOff>17241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95320</xdr:rowOff>
    </xdr:from>
    <xdr:to>
      <xdr:col>15</xdr:col>
      <xdr:colOff>101600</xdr:colOff>
      <xdr:row>79</xdr:row>
      <xdr:rowOff>25470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16597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120847</xdr:rowOff>
    </xdr:from>
    <xdr:to>
      <xdr:col>6</xdr:col>
      <xdr:colOff>38100</xdr:colOff>
      <xdr:row>79</xdr:row>
      <xdr:rowOff>50997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42124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18314</xdr:rowOff>
    </xdr:from>
    <xdr:to>
      <xdr:col>24</xdr:col>
      <xdr:colOff>63500</xdr:colOff>
      <xdr:row>96</xdr:row>
      <xdr:rowOff>106752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7514"/>
          <a:ext cx="838200" cy="8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106752</xdr:rowOff>
    </xdr:from>
    <xdr:to>
      <xdr:col>19</xdr:col>
      <xdr:colOff>177800</xdr:colOff>
      <xdr:row>96</xdr:row>
      <xdr:rowOff>119042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5952"/>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119042</xdr:rowOff>
    </xdr:from>
    <xdr:to>
      <xdr:col>15</xdr:col>
      <xdr:colOff>50800</xdr:colOff>
      <xdr:row>97</xdr:row>
      <xdr:rowOff>25583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8242"/>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25583</xdr:rowOff>
    </xdr:from>
    <xdr:to>
      <xdr:col>10</xdr:col>
      <xdr:colOff>114300</xdr:colOff>
      <xdr:row>97</xdr:row>
      <xdr:rowOff>45219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56233"/>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138964</xdr:rowOff>
    </xdr:from>
    <xdr:to>
      <xdr:col>24</xdr:col>
      <xdr:colOff>114300</xdr:colOff>
      <xdr:row>96</xdr:row>
      <xdr:rowOff>69114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117391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0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55952</xdr:rowOff>
    </xdr:from>
    <xdr:to>
      <xdr:col>20</xdr:col>
      <xdr:colOff>38100</xdr:colOff>
      <xdr:row>96</xdr:row>
      <xdr:rowOff>157552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148679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0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68242</xdr:rowOff>
    </xdr:from>
    <xdr:to>
      <xdr:col>15</xdr:col>
      <xdr:colOff>101600</xdr:colOff>
      <xdr:row>96</xdr:row>
      <xdr:rowOff>169842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160969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2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146233</xdr:rowOff>
    </xdr:from>
    <xdr:to>
      <xdr:col>10</xdr:col>
      <xdr:colOff>165100</xdr:colOff>
      <xdr:row>97</xdr:row>
      <xdr:rowOff>76383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67510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165869</xdr:rowOff>
    </xdr:from>
    <xdr:to>
      <xdr:col>6</xdr:col>
      <xdr:colOff>38100</xdr:colOff>
      <xdr:row>97</xdr:row>
      <xdr:rowOff>96019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87146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96334</xdr:rowOff>
    </xdr:from>
    <xdr:to>
      <xdr:col>55</xdr:col>
      <xdr:colOff>0</xdr:colOff>
      <xdr:row>36</xdr:row>
      <xdr:rowOff>122551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8534"/>
          <a:ext cx="838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96334</xdr:rowOff>
    </xdr:from>
    <xdr:to>
      <xdr:col>50</xdr:col>
      <xdr:colOff>114300</xdr:colOff>
      <xdr:row>36</xdr:row>
      <xdr:rowOff>102530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8534"/>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79936</xdr:rowOff>
    </xdr:from>
    <xdr:to>
      <xdr:col>45</xdr:col>
      <xdr:colOff>177800</xdr:colOff>
      <xdr:row>36</xdr:row>
      <xdr:rowOff>102530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9236"/>
          <a:ext cx="889000" cy="3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79936</xdr:rowOff>
    </xdr:from>
    <xdr:to>
      <xdr:col>41</xdr:col>
      <xdr:colOff>50800</xdr:colOff>
      <xdr:row>37</xdr:row>
      <xdr:rowOff>7439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9236"/>
          <a:ext cx="889000" cy="4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71751</xdr:rowOff>
    </xdr:from>
    <xdr:to>
      <xdr:col>55</xdr:col>
      <xdr:colOff>50800</xdr:colOff>
      <xdr:row>37</xdr:row>
      <xdr:rowOff>1901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94628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45534</xdr:rowOff>
    </xdr:from>
    <xdr:to>
      <xdr:col>50</xdr:col>
      <xdr:colOff>165100</xdr:colOff>
      <xdr:row>36</xdr:row>
      <xdr:rowOff>147134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163661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51730</xdr:rowOff>
    </xdr:from>
    <xdr:to>
      <xdr:col>46</xdr:col>
      <xdr:colOff>38100</xdr:colOff>
      <xdr:row>36</xdr:row>
      <xdr:rowOff>153330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169857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29136</xdr:rowOff>
    </xdr:from>
    <xdr:to>
      <xdr:col>41</xdr:col>
      <xdr:colOff>101600</xdr:colOff>
      <xdr:row>34</xdr:row>
      <xdr:rowOff>130736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147263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128089</xdr:rowOff>
    </xdr:from>
    <xdr:to>
      <xdr:col>36</xdr:col>
      <xdr:colOff>165100</xdr:colOff>
      <xdr:row>37</xdr:row>
      <xdr:rowOff>58239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74766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132014</xdr:rowOff>
    </xdr:from>
    <xdr:to>
      <xdr:col>55</xdr:col>
      <xdr:colOff>0</xdr:colOff>
      <xdr:row>58</xdr:row>
      <xdr:rowOff>5592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4664"/>
          <a:ext cx="838200" cy="4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5592</xdr:rowOff>
    </xdr:from>
    <xdr:to>
      <xdr:col>50</xdr:col>
      <xdr:colOff>114300</xdr:colOff>
      <xdr:row>58</xdr:row>
      <xdr:rowOff>52139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9692"/>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118163</xdr:rowOff>
    </xdr:from>
    <xdr:to>
      <xdr:col>45</xdr:col>
      <xdr:colOff>177800</xdr:colOff>
      <xdr:row>58</xdr:row>
      <xdr:rowOff>52139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19363"/>
          <a:ext cx="889000" cy="2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118163</xdr:rowOff>
    </xdr:from>
    <xdr:to>
      <xdr:col>41</xdr:col>
      <xdr:colOff>50800</xdr:colOff>
      <xdr:row>57</xdr:row>
      <xdr:rowOff>90837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19363"/>
          <a:ext cx="889000" cy="1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81214</xdr:rowOff>
    </xdr:from>
    <xdr:to>
      <xdr:col>55</xdr:col>
      <xdr:colOff>50800</xdr:colOff>
      <xdr:row>58</xdr:row>
      <xdr:rowOff>11364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59641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126242</xdr:rowOff>
    </xdr:from>
    <xdr:to>
      <xdr:col>50</xdr:col>
      <xdr:colOff>165100</xdr:colOff>
      <xdr:row>58</xdr:row>
      <xdr:rowOff>56392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1339</xdr:rowOff>
    </xdr:from>
    <xdr:to>
      <xdr:col>46</xdr:col>
      <xdr:colOff>38100</xdr:colOff>
      <xdr:row>58</xdr:row>
      <xdr:rowOff>102939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67363</xdr:rowOff>
    </xdr:from>
    <xdr:to>
      <xdr:col>41</xdr:col>
      <xdr:colOff>101600</xdr:colOff>
      <xdr:row>56</xdr:row>
      <xdr:rowOff>168963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4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40037</xdr:rowOff>
    </xdr:from>
    <xdr:to>
      <xdr:col>36</xdr:col>
      <xdr:colOff>165100</xdr:colOff>
      <xdr:row>57</xdr:row>
      <xdr:rowOff>141637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117754</xdr:rowOff>
    </xdr:from>
    <xdr:to>
      <xdr:col>55</xdr:col>
      <xdr:colOff>0</xdr:colOff>
      <xdr:row>78</xdr:row>
      <xdr:rowOff>141185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0854"/>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141185</xdr:rowOff>
    </xdr:from>
    <xdr:to>
      <xdr:col>50</xdr:col>
      <xdr:colOff>114300</xdr:colOff>
      <xdr:row>79</xdr:row>
      <xdr:rowOff>24752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14285"/>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24752</xdr:rowOff>
    </xdr:from>
    <xdr:to>
      <xdr:col>45</xdr:col>
      <xdr:colOff>177800</xdr:colOff>
      <xdr:row>79</xdr:row>
      <xdr:rowOff>29324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93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163004</xdr:rowOff>
    </xdr:from>
    <xdr:to>
      <xdr:col>41</xdr:col>
      <xdr:colOff>50800</xdr:colOff>
      <xdr:row>79</xdr:row>
      <xdr:rowOff>29324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36104"/>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66954</xdr:rowOff>
    </xdr:from>
    <xdr:to>
      <xdr:col>55</xdr:col>
      <xdr:colOff>50800</xdr:colOff>
      <xdr:row>78</xdr:row>
      <xdr:rowOff>168554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153331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90385</xdr:rowOff>
    </xdr:from>
    <xdr:to>
      <xdr:col>50</xdr:col>
      <xdr:colOff>165100</xdr:colOff>
      <xdr:row>79</xdr:row>
      <xdr:rowOff>20535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145402</xdr:rowOff>
    </xdr:from>
    <xdr:to>
      <xdr:col>46</xdr:col>
      <xdr:colOff>38100</xdr:colOff>
      <xdr:row>79</xdr:row>
      <xdr:rowOff>75552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66679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149974</xdr:rowOff>
    </xdr:from>
    <xdr:to>
      <xdr:col>41</xdr:col>
      <xdr:colOff>101600</xdr:colOff>
      <xdr:row>79</xdr:row>
      <xdr:rowOff>80124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71251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112204</xdr:rowOff>
    </xdr:from>
    <xdr:to>
      <xdr:col>36</xdr:col>
      <xdr:colOff>165100</xdr:colOff>
      <xdr:row>79</xdr:row>
      <xdr:rowOff>42354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33481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7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14576</xdr:rowOff>
    </xdr:from>
    <xdr:to>
      <xdr:col>55</xdr:col>
      <xdr:colOff>0</xdr:colOff>
      <xdr:row>98</xdr:row>
      <xdr:rowOff>47968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6676"/>
          <a:ext cx="8382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47968</xdr:rowOff>
    </xdr:from>
    <xdr:to>
      <xdr:col>50</xdr:col>
      <xdr:colOff>114300</xdr:colOff>
      <xdr:row>98</xdr:row>
      <xdr:rowOff>79987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0068"/>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148391</xdr:rowOff>
    </xdr:from>
    <xdr:to>
      <xdr:col>45</xdr:col>
      <xdr:colOff>177800</xdr:colOff>
      <xdr:row>98</xdr:row>
      <xdr:rowOff>79987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07591"/>
          <a:ext cx="889000" cy="2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148391</xdr:rowOff>
    </xdr:from>
    <xdr:to>
      <xdr:col>41</xdr:col>
      <xdr:colOff>50800</xdr:colOff>
      <xdr:row>97</xdr:row>
      <xdr:rowOff>139824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7591"/>
          <a:ext cx="889000" cy="16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135226</xdr:rowOff>
    </xdr:from>
    <xdr:to>
      <xdr:col>55</xdr:col>
      <xdr:colOff>50800</xdr:colOff>
      <xdr:row>98</xdr:row>
      <xdr:rowOff>65376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168618</xdr:rowOff>
    </xdr:from>
    <xdr:to>
      <xdr:col>50</xdr:col>
      <xdr:colOff>165100</xdr:colOff>
      <xdr:row>98</xdr:row>
      <xdr:rowOff>98768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29187</xdr:rowOff>
    </xdr:from>
    <xdr:to>
      <xdr:col>46</xdr:col>
      <xdr:colOff>38100</xdr:colOff>
      <xdr:row>98</xdr:row>
      <xdr:rowOff>130787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97591</xdr:rowOff>
    </xdr:from>
    <xdr:to>
      <xdr:col>41</xdr:col>
      <xdr:colOff>101600</xdr:colOff>
      <xdr:row>97</xdr:row>
      <xdr:rowOff>27741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44268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89024</xdr:rowOff>
    </xdr:from>
    <xdr:to>
      <xdr:col>36</xdr:col>
      <xdr:colOff>165100</xdr:colOff>
      <xdr:row>98</xdr:row>
      <xdr:rowOff>19174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35701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123418</xdr:rowOff>
    </xdr:from>
    <xdr:to>
      <xdr:col>85</xdr:col>
      <xdr:colOff>127000</xdr:colOff>
      <xdr:row>38</xdr:row>
      <xdr:rowOff>1410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67068"/>
          <a:ext cx="8382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123418</xdr:rowOff>
    </xdr:from>
    <xdr:to>
      <xdr:col>81</xdr:col>
      <xdr:colOff>50800</xdr:colOff>
      <xdr:row>38</xdr:row>
      <xdr:rowOff>96393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67068"/>
          <a:ext cx="889000" cy="1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96393</xdr:rowOff>
    </xdr:from>
    <xdr:to>
      <xdr:col>76</xdr:col>
      <xdr:colOff>114300</xdr:colOff>
      <xdr:row>38</xdr:row>
      <xdr:rowOff>146571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1493"/>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137909</xdr:rowOff>
    </xdr:from>
    <xdr:to>
      <xdr:col>71</xdr:col>
      <xdr:colOff>177800</xdr:colOff>
      <xdr:row>38</xdr:row>
      <xdr:rowOff>146571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3009"/>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122060</xdr:rowOff>
    </xdr:from>
    <xdr:to>
      <xdr:col>85</xdr:col>
      <xdr:colOff>177800</xdr:colOff>
      <xdr:row>38</xdr:row>
      <xdr:rowOff>52209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65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144937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72618</xdr:rowOff>
    </xdr:from>
    <xdr:to>
      <xdr:col>81</xdr:col>
      <xdr:colOff>101600</xdr:colOff>
      <xdr:row>38</xdr:row>
      <xdr:rowOff>2769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1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19295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45593</xdr:rowOff>
    </xdr:from>
    <xdr:to>
      <xdr:col>76</xdr:col>
      <xdr:colOff>165100</xdr:colOff>
      <xdr:row>38</xdr:row>
      <xdr:rowOff>147193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138320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95771</xdr:rowOff>
    </xdr:from>
    <xdr:to>
      <xdr:col>72</xdr:col>
      <xdr:colOff>38100</xdr:colOff>
      <xdr:row>39</xdr:row>
      <xdr:rowOff>25921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17048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87109</xdr:rowOff>
    </xdr:from>
    <xdr:to>
      <xdr:col>67</xdr:col>
      <xdr:colOff>101600</xdr:colOff>
      <xdr:row>39</xdr:row>
      <xdr:rowOff>17259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8386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156843</xdr:rowOff>
    </xdr:from>
    <xdr:to>
      <xdr:col>85</xdr:col>
      <xdr:colOff>127000</xdr:colOff>
      <xdr:row>78</xdr:row>
      <xdr:rowOff>1040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8493"/>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169011</xdr:rowOff>
    </xdr:from>
    <xdr:to>
      <xdr:col>81</xdr:col>
      <xdr:colOff>50800</xdr:colOff>
      <xdr:row>78</xdr:row>
      <xdr:rowOff>1040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7066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169011</xdr:rowOff>
    </xdr:from>
    <xdr:to>
      <xdr:col>76</xdr:col>
      <xdr:colOff>114300</xdr:colOff>
      <xdr:row>78</xdr:row>
      <xdr:rowOff>9341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70661"/>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7322</xdr:rowOff>
    </xdr:from>
    <xdr:to>
      <xdr:col>71</xdr:col>
      <xdr:colOff>177800</xdr:colOff>
      <xdr:row>78</xdr:row>
      <xdr:rowOff>9341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042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106043</xdr:rowOff>
    </xdr:from>
    <xdr:to>
      <xdr:col>85</xdr:col>
      <xdr:colOff>177800</xdr:colOff>
      <xdr:row>78</xdr:row>
      <xdr:rowOff>36193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121690</xdr:rowOff>
    </xdr:from>
    <xdr:to>
      <xdr:col>81</xdr:col>
      <xdr:colOff>101600</xdr:colOff>
      <xdr:row>78</xdr:row>
      <xdr:rowOff>51840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42967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118211</xdr:rowOff>
    </xdr:from>
    <xdr:to>
      <xdr:col>76</xdr:col>
      <xdr:colOff>165100</xdr:colOff>
      <xdr:row>78</xdr:row>
      <xdr:rowOff>48361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39488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129991</xdr:rowOff>
    </xdr:from>
    <xdr:to>
      <xdr:col>72</xdr:col>
      <xdr:colOff>38100</xdr:colOff>
      <xdr:row>78</xdr:row>
      <xdr:rowOff>60141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127972</xdr:rowOff>
    </xdr:from>
    <xdr:to>
      <xdr:col>67</xdr:col>
      <xdr:colOff>101600</xdr:colOff>
      <xdr:row>78</xdr:row>
      <xdr:rowOff>58122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49249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138072</xdr:rowOff>
    </xdr:from>
    <xdr:to>
      <xdr:col>85</xdr:col>
      <xdr:colOff>127000</xdr:colOff>
      <xdr:row>97</xdr:row>
      <xdr:rowOff>142055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68722"/>
          <a:ext cx="8382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142055</xdr:rowOff>
    </xdr:from>
    <xdr:to>
      <xdr:col>81</xdr:col>
      <xdr:colOff>50800</xdr:colOff>
      <xdr:row>97</xdr:row>
      <xdr:rowOff>168599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72705"/>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145157</xdr:rowOff>
    </xdr:from>
    <xdr:to>
      <xdr:col>76</xdr:col>
      <xdr:colOff>114300</xdr:colOff>
      <xdr:row>97</xdr:row>
      <xdr:rowOff>168599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75807"/>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145157</xdr:rowOff>
    </xdr:from>
    <xdr:to>
      <xdr:col>71</xdr:col>
      <xdr:colOff>177800</xdr:colOff>
      <xdr:row>98</xdr:row>
      <xdr:rowOff>31017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75807"/>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87272</xdr:rowOff>
    </xdr:from>
    <xdr:to>
      <xdr:col>85</xdr:col>
      <xdr:colOff>177800</xdr:colOff>
      <xdr:row>98</xdr:row>
      <xdr:rowOff>17422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110149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91255</xdr:rowOff>
    </xdr:from>
    <xdr:to>
      <xdr:col>81</xdr:col>
      <xdr:colOff>101600</xdr:colOff>
      <xdr:row>98</xdr:row>
      <xdr:rowOff>21405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37932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117799</xdr:rowOff>
    </xdr:from>
    <xdr:to>
      <xdr:col>76</xdr:col>
      <xdr:colOff>165100</xdr:colOff>
      <xdr:row>98</xdr:row>
      <xdr:rowOff>47949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64476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94357</xdr:rowOff>
    </xdr:from>
    <xdr:to>
      <xdr:col>72</xdr:col>
      <xdr:colOff>38100</xdr:colOff>
      <xdr:row>98</xdr:row>
      <xdr:rowOff>24507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151667</xdr:rowOff>
    </xdr:from>
    <xdr:to>
      <xdr:col>67</xdr:col>
      <xdr:colOff>101600</xdr:colOff>
      <xdr:row>98</xdr:row>
      <xdr:rowOff>81817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43955</xdr:rowOff>
    </xdr:from>
    <xdr:to>
      <xdr:col>116</xdr:col>
      <xdr:colOff>63500</xdr:colOff>
      <xdr:row>39</xdr:row>
      <xdr:rowOff>44241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30505"/>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44241</xdr:rowOff>
    </xdr:from>
    <xdr:to>
      <xdr:col>111</xdr:col>
      <xdr:colOff>177800</xdr:colOff>
      <xdr:row>39</xdr:row>
      <xdr:rowOff>44355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307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124441</xdr:rowOff>
    </xdr:from>
    <xdr:to>
      <xdr:col>107</xdr:col>
      <xdr:colOff>50800</xdr:colOff>
      <xdr:row>39</xdr:row>
      <xdr:rowOff>44355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9541"/>
          <a:ext cx="8890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124441</xdr:rowOff>
    </xdr:from>
    <xdr:to>
      <xdr:col>102</xdr:col>
      <xdr:colOff>114300</xdr:colOff>
      <xdr:row>39</xdr:row>
      <xdr:rowOff>44393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9541"/>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164605</xdr:rowOff>
    </xdr:from>
    <xdr:to>
      <xdr:col>116</xdr:col>
      <xdr:colOff>114300</xdr:colOff>
      <xdr:row>39</xdr:row>
      <xdr:rowOff>94755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79532</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4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164891</xdr:rowOff>
    </xdr:from>
    <xdr:to>
      <xdr:col>112</xdr:col>
      <xdr:colOff>38100</xdr:colOff>
      <xdr:row>39</xdr:row>
      <xdr:rowOff>95041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86168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165005</xdr:rowOff>
    </xdr:from>
    <xdr:to>
      <xdr:col>107</xdr:col>
      <xdr:colOff>101600</xdr:colOff>
      <xdr:row>39</xdr:row>
      <xdr:rowOff>95155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86282</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73641</xdr:rowOff>
    </xdr:from>
    <xdr:to>
      <xdr:col>102</xdr:col>
      <xdr:colOff>165100</xdr:colOff>
      <xdr:row>39</xdr:row>
      <xdr:rowOff>3791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20318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165043</xdr:rowOff>
    </xdr:from>
    <xdr:to>
      <xdr:col>98</xdr:col>
      <xdr:colOff>38100</xdr:colOff>
      <xdr:row>39</xdr:row>
      <xdr:rowOff>95193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86320</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115674</xdr:rowOff>
    </xdr:from>
    <xdr:to>
      <xdr:col>116</xdr:col>
      <xdr:colOff>63500</xdr:colOff>
      <xdr:row>58</xdr:row>
      <xdr:rowOff>115812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977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115812</xdr:rowOff>
    </xdr:from>
    <xdr:to>
      <xdr:col>111</xdr:col>
      <xdr:colOff>177800</xdr:colOff>
      <xdr:row>58</xdr:row>
      <xdr:rowOff>116017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991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116017</xdr:rowOff>
    </xdr:from>
    <xdr:to>
      <xdr:col>107</xdr:col>
      <xdr:colOff>50800</xdr:colOff>
      <xdr:row>58</xdr:row>
      <xdr:rowOff>116291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6011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116291</xdr:rowOff>
    </xdr:from>
    <xdr:to>
      <xdr:col>102</xdr:col>
      <xdr:colOff>114300</xdr:colOff>
      <xdr:row>58</xdr:row>
      <xdr:rowOff>116497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039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64874</xdr:rowOff>
    </xdr:from>
    <xdr:to>
      <xdr:col>116</xdr:col>
      <xdr:colOff>114300</xdr:colOff>
      <xdr:row>58</xdr:row>
      <xdr:rowOff>166474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151251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65012</xdr:rowOff>
    </xdr:from>
    <xdr:to>
      <xdr:col>112</xdr:col>
      <xdr:colOff>38100</xdr:colOff>
      <xdr:row>58</xdr:row>
      <xdr:rowOff>166612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157739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65217</xdr:rowOff>
    </xdr:from>
    <xdr:to>
      <xdr:col>107</xdr:col>
      <xdr:colOff>101600</xdr:colOff>
      <xdr:row>58</xdr:row>
      <xdr:rowOff>166817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157944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65491</xdr:rowOff>
    </xdr:from>
    <xdr:to>
      <xdr:col>102</xdr:col>
      <xdr:colOff>165100</xdr:colOff>
      <xdr:row>58</xdr:row>
      <xdr:rowOff>167091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158218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65697</xdr:rowOff>
    </xdr:from>
    <xdr:to>
      <xdr:col>98</xdr:col>
      <xdr:colOff>38100</xdr:colOff>
      <xdr:row>58</xdr:row>
      <xdr:rowOff>167297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158424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52426</xdr:rowOff>
    </xdr:from>
    <xdr:to>
      <xdr:col>116</xdr:col>
      <xdr:colOff>63500</xdr:colOff>
      <xdr:row>78</xdr:row>
      <xdr:rowOff>68174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25526"/>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58789</xdr:rowOff>
    </xdr:from>
    <xdr:to>
      <xdr:col>111</xdr:col>
      <xdr:colOff>177800</xdr:colOff>
      <xdr:row>78</xdr:row>
      <xdr:rowOff>68174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431889"/>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58789</xdr:rowOff>
    </xdr:from>
    <xdr:to>
      <xdr:col>107</xdr:col>
      <xdr:colOff>50800</xdr:colOff>
      <xdr:row>78</xdr:row>
      <xdr:rowOff>70574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31889"/>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104039</xdr:rowOff>
    </xdr:from>
    <xdr:to>
      <xdr:col>102</xdr:col>
      <xdr:colOff>114300</xdr:colOff>
      <xdr:row>78</xdr:row>
      <xdr:rowOff>70574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05689"/>
          <a:ext cx="889000" cy="1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1626</xdr:rowOff>
    </xdr:from>
    <xdr:to>
      <xdr:col>116</xdr:col>
      <xdr:colOff>114300</xdr:colOff>
      <xdr:row>78</xdr:row>
      <xdr:rowOff>103226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151503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17374</xdr:rowOff>
    </xdr:from>
    <xdr:to>
      <xdr:col>112</xdr:col>
      <xdr:colOff>38100</xdr:colOff>
      <xdr:row>78</xdr:row>
      <xdr:rowOff>118974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110101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7989</xdr:rowOff>
    </xdr:from>
    <xdr:to>
      <xdr:col>107</xdr:col>
      <xdr:colOff>101600</xdr:colOff>
      <xdr:row>78</xdr:row>
      <xdr:rowOff>109589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100716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19774</xdr:rowOff>
    </xdr:from>
    <xdr:to>
      <xdr:col>102</xdr:col>
      <xdr:colOff>165100</xdr:colOff>
      <xdr:row>78</xdr:row>
      <xdr:rowOff>121374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112501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8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53239</xdr:rowOff>
    </xdr:from>
    <xdr:to>
      <xdr:col>98</xdr:col>
      <xdr:colOff>38100</xdr:colOff>
      <xdr:row>77</xdr:row>
      <xdr:rowOff>154839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145966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扶助費及び</a:t>
          </a:r>
          <a:r>
            <a:rPr kumimoji="1" lang="ja-JP" altLang="ja-JP" sz="1100">
              <a:solidFill>
                <a:schemeClr val="dk1"/>
              </a:solidFill>
              <a:effectLst/>
              <a:latin typeface="+mn-lt"/>
              <a:ea typeface="+mn-ea"/>
              <a:cs typeface="+mn-cs"/>
            </a:rPr>
            <a:t>普通建設事業費の増加が著しい。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a:t>
          </a:r>
          <a:r>
            <a:rPr lang="ja-JP" altLang="ja-JP" sz="1100" b="0" i="0" baseline="0">
              <a:solidFill>
                <a:schemeClr val="dk1"/>
              </a:solidFill>
              <a:effectLst/>
              <a:latin typeface="+mn-lt"/>
              <a:ea typeface="+mn-ea"/>
              <a:cs typeface="+mn-cs"/>
            </a:rPr>
            <a:t>電力・ガス・食料品等価格高騰緊急支援給付金事業の実施</a:t>
          </a:r>
          <a:r>
            <a:rPr kumimoji="1" lang="ja-JP" altLang="ja-JP" sz="1100">
              <a:solidFill>
                <a:schemeClr val="dk1"/>
              </a:solidFill>
              <a:effectLst/>
              <a:latin typeface="+mn-lt"/>
              <a:ea typeface="+mn-ea"/>
              <a:cs typeface="+mn-cs"/>
            </a:rPr>
            <a:t>によるものである。</a:t>
          </a:r>
          <a:endParaRPr lang="ja-JP" altLang="ja-JP">
            <a:effectLst/>
          </a:endParaRPr>
        </a:p>
        <a:p>
          <a:r>
            <a:rPr kumimoji="1" lang="ja-JP" altLang="ja-JP" sz="1100">
              <a:solidFill>
                <a:schemeClr val="dk1"/>
              </a:solidFill>
              <a:effectLst/>
              <a:latin typeface="+mn-lt"/>
              <a:ea typeface="+mn-ea"/>
              <a:cs typeface="+mn-cs"/>
            </a:rPr>
            <a:t>普通建設事業費については、公営住宅建替事業の建替工事</a:t>
          </a:r>
          <a:r>
            <a:rPr kumimoji="1" lang="ja-JP" altLang="en-US" sz="1100">
              <a:solidFill>
                <a:schemeClr val="dk1"/>
              </a:solidFill>
              <a:effectLst/>
              <a:latin typeface="+mn-lt"/>
              <a:ea typeface="+mn-ea"/>
              <a:cs typeface="+mn-cs"/>
            </a:rPr>
            <a:t>費の増、小学校施設環境改善質的整備事業の工事の実施及び排水ポンプ車購入</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引き続き長期的な視野を持って財政運営に努める。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
30,183
125.13
21,265,993
20,613,534
543,081
9,549,002
18,205,534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8065</xdr:rowOff>
    </xdr:from>
    <xdr:to>
      <xdr:col>24</xdr:col>
      <xdr:colOff>63500</xdr:colOff>
      <xdr:row>36</xdr:row>
      <xdr:rowOff>18542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0265"/>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121793</xdr:rowOff>
    </xdr:from>
    <xdr:to>
      <xdr:col>19</xdr:col>
      <xdr:colOff>177800</xdr:colOff>
      <xdr:row>36</xdr:row>
      <xdr:rowOff>18542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2543"/>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121603</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235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97599</xdr:rowOff>
    </xdr:from>
    <xdr:to>
      <xdr:col>10</xdr:col>
      <xdr:colOff>114300</xdr:colOff>
      <xdr:row>35</xdr:row>
      <xdr:rowOff>121603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834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128715</xdr:rowOff>
    </xdr:from>
    <xdr:to>
      <xdr:col>24</xdr:col>
      <xdr:colOff>114300</xdr:colOff>
      <xdr:row>36</xdr:row>
      <xdr:rowOff>58865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70993</xdr:rowOff>
    </xdr:from>
    <xdr:to>
      <xdr:col>15</xdr:col>
      <xdr:colOff>101600</xdr:colOff>
      <xdr:row>36</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70803</xdr:rowOff>
    </xdr:from>
    <xdr:to>
      <xdr:col>10</xdr:col>
      <xdr:colOff>165100</xdr:colOff>
      <xdr:row>36</xdr:row>
      <xdr:rowOff>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46799</xdr:rowOff>
    </xdr:from>
    <xdr:to>
      <xdr:col>6</xdr:col>
      <xdr:colOff>38100</xdr:colOff>
      <xdr:row>35</xdr:row>
      <xdr:rowOff>148399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164926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8037</xdr:rowOff>
    </xdr:from>
    <xdr:to>
      <xdr:col>24</xdr:col>
      <xdr:colOff>63500</xdr:colOff>
      <xdr:row>58</xdr:row>
      <xdr:rowOff>8666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213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8666</xdr:rowOff>
    </xdr:from>
    <xdr:to>
      <xdr:col>19</xdr:col>
      <xdr:colOff>177800</xdr:colOff>
      <xdr:row>58</xdr:row>
      <xdr:rowOff>28728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2766"/>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131150</xdr:rowOff>
    </xdr:from>
    <xdr:to>
      <xdr:col>15</xdr:col>
      <xdr:colOff>50800</xdr:colOff>
      <xdr:row>58</xdr:row>
      <xdr:rowOff>28728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32350"/>
          <a:ext cx="889000" cy="24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131150</xdr:rowOff>
    </xdr:from>
    <xdr:to>
      <xdr:col>10</xdr:col>
      <xdr:colOff>114300</xdr:colOff>
      <xdr:row>58</xdr:row>
      <xdr:rowOff>26796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2350"/>
          <a:ext cx="889000" cy="2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128687</xdr:rowOff>
    </xdr:from>
    <xdr:to>
      <xdr:col>24</xdr:col>
      <xdr:colOff>114300</xdr:colOff>
      <xdr:row>58</xdr:row>
      <xdr:rowOff>58837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129316</xdr:rowOff>
    </xdr:from>
    <xdr:to>
      <xdr:col>20</xdr:col>
      <xdr:colOff>38100</xdr:colOff>
      <xdr:row>58</xdr:row>
      <xdr:rowOff>59466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75993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149378</xdr:rowOff>
    </xdr:from>
    <xdr:to>
      <xdr:col>15</xdr:col>
      <xdr:colOff>101600</xdr:colOff>
      <xdr:row>58</xdr:row>
      <xdr:rowOff>79528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96055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80350</xdr:rowOff>
    </xdr:from>
    <xdr:to>
      <xdr:col>10</xdr:col>
      <xdr:colOff>165100</xdr:colOff>
      <xdr:row>57</xdr:row>
      <xdr:rowOff>10500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27027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5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147446</xdr:rowOff>
    </xdr:from>
    <xdr:to>
      <xdr:col>6</xdr:col>
      <xdr:colOff>38100</xdr:colOff>
      <xdr:row>58</xdr:row>
      <xdr:rowOff>77596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94123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36432</xdr:rowOff>
    </xdr:from>
    <xdr:to>
      <xdr:col>24</xdr:col>
      <xdr:colOff>63500</xdr:colOff>
      <xdr:row>76</xdr:row>
      <xdr:rowOff>100436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6632"/>
          <a:ext cx="838200" cy="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59914</xdr:rowOff>
    </xdr:from>
    <xdr:to>
      <xdr:col>19</xdr:col>
      <xdr:colOff>177800</xdr:colOff>
      <xdr:row>76</xdr:row>
      <xdr:rowOff>100436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0114"/>
          <a:ext cx="889000" cy="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59914</xdr:rowOff>
    </xdr:from>
    <xdr:to>
      <xdr:col>15</xdr:col>
      <xdr:colOff>50800</xdr:colOff>
      <xdr:row>76</xdr:row>
      <xdr:rowOff>170405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11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170405</xdr:rowOff>
    </xdr:from>
    <xdr:to>
      <xdr:col>10</xdr:col>
      <xdr:colOff>114300</xdr:colOff>
      <xdr:row>77</xdr:row>
      <xdr:rowOff>12726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060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157082</xdr:rowOff>
    </xdr:from>
    <xdr:to>
      <xdr:col>24</xdr:col>
      <xdr:colOff>114300</xdr:colOff>
      <xdr:row>76</xdr:row>
      <xdr:rowOff>87232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135509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49636</xdr:rowOff>
    </xdr:from>
    <xdr:to>
      <xdr:col>20</xdr:col>
      <xdr:colOff>38100</xdr:colOff>
      <xdr:row>76</xdr:row>
      <xdr:rowOff>151236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142363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9114</xdr:rowOff>
    </xdr:from>
    <xdr:to>
      <xdr:col>15</xdr:col>
      <xdr:colOff>101600</xdr:colOff>
      <xdr:row>76</xdr:row>
      <xdr:rowOff>110714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101841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119605</xdr:rowOff>
    </xdr:from>
    <xdr:to>
      <xdr:col>10</xdr:col>
      <xdr:colOff>165100</xdr:colOff>
      <xdr:row>77</xdr:row>
      <xdr:rowOff>49755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40882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133376</xdr:rowOff>
    </xdr:from>
    <xdr:to>
      <xdr:col>6</xdr:col>
      <xdr:colOff>38100</xdr:colOff>
      <xdr:row>77</xdr:row>
      <xdr:rowOff>63526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54653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120895</xdr:rowOff>
    </xdr:from>
    <xdr:to>
      <xdr:col>24</xdr:col>
      <xdr:colOff>63500</xdr:colOff>
      <xdr:row>97</xdr:row>
      <xdr:rowOff>125971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1545"/>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120895</xdr:rowOff>
    </xdr:from>
    <xdr:to>
      <xdr:col>19</xdr:col>
      <xdr:colOff>177800</xdr:colOff>
      <xdr:row>97</xdr:row>
      <xdr:rowOff>122546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154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122546</xdr:rowOff>
    </xdr:from>
    <xdr:to>
      <xdr:col>15</xdr:col>
      <xdr:colOff>50800</xdr:colOff>
      <xdr:row>97</xdr:row>
      <xdr:rowOff>133660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319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52136</xdr:rowOff>
    </xdr:from>
    <xdr:to>
      <xdr:col>10</xdr:col>
      <xdr:colOff>114300</xdr:colOff>
      <xdr:row>97</xdr:row>
      <xdr:rowOff>133660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82786"/>
          <a:ext cx="889000" cy="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75171</xdr:rowOff>
    </xdr:from>
    <xdr:to>
      <xdr:col>24</xdr:col>
      <xdr:colOff>114300</xdr:colOff>
      <xdr:row>98</xdr:row>
      <xdr:rowOff>5321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161548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70095</xdr:rowOff>
    </xdr:from>
    <xdr:to>
      <xdr:col>20</xdr:col>
      <xdr:colOff>38100</xdr:colOff>
      <xdr:row>98</xdr:row>
      <xdr:rowOff>245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71746</xdr:rowOff>
    </xdr:from>
    <xdr:to>
      <xdr:col>15</xdr:col>
      <xdr:colOff>101600</xdr:colOff>
      <xdr:row>98</xdr:row>
      <xdr:rowOff>1896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82860</xdr:rowOff>
    </xdr:from>
    <xdr:to>
      <xdr:col>10</xdr:col>
      <xdr:colOff>165100</xdr:colOff>
      <xdr:row>98</xdr:row>
      <xdr:rowOff>13010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1336</xdr:rowOff>
    </xdr:from>
    <xdr:to>
      <xdr:col>6</xdr:col>
      <xdr:colOff>38100</xdr:colOff>
      <xdr:row>97</xdr:row>
      <xdr:rowOff>102936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119463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161580</xdr:rowOff>
    </xdr:from>
    <xdr:to>
      <xdr:col>55</xdr:col>
      <xdr:colOff>0</xdr:colOff>
      <xdr:row>38</xdr:row>
      <xdr:rowOff>162234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668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162234</xdr:rowOff>
    </xdr:from>
    <xdr:to>
      <xdr:col>50</xdr:col>
      <xdr:colOff>114300</xdr:colOff>
      <xdr:row>38</xdr:row>
      <xdr:rowOff>163213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773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163213</xdr:rowOff>
    </xdr:from>
    <xdr:to>
      <xdr:col>45</xdr:col>
      <xdr:colOff>177800</xdr:colOff>
      <xdr:row>38</xdr:row>
      <xdr:rowOff>164519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7831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164519</xdr:rowOff>
    </xdr:from>
    <xdr:to>
      <xdr:col>41</xdr:col>
      <xdr:colOff>50800</xdr:colOff>
      <xdr:row>38</xdr:row>
      <xdr:rowOff>165173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7961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110780</xdr:rowOff>
    </xdr:from>
    <xdr:to>
      <xdr:col>55</xdr:col>
      <xdr:colOff>50800</xdr:colOff>
      <xdr:row>39</xdr:row>
      <xdr:rowOff>40930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25707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111434</xdr:rowOff>
    </xdr:from>
    <xdr:to>
      <xdr:col>50</xdr:col>
      <xdr:colOff>165100</xdr:colOff>
      <xdr:row>39</xdr:row>
      <xdr:rowOff>41584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32711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112413</xdr:rowOff>
    </xdr:from>
    <xdr:to>
      <xdr:col>46</xdr:col>
      <xdr:colOff>38100</xdr:colOff>
      <xdr:row>39</xdr:row>
      <xdr:rowOff>42563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33690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113719</xdr:rowOff>
    </xdr:from>
    <xdr:to>
      <xdr:col>41</xdr:col>
      <xdr:colOff>101600</xdr:colOff>
      <xdr:row>39</xdr:row>
      <xdr:rowOff>43869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34996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114373</xdr:rowOff>
    </xdr:from>
    <xdr:to>
      <xdr:col>36</xdr:col>
      <xdr:colOff>165100</xdr:colOff>
      <xdr:row>39</xdr:row>
      <xdr:rowOff>44523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35650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128369</xdr:rowOff>
    </xdr:from>
    <xdr:to>
      <xdr:col>55</xdr:col>
      <xdr:colOff>0</xdr:colOff>
      <xdr:row>57</xdr:row>
      <xdr:rowOff>136652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1019"/>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135509</xdr:rowOff>
    </xdr:from>
    <xdr:to>
      <xdr:col>50</xdr:col>
      <xdr:colOff>114300</xdr:colOff>
      <xdr:row>57</xdr:row>
      <xdr:rowOff>136652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081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135509</xdr:rowOff>
    </xdr:from>
    <xdr:to>
      <xdr:col>45</xdr:col>
      <xdr:colOff>177800</xdr:colOff>
      <xdr:row>57</xdr:row>
      <xdr:rowOff>149187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0815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91633</xdr:rowOff>
    </xdr:from>
    <xdr:to>
      <xdr:col>41</xdr:col>
      <xdr:colOff>50800</xdr:colOff>
      <xdr:row>57</xdr:row>
      <xdr:rowOff>149187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64283"/>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77569</xdr:rowOff>
    </xdr:from>
    <xdr:to>
      <xdr:col>55</xdr:col>
      <xdr:colOff>50800</xdr:colOff>
      <xdr:row>58</xdr:row>
      <xdr:rowOff>7719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55996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85852</xdr:rowOff>
    </xdr:from>
    <xdr:to>
      <xdr:col>50</xdr:col>
      <xdr:colOff>165100</xdr:colOff>
      <xdr:row>58</xdr:row>
      <xdr:rowOff>16002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84709</xdr:rowOff>
    </xdr:from>
    <xdr:to>
      <xdr:col>46</xdr:col>
      <xdr:colOff>38100</xdr:colOff>
      <xdr:row>58</xdr:row>
      <xdr:rowOff>14859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98387</xdr:rowOff>
    </xdr:from>
    <xdr:to>
      <xdr:col>41</xdr:col>
      <xdr:colOff>101600</xdr:colOff>
      <xdr:row>58</xdr:row>
      <xdr:rowOff>28537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19664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40833</xdr:rowOff>
    </xdr:from>
    <xdr:to>
      <xdr:col>36</xdr:col>
      <xdr:colOff>165100</xdr:colOff>
      <xdr:row>57</xdr:row>
      <xdr:rowOff>142433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158960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68312</xdr:rowOff>
    </xdr:from>
    <xdr:to>
      <xdr:col>55</xdr:col>
      <xdr:colOff>0</xdr:colOff>
      <xdr:row>78</xdr:row>
      <xdr:rowOff>115725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1412"/>
          <a:ext cx="838200" cy="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68312</xdr:rowOff>
    </xdr:from>
    <xdr:to>
      <xdr:col>50</xdr:col>
      <xdr:colOff>114300</xdr:colOff>
      <xdr:row>78</xdr:row>
      <xdr:rowOff>110311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1412"/>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70932</xdr:rowOff>
    </xdr:from>
    <xdr:to>
      <xdr:col>45</xdr:col>
      <xdr:colOff>177800</xdr:colOff>
      <xdr:row>78</xdr:row>
      <xdr:rowOff>110311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4032"/>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70932</xdr:rowOff>
    </xdr:from>
    <xdr:to>
      <xdr:col>41</xdr:col>
      <xdr:colOff>50800</xdr:colOff>
      <xdr:row>78</xdr:row>
      <xdr:rowOff>110923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4032"/>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64925</xdr:rowOff>
    </xdr:from>
    <xdr:to>
      <xdr:col>55</xdr:col>
      <xdr:colOff>50800</xdr:colOff>
      <xdr:row>78</xdr:row>
      <xdr:rowOff>166525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151302</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17512</xdr:rowOff>
    </xdr:from>
    <xdr:to>
      <xdr:col>50</xdr:col>
      <xdr:colOff>165100</xdr:colOff>
      <xdr:row>78</xdr:row>
      <xdr:rowOff>119112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59511</xdr:rowOff>
    </xdr:from>
    <xdr:to>
      <xdr:col>46</xdr:col>
      <xdr:colOff>38100</xdr:colOff>
      <xdr:row>78</xdr:row>
      <xdr:rowOff>161111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20132</xdr:rowOff>
    </xdr:from>
    <xdr:to>
      <xdr:col>41</xdr:col>
      <xdr:colOff>101600</xdr:colOff>
      <xdr:row>78</xdr:row>
      <xdr:rowOff>121732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112859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60123</xdr:rowOff>
    </xdr:from>
    <xdr:to>
      <xdr:col>36</xdr:col>
      <xdr:colOff>165100</xdr:colOff>
      <xdr:row>78</xdr:row>
      <xdr:rowOff>161723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152850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49975</xdr:rowOff>
    </xdr:from>
    <xdr:to>
      <xdr:col>55</xdr:col>
      <xdr:colOff>0</xdr:colOff>
      <xdr:row>96</xdr:row>
      <xdr:rowOff>151923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09175"/>
          <a:ext cx="838200" cy="10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151923</xdr:rowOff>
    </xdr:from>
    <xdr:to>
      <xdr:col>50</xdr:col>
      <xdr:colOff>114300</xdr:colOff>
      <xdr:row>97</xdr:row>
      <xdr:rowOff>79952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11123"/>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60110</xdr:rowOff>
    </xdr:from>
    <xdr:to>
      <xdr:col>45</xdr:col>
      <xdr:colOff>177800</xdr:colOff>
      <xdr:row>97</xdr:row>
      <xdr:rowOff>79952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0760"/>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60110</xdr:rowOff>
    </xdr:from>
    <xdr:to>
      <xdr:col>41</xdr:col>
      <xdr:colOff>50800</xdr:colOff>
      <xdr:row>97</xdr:row>
      <xdr:rowOff>140317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90760"/>
          <a:ext cx="889000" cy="8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170625</xdr:rowOff>
    </xdr:from>
    <xdr:to>
      <xdr:col>55</xdr:col>
      <xdr:colOff>50800</xdr:colOff>
      <xdr:row>96</xdr:row>
      <xdr:rowOff>100775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22052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101123</xdr:rowOff>
    </xdr:from>
    <xdr:to>
      <xdr:col>50</xdr:col>
      <xdr:colOff>165100</xdr:colOff>
      <xdr:row>97</xdr:row>
      <xdr:rowOff>31273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22400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29152</xdr:rowOff>
    </xdr:from>
    <xdr:to>
      <xdr:col>46</xdr:col>
      <xdr:colOff>38100</xdr:colOff>
      <xdr:row>97</xdr:row>
      <xdr:rowOff>130752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9310</xdr:rowOff>
    </xdr:from>
    <xdr:to>
      <xdr:col>41</xdr:col>
      <xdr:colOff>101600</xdr:colOff>
      <xdr:row>97</xdr:row>
      <xdr:rowOff>110910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89517</xdr:rowOff>
    </xdr:from>
    <xdr:to>
      <xdr:col>36</xdr:col>
      <xdr:colOff>165100</xdr:colOff>
      <xdr:row>98</xdr:row>
      <xdr:rowOff>19667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41288</xdr:rowOff>
    </xdr:from>
    <xdr:to>
      <xdr:col>85</xdr:col>
      <xdr:colOff>127000</xdr:colOff>
      <xdr:row>35</xdr:row>
      <xdr:rowOff>126281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42038"/>
          <a:ext cx="8382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121160</xdr:rowOff>
    </xdr:from>
    <xdr:to>
      <xdr:col>81</xdr:col>
      <xdr:colOff>50800</xdr:colOff>
      <xdr:row>35</xdr:row>
      <xdr:rowOff>126281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21910"/>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121160</xdr:rowOff>
    </xdr:from>
    <xdr:to>
      <xdr:col>76</xdr:col>
      <xdr:colOff>114300</xdr:colOff>
      <xdr:row>35</xdr:row>
      <xdr:rowOff>141917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2191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141917</xdr:rowOff>
    </xdr:from>
    <xdr:to>
      <xdr:col>71</xdr:col>
      <xdr:colOff>177800</xdr:colOff>
      <xdr:row>36</xdr:row>
      <xdr:rowOff>8026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2667"/>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161938</xdr:rowOff>
    </xdr:from>
    <xdr:to>
      <xdr:col>85</xdr:col>
      <xdr:colOff>177800</xdr:colOff>
      <xdr:row>35</xdr:row>
      <xdr:rowOff>92088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140365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75481</xdr:rowOff>
    </xdr:from>
    <xdr:to>
      <xdr:col>81</xdr:col>
      <xdr:colOff>101600</xdr:colOff>
      <xdr:row>36</xdr:row>
      <xdr:rowOff>5631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168208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70360</xdr:rowOff>
    </xdr:from>
    <xdr:to>
      <xdr:col>76</xdr:col>
      <xdr:colOff>165100</xdr:colOff>
      <xdr:row>36</xdr:row>
      <xdr:rowOff>510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163087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91117</xdr:rowOff>
    </xdr:from>
    <xdr:to>
      <xdr:col>72</xdr:col>
      <xdr:colOff>38100</xdr:colOff>
      <xdr:row>36</xdr:row>
      <xdr:rowOff>21267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128676</xdr:rowOff>
    </xdr:from>
    <xdr:to>
      <xdr:col>67</xdr:col>
      <xdr:colOff>101600</xdr:colOff>
      <xdr:row>36</xdr:row>
      <xdr:rowOff>58826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68638</xdr:rowOff>
    </xdr:from>
    <xdr:to>
      <xdr:col>85</xdr:col>
      <xdr:colOff>127000</xdr:colOff>
      <xdr:row>57</xdr:row>
      <xdr:rowOff>87122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41288"/>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87122</xdr:rowOff>
    </xdr:from>
    <xdr:to>
      <xdr:col>81</xdr:col>
      <xdr:colOff>50800</xdr:colOff>
      <xdr:row>57</xdr:row>
      <xdr:rowOff>146037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59772"/>
          <a:ext cx="8890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146855</xdr:rowOff>
    </xdr:from>
    <xdr:to>
      <xdr:col>76</xdr:col>
      <xdr:colOff>114300</xdr:colOff>
      <xdr:row>57</xdr:row>
      <xdr:rowOff>146037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8055"/>
          <a:ext cx="889000" cy="17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146855</xdr:rowOff>
    </xdr:from>
    <xdr:to>
      <xdr:col>71</xdr:col>
      <xdr:colOff>177800</xdr:colOff>
      <xdr:row>57</xdr:row>
      <xdr:rowOff>110096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48055"/>
          <a:ext cx="889000" cy="1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17838</xdr:rowOff>
    </xdr:from>
    <xdr:to>
      <xdr:col>85</xdr:col>
      <xdr:colOff>177800</xdr:colOff>
      <xdr:row>57</xdr:row>
      <xdr:rowOff>119438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104215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36322</xdr:rowOff>
    </xdr:from>
    <xdr:to>
      <xdr:col>81</xdr:col>
      <xdr:colOff>101600</xdr:colOff>
      <xdr:row>57</xdr:row>
      <xdr:rowOff>137922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129049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95237</xdr:rowOff>
    </xdr:from>
    <xdr:to>
      <xdr:col>76</xdr:col>
      <xdr:colOff>165100</xdr:colOff>
      <xdr:row>58</xdr:row>
      <xdr:rowOff>25387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96055</xdr:rowOff>
    </xdr:from>
    <xdr:to>
      <xdr:col>72</xdr:col>
      <xdr:colOff>38100</xdr:colOff>
      <xdr:row>57</xdr:row>
      <xdr:rowOff>26205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42732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59296</xdr:rowOff>
    </xdr:from>
    <xdr:to>
      <xdr:col>67</xdr:col>
      <xdr:colOff>101600</xdr:colOff>
      <xdr:row>57</xdr:row>
      <xdr:rowOff>160896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152023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123419</xdr:rowOff>
    </xdr:from>
    <xdr:to>
      <xdr:col>85</xdr:col>
      <xdr:colOff>127000</xdr:colOff>
      <xdr:row>78</xdr:row>
      <xdr:rowOff>1409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25069"/>
          <a:ext cx="838200" cy="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123419</xdr:rowOff>
    </xdr:from>
    <xdr:to>
      <xdr:col>81</xdr:col>
      <xdr:colOff>50800</xdr:colOff>
      <xdr:row>78</xdr:row>
      <xdr:rowOff>96393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25069"/>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96393</xdr:rowOff>
    </xdr:from>
    <xdr:to>
      <xdr:col>76</xdr:col>
      <xdr:colOff>114300</xdr:colOff>
      <xdr:row>78</xdr:row>
      <xdr:rowOff>146571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69493"/>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137909</xdr:rowOff>
    </xdr:from>
    <xdr:to>
      <xdr:col>71</xdr:col>
      <xdr:colOff>177800</xdr:colOff>
      <xdr:row>78</xdr:row>
      <xdr:rowOff>146571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1009"/>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122059</xdr:rowOff>
    </xdr:from>
    <xdr:to>
      <xdr:col>85</xdr:col>
      <xdr:colOff>177800</xdr:colOff>
      <xdr:row>78</xdr:row>
      <xdr:rowOff>52209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144936</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72619</xdr:rowOff>
    </xdr:from>
    <xdr:to>
      <xdr:col>81</xdr:col>
      <xdr:colOff>101600</xdr:colOff>
      <xdr:row>78</xdr:row>
      <xdr:rowOff>2769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19296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45593</xdr:rowOff>
    </xdr:from>
    <xdr:to>
      <xdr:col>76</xdr:col>
      <xdr:colOff>165100</xdr:colOff>
      <xdr:row>78</xdr:row>
      <xdr:rowOff>147193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138320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1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95771</xdr:rowOff>
    </xdr:from>
    <xdr:to>
      <xdr:col>72</xdr:col>
      <xdr:colOff>38100</xdr:colOff>
      <xdr:row>79</xdr:row>
      <xdr:rowOff>25921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17048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87109</xdr:rowOff>
    </xdr:from>
    <xdr:to>
      <xdr:col>67</xdr:col>
      <xdr:colOff>101600</xdr:colOff>
      <xdr:row>79</xdr:row>
      <xdr:rowOff>17259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8386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156843</xdr:rowOff>
    </xdr:from>
    <xdr:to>
      <xdr:col>85</xdr:col>
      <xdr:colOff>127000</xdr:colOff>
      <xdr:row>98</xdr:row>
      <xdr:rowOff>1040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7493"/>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169011</xdr:rowOff>
    </xdr:from>
    <xdr:to>
      <xdr:col>81</xdr:col>
      <xdr:colOff>50800</xdr:colOff>
      <xdr:row>98</xdr:row>
      <xdr:rowOff>1040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966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169011</xdr:rowOff>
    </xdr:from>
    <xdr:to>
      <xdr:col>76</xdr:col>
      <xdr:colOff>114300</xdr:colOff>
      <xdr:row>98</xdr:row>
      <xdr:rowOff>9341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9661"/>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7322</xdr:rowOff>
    </xdr:from>
    <xdr:to>
      <xdr:col>71</xdr:col>
      <xdr:colOff>177800</xdr:colOff>
      <xdr:row>98</xdr:row>
      <xdr:rowOff>9341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0942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106043</xdr:rowOff>
    </xdr:from>
    <xdr:to>
      <xdr:col>85</xdr:col>
      <xdr:colOff>177800</xdr:colOff>
      <xdr:row>98</xdr:row>
      <xdr:rowOff>36193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121690</xdr:rowOff>
    </xdr:from>
    <xdr:to>
      <xdr:col>81</xdr:col>
      <xdr:colOff>101600</xdr:colOff>
      <xdr:row>98</xdr:row>
      <xdr:rowOff>51840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42967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118211</xdr:rowOff>
    </xdr:from>
    <xdr:to>
      <xdr:col>76</xdr:col>
      <xdr:colOff>165100</xdr:colOff>
      <xdr:row>98</xdr:row>
      <xdr:rowOff>48361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39488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129991</xdr:rowOff>
    </xdr:from>
    <xdr:to>
      <xdr:col>72</xdr:col>
      <xdr:colOff>38100</xdr:colOff>
      <xdr:row>98</xdr:row>
      <xdr:rowOff>60141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51268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127972</xdr:rowOff>
    </xdr:from>
    <xdr:to>
      <xdr:col>67</xdr:col>
      <xdr:colOff>101600</xdr:colOff>
      <xdr:row>98</xdr:row>
      <xdr:rowOff>58122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49249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民生費の増については、</a:t>
          </a:r>
          <a:r>
            <a:rPr lang="ja-JP" altLang="ja-JP" sz="1100" b="0" i="0" baseline="0">
              <a:solidFill>
                <a:schemeClr val="dk1"/>
              </a:solidFill>
              <a:effectLst/>
              <a:latin typeface="+mn-lt"/>
              <a:ea typeface="+mn-ea"/>
              <a:cs typeface="+mn-cs"/>
            </a:rPr>
            <a:t>電力・ガス・食料品等価格高騰緊急支援給付金事業の実施</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土木費の増については、</a:t>
          </a:r>
          <a:r>
            <a:rPr kumimoji="1" lang="ja-JP" altLang="ja-JP" sz="1100">
              <a:solidFill>
                <a:schemeClr val="dk1"/>
              </a:solidFill>
              <a:effectLst/>
              <a:latin typeface="+mn-lt"/>
              <a:ea typeface="+mn-ea"/>
              <a:cs typeface="+mn-cs"/>
            </a:rPr>
            <a:t>公営住宅建替事業の建替工事費の増及び排水ポンプ車購入よるものである。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消防費の増については、非常備消防用小型動力ポンプ積載車整備基金積立金、防火衣等購入費及び消防団員報酬の増によるものである。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年度については、財政調整基金残高及び標準財政規模比ともに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実質収支については、前年度と比較して</a:t>
          </a:r>
          <a:r>
            <a:rPr lang="en-US" altLang="ja-JP" sz="1100" b="0" i="0" baseline="0">
              <a:solidFill>
                <a:schemeClr val="dk1"/>
              </a:solidFill>
              <a:effectLst/>
              <a:latin typeface="+mn-lt"/>
              <a:ea typeface="+mn-ea"/>
              <a:cs typeface="+mn-cs"/>
            </a:rPr>
            <a:t>19,607</a:t>
          </a:r>
          <a:r>
            <a:rPr lang="ja-JP" altLang="ja-JP" sz="1100" b="0" i="0" baseline="0">
              <a:solidFill>
                <a:schemeClr val="dk1"/>
              </a:solidFill>
              <a:effectLst/>
              <a:latin typeface="+mn-lt"/>
              <a:ea typeface="+mn-ea"/>
              <a:cs typeface="+mn-cs"/>
            </a:rPr>
            <a:t>千円減少し、前年度比</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5.69</a:t>
          </a:r>
          <a:r>
            <a:rPr lang="ja-JP" altLang="ja-JP" sz="1100" b="0" i="0" baseline="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実質単年度収支は、前年度と比較して</a:t>
          </a:r>
          <a:r>
            <a:rPr lang="en-US" altLang="ja-JP" sz="1100" b="0" i="0" baseline="0">
              <a:solidFill>
                <a:schemeClr val="dk1"/>
              </a:solidFill>
              <a:effectLst/>
              <a:latin typeface="+mn-lt"/>
              <a:ea typeface="+mn-ea"/>
              <a:cs typeface="+mn-cs"/>
            </a:rPr>
            <a:t>38,453</a:t>
          </a:r>
          <a:r>
            <a:rPr lang="ja-JP" altLang="ja-JP" sz="1100" b="0" i="0" baseline="0">
              <a:solidFill>
                <a:schemeClr val="dk1"/>
              </a:solidFill>
              <a:effectLst/>
              <a:latin typeface="+mn-lt"/>
              <a:ea typeface="+mn-ea"/>
              <a:cs typeface="+mn-cs"/>
            </a:rPr>
            <a:t>千円減少し、前年度比</a:t>
          </a:r>
          <a:r>
            <a:rPr lang="en-US" altLang="ja-JP" sz="1100" b="0" i="0" baseline="0">
              <a:solidFill>
                <a:schemeClr val="dk1"/>
              </a:solidFill>
              <a:effectLst/>
              <a:latin typeface="+mn-lt"/>
              <a:ea typeface="+mn-ea"/>
              <a:cs typeface="+mn-cs"/>
            </a:rPr>
            <a:t>0.38</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年度も前年度に引き続き、すべての会計において黒字となっている。</a:t>
          </a:r>
          <a:endParaRPr lang="ja-JP" altLang="ja-JP" sz="1400">
            <a:effectLst/>
          </a:endParaRPr>
        </a:p>
        <a:p>
          <a:r>
            <a:rPr lang="ja-JP" altLang="ja-JP" sz="1100" b="0" i="0" baseline="0">
              <a:solidFill>
                <a:schemeClr val="dk1"/>
              </a:solidFill>
              <a:effectLst/>
              <a:latin typeface="+mn-lt"/>
              <a:ea typeface="+mn-ea"/>
              <a:cs typeface="+mn-cs"/>
            </a:rPr>
            <a:t>今後も、各会計において効率的な事業運営を図り、財政の健全化に努めていく。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元利償還金は前年度から</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年度以降公営企業債の元利償還金に対する繰入金は増加傾向にあり、令和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年度予定の公共下水道整備の概成まではこの傾向が続くことが想定される。</a:t>
          </a:r>
          <a:endParaRPr lang="ja-JP" altLang="ja-JP" sz="1400">
            <a:effectLst/>
          </a:endParaRPr>
        </a:p>
        <a:p>
          <a:r>
            <a:rPr lang="ja-JP" altLang="ja-JP" sz="1100" b="0" i="0" baseline="0">
              <a:solidFill>
                <a:schemeClr val="dk1"/>
              </a:solidFill>
              <a:effectLst/>
              <a:latin typeface="+mn-lt"/>
              <a:ea typeface="+mn-ea"/>
              <a:cs typeface="+mn-cs"/>
            </a:rPr>
            <a:t>本庁舎建設事業等の大型事業に伴い多額の地方債を発行したため、今後は元利償還金の増加が見込まれる。償還のピーク時を見据え、減債基金を積み増すなどして計画的に公債費負担を消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一般会計等に係る地方債の現在高は前年度に比べ</a:t>
          </a:r>
          <a:r>
            <a:rPr lang="en-US" altLang="ja-JP" sz="1100" b="0" i="0" baseline="0">
              <a:solidFill>
                <a:schemeClr val="dk1"/>
              </a:solidFill>
              <a:effectLst/>
              <a:latin typeface="+mn-lt"/>
              <a:ea typeface="+mn-ea"/>
              <a:cs typeface="+mn-cs"/>
            </a:rPr>
            <a:t>559</a:t>
          </a:r>
          <a:r>
            <a:rPr lang="ja-JP" altLang="ja-JP" sz="1100" b="0" i="0" baseline="0">
              <a:solidFill>
                <a:schemeClr val="dk1"/>
              </a:solidFill>
              <a:effectLst/>
              <a:latin typeface="+mn-lt"/>
              <a:ea typeface="+mn-ea"/>
              <a:cs typeface="+mn-cs"/>
            </a:rPr>
            <a:t>百万円の減となっており、これは大型事業に係る合併特例事業債の据置期間終了に伴う元金償還開始により地方債現在高が減少したものである。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基準財政需要額算入見込額が前年度に比べ</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百万円の減となっているが、合併特例事業債など交付税措置率が高い地方債を優先的に活用したことにより、借入額の増加による将来負担比率の影響を抑制している。また、</a:t>
          </a:r>
          <a:r>
            <a:rPr kumimoji="1" lang="ja-JP" altLang="ja-JP" sz="1100">
              <a:solidFill>
                <a:schemeClr val="dk1"/>
              </a:solidFill>
              <a:effectLst/>
              <a:latin typeface="+mn-lt"/>
              <a:ea typeface="+mn-ea"/>
              <a:cs typeface="+mn-cs"/>
            </a:rPr>
            <a:t>公営住宅建替</a:t>
          </a:r>
          <a:r>
            <a:rPr kumimoji="1" lang="ja-JP" altLang="en-US" sz="1100">
              <a:solidFill>
                <a:schemeClr val="dk1"/>
              </a:solidFill>
              <a:effectLst/>
              <a:latin typeface="+mn-lt"/>
              <a:ea typeface="+mn-ea"/>
              <a:cs typeface="+mn-cs"/>
            </a:rPr>
            <a:t>事業など、</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を予定している</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地方債残高に注意しながら、</a:t>
          </a:r>
          <a:r>
            <a:rPr lang="ja-JP" altLang="ja-JP" sz="1100" b="0" i="0" baseline="0">
              <a:solidFill>
                <a:schemeClr val="dk1"/>
              </a:solidFill>
              <a:effectLst/>
              <a:latin typeface="+mn-lt"/>
              <a:ea typeface="+mn-ea"/>
              <a:cs typeface="+mn-cs"/>
            </a:rPr>
            <a:t>財政規模の適切なスリム化を進める必要がある。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後年度発生する国営事業の事業負担分の償還に備え土地改良事業基金に</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百万円を積み立て、ふるさと寄附金受入額の増加によりふるさと寄附金基金を</a:t>
          </a:r>
          <a:r>
            <a:rPr lang="en-US" altLang="ja-JP" sz="1100" b="0" i="0" baseline="0">
              <a:solidFill>
                <a:schemeClr val="dk1"/>
              </a:solidFill>
              <a:effectLst/>
              <a:latin typeface="+mn-lt"/>
              <a:ea typeface="+mn-ea"/>
              <a:cs typeface="+mn-cs"/>
            </a:rPr>
            <a:t>510</a:t>
          </a:r>
          <a:r>
            <a:rPr lang="ja-JP" altLang="ja-JP" sz="1100" b="0" i="0" baseline="0">
              <a:solidFill>
                <a:schemeClr val="dk1"/>
              </a:solidFill>
              <a:effectLst/>
              <a:latin typeface="+mn-lt"/>
              <a:ea typeface="+mn-ea"/>
              <a:cs typeface="+mn-cs"/>
            </a:rPr>
            <a:t>百万円積み立てた（取崩額控除後）。</a:t>
          </a:r>
          <a:r>
            <a:rPr lang="ja-JP" altLang="en-US" sz="1100" b="0" i="0" baseline="0">
              <a:solidFill>
                <a:schemeClr val="dk1"/>
              </a:solidFill>
              <a:effectLst/>
              <a:latin typeface="+mn-lt"/>
              <a:ea typeface="+mn-ea"/>
              <a:cs typeface="+mn-cs"/>
            </a:rPr>
            <a:t>新たな基金として非常備消防用小型動力ポンプ積載車整備基金を創設し、</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百万円を積み立てた。</a:t>
          </a:r>
          <a:r>
            <a:rPr lang="ja-JP" altLang="ja-JP" sz="1100" b="0" i="0" baseline="0">
              <a:solidFill>
                <a:schemeClr val="dk1"/>
              </a:solidFill>
              <a:effectLst/>
              <a:latin typeface="+mn-lt"/>
              <a:ea typeface="+mn-ea"/>
              <a:cs typeface="+mn-cs"/>
            </a:rPr>
            <a:t>公共施設整備基金については、公営住宅建替事業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のため取り崩したことにより対前年度</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百万円の減となったが、基金全体としては</a:t>
          </a:r>
          <a:r>
            <a:rPr lang="en-US" altLang="ja-JP" sz="1100" b="0" i="0" baseline="0">
              <a:solidFill>
                <a:schemeClr val="dk1"/>
              </a:solidFill>
              <a:effectLst/>
              <a:latin typeface="+mn-lt"/>
              <a:ea typeface="+mn-ea"/>
              <a:cs typeface="+mn-cs"/>
            </a:rPr>
            <a:t>493</a:t>
          </a:r>
          <a:r>
            <a:rPr lang="ja-JP" altLang="ja-JP" sz="1100" b="0" i="0" baseline="0">
              <a:solidFill>
                <a:schemeClr val="dk1"/>
              </a:solidFill>
              <a:effectLst/>
              <a:latin typeface="+mn-lt"/>
              <a:ea typeface="+mn-ea"/>
              <a:cs typeface="+mn-cs"/>
            </a:rPr>
            <a:t>百万円の増となった。</a:t>
          </a:r>
          <a:endParaRPr lang="ja-JP" altLang="ja-JP" sz="1400">
            <a:effectLst/>
          </a:endParaRPr>
        </a:p>
        <a:p>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・神埼市ふるさと寄附金基金：寄附者が選択した事業及びふるさと納税推進事業の実施。</a:t>
          </a:r>
          <a:endParaRPr lang="ja-JP" altLang="ja-JP">
            <a:effectLst/>
          </a:endParaRPr>
        </a:p>
        <a:p>
          <a:r>
            <a:rPr lang="ja-JP" altLang="ja-JP" sz="1100" b="0" i="0" baseline="0">
              <a:solidFill>
                <a:schemeClr val="dk1"/>
              </a:solidFill>
              <a:effectLst/>
              <a:latin typeface="+mn-lt"/>
              <a:ea typeface="+mn-ea"/>
              <a:cs typeface="+mn-cs"/>
            </a:rPr>
            <a:t>・神埼市まちづくり基金：第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次総合計画に掲げる事業等を含め、市の主要事業等の実施。</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・神埼市地域福祉基金：敬老祝い金、敬老会開催補助など、地域における保健福祉活動の推進。</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・神埼市土地改良事業基金：土地改良事業の健全な運営と施設等の適正な維持管理及び後年度発生する国営事業負担金の財源。</a:t>
          </a:r>
          <a:endParaRPr lang="ja-JP" altLang="ja-JP">
            <a:effectLst/>
          </a:endParaRPr>
        </a:p>
        <a:p>
          <a:r>
            <a:rPr lang="ja-JP" altLang="ja-JP" sz="1100" b="0" i="0" baseline="0">
              <a:solidFill>
                <a:schemeClr val="dk1"/>
              </a:solidFill>
              <a:effectLst/>
              <a:latin typeface="+mn-lt"/>
              <a:ea typeface="+mn-ea"/>
              <a:cs typeface="+mn-cs"/>
            </a:rPr>
            <a:t>・神埼市公共施設整備基金：公共施設の整備。</a:t>
          </a:r>
          <a:endParaRPr lang="ja-JP" altLang="ja-JP" sz="14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・神埼市ふるさと寄附金基金：ふるさと納税寄附金の増額による増加。</a:t>
          </a:r>
          <a:endParaRPr lang="ja-JP" altLang="ja-JP">
            <a:effectLst/>
          </a:endParaRPr>
        </a:p>
        <a:p>
          <a:r>
            <a:rPr lang="ja-JP" altLang="ja-JP" sz="1100" b="0" i="0" baseline="0">
              <a:solidFill>
                <a:schemeClr val="dk1"/>
              </a:solidFill>
              <a:effectLst/>
              <a:latin typeface="+mn-lt"/>
              <a:ea typeface="+mn-ea"/>
              <a:cs typeface="+mn-cs"/>
            </a:rPr>
            <a:t>・神埼市公共施設整備基金：公営住宅建替事業の財源として</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百万円を取り崩したことなどによる減少。</a:t>
          </a:r>
          <a:endParaRPr lang="ja-JP" altLang="ja-JP" sz="1400">
            <a:effectLst/>
          </a:endParaRPr>
        </a:p>
        <a:p>
          <a:r>
            <a:rPr lang="ja-JP" altLang="ja-JP" sz="1100" b="0" i="0" baseline="0">
              <a:solidFill>
                <a:schemeClr val="dk1"/>
              </a:solidFill>
              <a:effectLst/>
              <a:latin typeface="+mn-lt"/>
              <a:ea typeface="+mn-ea"/>
              <a:cs typeface="+mn-cs"/>
            </a:rPr>
            <a:t>・神埼市土地改良事業基金：後年度発生する国営事業負担金の財源として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百万円を積み立てたことによる増加。</a:t>
          </a:r>
          <a:endParaRPr lang="ja-JP" altLang="ja-JP" sz="14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・神埼市ふるさと寄附金基金：寄附額を積み立て、寄附者が選択した事業に充当及びふるさと納税推進事業の財源に充てる。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・神埼市地域福祉基金：債券購入など基金運用益の増額を図り、運用益による充当財源を増額する。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・神埼市土地改良事業基金：後年度発生する国営事業負担金に備え、</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億円程度を目標に毎年</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百万円を積立予定。</a:t>
          </a:r>
          <a:endParaRPr lang="ja-JP" altLang="ja-JP">
            <a:effectLst/>
          </a:endParaRPr>
        </a:p>
        <a:p>
          <a:r>
            <a:rPr lang="ja-JP" altLang="ja-JP" sz="1100" b="0" i="0" baseline="0">
              <a:solidFill>
                <a:schemeClr val="dk1"/>
              </a:solidFill>
              <a:effectLst/>
              <a:latin typeface="+mn-lt"/>
              <a:ea typeface="+mn-ea"/>
              <a:cs typeface="+mn-cs"/>
            </a:rPr>
            <a:t>・神埼市公共施設整備基金：進行中及び後年度の公共施設整備事業に備え、今後も可能な限り基金残高を維持または増額する。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庁舎建替等単独大型事業</a:t>
          </a:r>
          <a:r>
            <a:rPr lang="ja-JP" altLang="en-US" sz="1100" b="0" i="0" baseline="0">
              <a:solidFill>
                <a:schemeClr val="dk1"/>
              </a:solidFill>
              <a:effectLst/>
              <a:latin typeface="+mn-lt"/>
              <a:ea typeface="+mn-ea"/>
              <a:cs typeface="+mn-cs"/>
            </a:rPr>
            <a:t>の起債償還が始まった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及び人件費の伸び</a:t>
          </a:r>
          <a:r>
            <a:rPr lang="ja-JP" altLang="ja-JP" sz="1100" b="0" i="0" baseline="0">
              <a:solidFill>
                <a:schemeClr val="dk1"/>
              </a:solidFill>
              <a:effectLst/>
              <a:latin typeface="+mn-lt"/>
              <a:ea typeface="+mn-ea"/>
              <a:cs typeface="+mn-cs"/>
            </a:rPr>
            <a:t>により、一般財源充当経費が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、取崩</a:t>
          </a:r>
          <a:r>
            <a:rPr lang="ja-JP" altLang="ja-JP" sz="1100" b="0" i="0" baseline="0">
              <a:solidFill>
                <a:schemeClr val="dk1"/>
              </a:solidFill>
              <a:effectLst/>
              <a:latin typeface="+mn-lt"/>
              <a:ea typeface="+mn-ea"/>
              <a:cs typeface="+mn-cs"/>
            </a:rPr>
            <a:t>額の増が主な要因である。</a:t>
          </a:r>
          <a:endParaRPr lang="ja-JP" altLang="ja-JP" sz="1400">
            <a:effectLst/>
          </a:endParaRPr>
        </a:p>
        <a:p>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en-US" sz="1100" b="0" i="0" baseline="0">
              <a:solidFill>
                <a:schemeClr val="dk1"/>
              </a:solidFill>
              <a:effectLst/>
              <a:latin typeface="+mn-lt"/>
              <a:ea typeface="+mn-ea"/>
              <a:cs typeface="+mn-cs"/>
            </a:rPr>
            <a:t>普通交付税の再算定にあたり、臨時財政対策債の償還のための基金積立に要する経費が算定されたこと、及び</a:t>
          </a:r>
          <a:r>
            <a:rPr lang="ja-JP" altLang="ja-JP" sz="1100" b="0" i="0" baseline="0">
              <a:solidFill>
                <a:schemeClr val="dk1"/>
              </a:solidFill>
              <a:effectLst/>
              <a:latin typeface="+mn-lt"/>
              <a:ea typeface="+mn-ea"/>
              <a:cs typeface="+mn-cs"/>
            </a:rPr>
            <a:t>基金の運用益</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積立てにより増となっている。</a:t>
          </a:r>
          <a:endParaRPr lang="ja-JP" altLang="ja-JP" sz="1400">
            <a:effectLst/>
          </a:endParaRPr>
        </a:p>
        <a:p>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そのため、大型事業の財源として地方債を発行したことに伴う後年度の元利償還金の増に備える必要があり、今後も節約に努め、可能な限り基金積立を増額する。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21265993</v>
      </c>
      <c r="BO4" s="449"/>
      <c r="BP4" s="449"/>
      <c r="BQ4" s="449"/>
      <c r="BR4" s="449"/>
      <c r="BS4" s="449"/>
      <c r="BT4" s="449"/>
      <c r="BU4" s="450"/>
      <c r="BV4" s="448">
        <v>20619415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6.1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20613534</v>
      </c>
      <c r="BO5" s="420"/>
      <c r="BP5" s="420"/>
      <c r="BQ5" s="420"/>
      <c r="BR5" s="420"/>
      <c r="BS5" s="420"/>
      <c r="BT5" s="420"/>
      <c r="BU5" s="421"/>
      <c r="BV5" s="419">
        <v>19874421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v>
      </c>
      <c r="CU5" s="417"/>
      <c r="CV5" s="417"/>
      <c r="CW5" s="417"/>
      <c r="CX5" s="417"/>
      <c r="CY5" s="417"/>
      <c r="CZ5" s="417"/>
      <c r="DA5" s="418"/>
      <c r="DB5" s="416">
        <v>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652459</v>
      </c>
      <c r="BO6" s="420"/>
      <c r="BP6" s="420"/>
      <c r="BQ6" s="420"/>
      <c r="BR6" s="420"/>
      <c r="BS6" s="420"/>
      <c r="BT6" s="420"/>
      <c r="BU6" s="421"/>
      <c r="BV6" s="419">
        <v>744994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93.3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109378</v>
      </c>
      <c r="BO7" s="420"/>
      <c r="BP7" s="420"/>
      <c r="BQ7" s="420"/>
      <c r="BR7" s="420"/>
      <c r="BS7" s="420"/>
      <c r="BT7" s="420"/>
      <c r="BU7" s="421"/>
      <c r="BV7" s="419">
        <v>182306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9549002</v>
      </c>
      <c r="CU7" s="420"/>
      <c r="CV7" s="420"/>
      <c r="CW7" s="420"/>
      <c r="CX7" s="420"/>
      <c r="CY7" s="420"/>
      <c r="CZ7" s="420"/>
      <c r="DA7" s="421"/>
      <c r="DB7" s="419">
        <v>9287668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543081</v>
      </c>
      <c r="BO8" s="420"/>
      <c r="BP8" s="420"/>
      <c r="BQ8" s="420"/>
      <c r="BR8" s="420"/>
      <c r="BS8" s="420"/>
      <c r="BT8" s="420"/>
      <c r="BU8" s="421"/>
      <c r="BV8" s="419">
        <v>562688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31022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-19607</v>
      </c>
      <c r="BO9" s="420"/>
      <c r="BP9" s="420"/>
      <c r="BQ9" s="420"/>
      <c r="BR9" s="420"/>
      <c r="BS9" s="420"/>
      <c r="BT9" s="420"/>
      <c r="BU9" s="421"/>
      <c r="BV9" s="419">
        <v>-273328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31842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282575</v>
      </c>
      <c r="BO10" s="420"/>
      <c r="BP10" s="420"/>
      <c r="BQ10" s="420"/>
      <c r="BR10" s="420"/>
      <c r="BS10" s="420"/>
      <c r="BT10" s="420"/>
      <c r="BU10" s="421"/>
      <c r="BV10" s="419">
        <v>418123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30438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363352</v>
      </c>
      <c r="BO12" s="420"/>
      <c r="BP12" s="420"/>
      <c r="BQ12" s="420"/>
      <c r="BR12" s="420"/>
      <c r="BS12" s="420"/>
      <c r="BT12" s="420"/>
      <c r="BU12" s="421"/>
      <c r="BV12" s="419">
        <v>206726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30183</v>
      </c>
      <c r="S13" s="507"/>
      <c r="T13" s="507"/>
      <c r="U13" s="507"/>
      <c r="V13" s="508"/>
      <c r="W13" s="509" t="s">
        <v>131</v>
      </c>
      <c r="X13" s="405"/>
      <c r="Y13" s="405"/>
      <c r="Z13" s="405"/>
      <c r="AA13" s="405"/>
      <c r="AB13" s="406"/>
      <c r="AC13" s="372">
        <v>1198</v>
      </c>
      <c r="AD13" s="373"/>
      <c r="AE13" s="373"/>
      <c r="AF13" s="373"/>
      <c r="AG13" s="374"/>
      <c r="AH13" s="372">
        <v>1430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-100384</v>
      </c>
      <c r="BO13" s="420"/>
      <c r="BP13" s="420"/>
      <c r="BQ13" s="420"/>
      <c r="BR13" s="420"/>
      <c r="BS13" s="420"/>
      <c r="BT13" s="420"/>
      <c r="BU13" s="421"/>
      <c r="BV13" s="419">
        <v>-61931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30624</v>
      </c>
      <c r="S14" s="507"/>
      <c r="T14" s="507"/>
      <c r="U14" s="507"/>
      <c r="V14" s="508"/>
      <c r="W14" s="510"/>
      <c r="X14" s="408"/>
      <c r="Y14" s="408"/>
      <c r="Z14" s="408"/>
      <c r="AA14" s="408"/>
      <c r="AB14" s="409"/>
      <c r="AC14" s="499">
        <v>8.1999999999999993</v>
      </c>
      <c r="AD14" s="500"/>
      <c r="AE14" s="500"/>
      <c r="AF14" s="500"/>
      <c r="AG14" s="501"/>
      <c r="AH14" s="499">
        <v>9.3000000000000007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37.1</v>
      </c>
      <c r="CU14" s="517"/>
      <c r="CV14" s="517"/>
      <c r="CW14" s="517"/>
      <c r="CX14" s="517"/>
      <c r="CY14" s="517"/>
      <c r="CZ14" s="517"/>
      <c r="DA14" s="518"/>
      <c r="DB14" s="516">
        <v>37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30430</v>
      </c>
      <c r="S15" s="507"/>
      <c r="T15" s="507"/>
      <c r="U15" s="507"/>
      <c r="V15" s="508"/>
      <c r="W15" s="509" t="s">
        <v>137</v>
      </c>
      <c r="X15" s="405"/>
      <c r="Y15" s="405"/>
      <c r="Z15" s="405"/>
      <c r="AA15" s="405"/>
      <c r="AB15" s="406"/>
      <c r="AC15" s="372">
        <v>4047</v>
      </c>
      <c r="AD15" s="373"/>
      <c r="AE15" s="373"/>
      <c r="AF15" s="373"/>
      <c r="AG15" s="374"/>
      <c r="AH15" s="372">
        <v>4224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3666870</v>
      </c>
      <c r="BO15" s="449"/>
      <c r="BP15" s="449"/>
      <c r="BQ15" s="449"/>
      <c r="BR15" s="449"/>
      <c r="BS15" s="449"/>
      <c r="BT15" s="449"/>
      <c r="BU15" s="450"/>
      <c r="BV15" s="448">
        <v>3632813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27.6</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8580752</v>
      </c>
      <c r="BO16" s="420"/>
      <c r="BP16" s="420"/>
      <c r="BQ16" s="420"/>
      <c r="BR16" s="420"/>
      <c r="BS16" s="420"/>
      <c r="BT16" s="420"/>
      <c r="BU16" s="421"/>
      <c r="BV16" s="419">
        <v>8242610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9419</v>
      </c>
      <c r="AD17" s="373"/>
      <c r="AE17" s="373"/>
      <c r="AF17" s="373"/>
      <c r="AG17" s="374"/>
      <c r="AH17" s="372">
        <v>9788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4573939</v>
      </c>
      <c r="BO17" s="420"/>
      <c r="BP17" s="420"/>
      <c r="BQ17" s="420"/>
      <c r="BR17" s="420"/>
      <c r="BS17" s="420"/>
      <c r="BT17" s="420"/>
      <c r="BU17" s="421"/>
      <c r="BV17" s="419">
        <v>4544242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125.13</v>
      </c>
      <c r="M18" s="472"/>
      <c r="N18" s="472"/>
      <c r="O18" s="472"/>
      <c r="P18" s="472"/>
      <c r="Q18" s="472"/>
      <c r="R18" s="473"/>
      <c r="S18" s="473"/>
      <c r="T18" s="473"/>
      <c r="U18" s="473"/>
      <c r="V18" s="474"/>
      <c r="W18" s="490"/>
      <c r="X18" s="491"/>
      <c r="Y18" s="491"/>
      <c r="Z18" s="491"/>
      <c r="AA18" s="491"/>
      <c r="AB18" s="515"/>
      <c r="AC18" s="389">
        <v>64.2</v>
      </c>
      <c r="AD18" s="390"/>
      <c r="AE18" s="390"/>
      <c r="AF18" s="390"/>
      <c r="AG18" s="475"/>
      <c r="AH18" s="389">
        <v>63.4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9058444</v>
      </c>
      <c r="BO18" s="420"/>
      <c r="BP18" s="420"/>
      <c r="BQ18" s="420"/>
      <c r="BR18" s="420"/>
      <c r="BS18" s="420"/>
      <c r="BT18" s="420"/>
      <c r="BU18" s="421"/>
      <c r="BV18" s="419">
        <v>8547596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11708831</v>
      </c>
      <c r="BO19" s="420"/>
      <c r="BP19" s="420"/>
      <c r="BQ19" s="420"/>
      <c r="BR19" s="420"/>
      <c r="BS19" s="420"/>
      <c r="BT19" s="420"/>
      <c r="BU19" s="421"/>
      <c r="BV19" s="419">
        <v>11726449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11452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18205534</v>
      </c>
      <c r="BO22" s="449"/>
      <c r="BP22" s="449"/>
      <c r="BQ22" s="449"/>
      <c r="BR22" s="449"/>
      <c r="BS22" s="449"/>
      <c r="BT22" s="449"/>
      <c r="BU22" s="450"/>
      <c r="BV22" s="448">
        <v>18734523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9287879</v>
      </c>
      <c r="BO23" s="420"/>
      <c r="BP23" s="420"/>
      <c r="BQ23" s="420"/>
      <c r="BR23" s="420"/>
      <c r="BS23" s="420"/>
      <c r="BT23" s="420"/>
      <c r="BU23" s="421"/>
      <c r="BV23" s="419">
        <v>8935197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8290</v>
      </c>
      <c r="R24" s="373"/>
      <c r="S24" s="373"/>
      <c r="T24" s="373"/>
      <c r="U24" s="373"/>
      <c r="V24" s="374"/>
      <c r="W24" s="462"/>
      <c r="X24" s="399"/>
      <c r="Y24" s="400"/>
      <c r="Z24" s="375" t="s">
        <v>162</v>
      </c>
      <c r="AA24" s="376"/>
      <c r="AB24" s="376"/>
      <c r="AC24" s="376"/>
      <c r="AD24" s="376"/>
      <c r="AE24" s="376"/>
      <c r="AF24" s="376"/>
      <c r="AG24" s="377"/>
      <c r="AH24" s="372">
        <v>254</v>
      </c>
      <c r="AI24" s="373"/>
      <c r="AJ24" s="373"/>
      <c r="AK24" s="373"/>
      <c r="AL24" s="374"/>
      <c r="AM24" s="372">
        <v>732028</v>
      </c>
      <c r="AN24" s="373"/>
      <c r="AO24" s="373"/>
      <c r="AP24" s="373"/>
      <c r="AQ24" s="373"/>
      <c r="AR24" s="374"/>
      <c r="AS24" s="372">
        <v>2882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13274395</v>
      </c>
      <c r="BO24" s="420"/>
      <c r="BP24" s="420"/>
      <c r="BQ24" s="420"/>
      <c r="BR24" s="420"/>
      <c r="BS24" s="420"/>
      <c r="BT24" s="420"/>
      <c r="BU24" s="421"/>
      <c r="BV24" s="419">
        <v>13365893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4643386</v>
      </c>
      <c r="BO25" s="449"/>
      <c r="BP25" s="449"/>
      <c r="BQ25" s="449"/>
      <c r="BR25" s="449"/>
      <c r="BS25" s="449"/>
      <c r="BT25" s="449"/>
      <c r="BU25" s="450"/>
      <c r="BV25" s="448">
        <v>1115498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4000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12018</v>
      </c>
      <c r="AN27" s="373"/>
      <c r="AO27" s="373"/>
      <c r="AP27" s="373"/>
      <c r="AQ27" s="373"/>
      <c r="AR27" s="374"/>
      <c r="AS27" s="372">
        <v>4006</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488174</v>
      </c>
      <c r="BO27" s="454"/>
      <c r="BP27" s="454"/>
      <c r="BQ27" s="454"/>
      <c r="BR27" s="454"/>
      <c r="BS27" s="454"/>
      <c r="BT27" s="454"/>
      <c r="BU27" s="455"/>
      <c r="BV27" s="453">
        <v>488118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3320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2231709</v>
      </c>
      <c r="BO28" s="449"/>
      <c r="BP28" s="449"/>
      <c r="BQ28" s="449"/>
      <c r="BR28" s="449"/>
      <c r="BS28" s="449"/>
      <c r="BT28" s="449"/>
      <c r="BU28" s="450"/>
      <c r="BV28" s="448">
        <v>2312486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16</v>
      </c>
      <c r="M29" s="373"/>
      <c r="N29" s="373"/>
      <c r="O29" s="373"/>
      <c r="P29" s="374"/>
      <c r="Q29" s="372">
        <v>3100</v>
      </c>
      <c r="R29" s="373"/>
      <c r="S29" s="373"/>
      <c r="T29" s="373"/>
      <c r="U29" s="373"/>
      <c r="V29" s="374"/>
      <c r="W29" s="463"/>
      <c r="X29" s="464"/>
      <c r="Y29" s="465"/>
      <c r="Z29" s="375" t="s">
        <v>178</v>
      </c>
      <c r="AA29" s="376"/>
      <c r="AB29" s="376"/>
      <c r="AC29" s="376"/>
      <c r="AD29" s="376"/>
      <c r="AE29" s="376"/>
      <c r="AF29" s="376"/>
      <c r="AG29" s="377"/>
      <c r="AH29" s="372">
        <v>257</v>
      </c>
      <c r="AI29" s="373"/>
      <c r="AJ29" s="373"/>
      <c r="AK29" s="373"/>
      <c r="AL29" s="374"/>
      <c r="AM29" s="372">
        <v>744046</v>
      </c>
      <c r="AN29" s="373"/>
      <c r="AO29" s="373"/>
      <c r="AP29" s="373"/>
      <c r="AQ29" s="373"/>
      <c r="AR29" s="374"/>
      <c r="AS29" s="372">
        <v>2895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426970</v>
      </c>
      <c r="BO29" s="420"/>
      <c r="BP29" s="420"/>
      <c r="BQ29" s="420"/>
      <c r="BR29" s="420"/>
      <c r="BS29" s="420"/>
      <c r="BT29" s="420"/>
      <c r="BU29" s="421"/>
      <c r="BV29" s="419">
        <v>385945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5740341</v>
      </c>
      <c r="BO30" s="454"/>
      <c r="BP30" s="454"/>
      <c r="BQ30" s="454"/>
      <c r="BR30" s="454"/>
      <c r="BS30" s="454"/>
      <c r="BT30" s="454"/>
      <c r="BU30" s="455"/>
      <c r="BV30" s="453">
        <v>5207116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神埼市国民健康保険事業特別会計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神埼市下水道事業会計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脊振共同塵芥処理組合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神埼地区土地開発公社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簡易水道特別会計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神埼市国民健康保険診療所特別会計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佐賀中部広域連合（一般会計）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神埼市後期高齢者医療特別会計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佐賀中部広域連合（特別会計）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三神地区環境事務組合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佐賀県後期高齢者医療広域連合（一般会計）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佐賀県後期高齢者医療広域連合（特別会計）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佐賀県市町総合事務組合（一般会計）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佐賀県市町総合事務組合（特別会計）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神埼市・吉野ヶ里町葬祭組合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佐賀県東部環境施設組合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M6A2e/XHueNv2O3nMekRfmWfzT34cRMQdjjBR8N5DzSBH8hx/XOF95kPXqEiw6xa6yynbcOA5lLLUatj5ISJQ==" saltValue="R6/vRQZIAReRBBdYW9eG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3581131</v>
      </c>
      <c r="S5" s="677"/>
      <c r="T5" s="677"/>
      <c r="U5" s="677"/>
      <c r="V5" s="677"/>
      <c r="W5" s="677"/>
      <c r="X5" s="677"/>
      <c r="Y5" s="702"/>
      <c r="Z5" s="715">
        <v>16.8</v>
      </c>
      <c r="AA5" s="715"/>
      <c r="AB5" s="715"/>
      <c r="AC5" s="715"/>
      <c r="AD5" s="716">
        <v>3581131</v>
      </c>
      <c r="AE5" s="716"/>
      <c r="AF5" s="716"/>
      <c r="AG5" s="716"/>
      <c r="AH5" s="716"/>
      <c r="AI5" s="716"/>
      <c r="AJ5" s="716"/>
      <c r="AK5" s="716"/>
      <c r="AL5" s="703">
        <v>37.4</v>
      </c>
      <c r="AM5" s="685"/>
      <c r="AN5" s="685"/>
      <c r="AO5" s="704"/>
      <c r="AP5" s="679" t="s">
        <v>217</v>
      </c>
      <c r="AQ5" s="680"/>
      <c r="AR5" s="680"/>
      <c r="AS5" s="680"/>
      <c r="AT5" s="680"/>
      <c r="AU5" s="680"/>
      <c r="AV5" s="680"/>
      <c r="AW5" s="680"/>
      <c r="AX5" s="680"/>
      <c r="AY5" s="680"/>
      <c r="AZ5" s="680"/>
      <c r="BA5" s="680"/>
      <c r="BB5" s="680"/>
      <c r="BC5" s="680"/>
      <c r="BD5" s="680"/>
      <c r="BE5" s="680"/>
      <c r="BF5" s="681"/>
      <c r="BG5" s="621">
        <v>3581131</v>
      </c>
      <c r="BH5" s="622"/>
      <c r="BI5" s="622"/>
      <c r="BJ5" s="622"/>
      <c r="BK5" s="622"/>
      <c r="BL5" s="622"/>
      <c r="BM5" s="622"/>
      <c r="BN5" s="623"/>
      <c r="BO5" s="659">
        <v>100</v>
      </c>
      <c r="BP5" s="659"/>
      <c r="BQ5" s="659"/>
      <c r="BR5" s="659"/>
      <c r="BS5" s="660">
        <v>60549</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170454</v>
      </c>
      <c r="S6" s="622"/>
      <c r="T6" s="622"/>
      <c r="U6" s="622"/>
      <c r="V6" s="622"/>
      <c r="W6" s="622"/>
      <c r="X6" s="622"/>
      <c r="Y6" s="623"/>
      <c r="Z6" s="659">
        <v>0.8</v>
      </c>
      <c r="AA6" s="659"/>
      <c r="AB6" s="659"/>
      <c r="AC6" s="659"/>
      <c r="AD6" s="660">
        <v>170454</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3581131</v>
      </c>
      <c r="BH6" s="622"/>
      <c r="BI6" s="622"/>
      <c r="BJ6" s="622"/>
      <c r="BK6" s="622"/>
      <c r="BL6" s="622"/>
      <c r="BM6" s="622"/>
      <c r="BN6" s="623"/>
      <c r="BO6" s="659">
        <v>100</v>
      </c>
      <c r="BP6" s="659"/>
      <c r="BQ6" s="659"/>
      <c r="BR6" s="659"/>
      <c r="BS6" s="660">
        <v>60549</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148878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148868</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1186</v>
      </c>
      <c r="S7" s="622"/>
      <c r="T7" s="622"/>
      <c r="U7" s="622"/>
      <c r="V7" s="622"/>
      <c r="W7" s="622"/>
      <c r="X7" s="622"/>
      <c r="Y7" s="623"/>
      <c r="Z7" s="659">
        <v>0</v>
      </c>
      <c r="AA7" s="659"/>
      <c r="AB7" s="659"/>
      <c r="AC7" s="659"/>
      <c r="AD7" s="660">
        <v>1186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1633746</v>
      </c>
      <c r="BH7" s="622"/>
      <c r="BI7" s="622"/>
      <c r="BJ7" s="622"/>
      <c r="BK7" s="622"/>
      <c r="BL7" s="622"/>
      <c r="BM7" s="622"/>
      <c r="BN7" s="623"/>
      <c r="BO7" s="659">
        <v>45.6</v>
      </c>
      <c r="BP7" s="659"/>
      <c r="BQ7" s="659"/>
      <c r="BR7" s="659"/>
      <c r="BS7" s="660">
        <v>60549</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4981860</v>
      </c>
      <c r="CS7" s="622"/>
      <c r="CT7" s="622"/>
      <c r="CU7" s="622"/>
      <c r="CV7" s="622"/>
      <c r="CW7" s="622"/>
      <c r="CX7" s="622"/>
      <c r="CY7" s="623"/>
      <c r="CZ7" s="659">
        <v>24.2</v>
      </c>
      <c r="DA7" s="659"/>
      <c r="DB7" s="659"/>
      <c r="DC7" s="659"/>
      <c r="DD7" s="627">
        <v>63300</v>
      </c>
      <c r="DE7" s="622"/>
      <c r="DF7" s="622"/>
      <c r="DG7" s="622"/>
      <c r="DH7" s="622"/>
      <c r="DI7" s="622"/>
      <c r="DJ7" s="622"/>
      <c r="DK7" s="622"/>
      <c r="DL7" s="622"/>
      <c r="DM7" s="622"/>
      <c r="DN7" s="622"/>
      <c r="DO7" s="622"/>
      <c r="DP7" s="623"/>
      <c r="DQ7" s="627">
        <v>1712674</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13743</v>
      </c>
      <c r="S8" s="622"/>
      <c r="T8" s="622"/>
      <c r="U8" s="622"/>
      <c r="V8" s="622"/>
      <c r="W8" s="622"/>
      <c r="X8" s="622"/>
      <c r="Y8" s="623"/>
      <c r="Z8" s="659">
        <v>0.1</v>
      </c>
      <c r="AA8" s="659"/>
      <c r="AB8" s="659"/>
      <c r="AC8" s="659"/>
      <c r="AD8" s="660">
        <v>13743</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56141</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6014139</v>
      </c>
      <c r="CS8" s="622"/>
      <c r="CT8" s="622"/>
      <c r="CU8" s="622"/>
      <c r="CV8" s="622"/>
      <c r="CW8" s="622"/>
      <c r="CX8" s="622"/>
      <c r="CY8" s="623"/>
      <c r="CZ8" s="659">
        <v>29.2</v>
      </c>
      <c r="DA8" s="659"/>
      <c r="DB8" s="659"/>
      <c r="DC8" s="659"/>
      <c r="DD8" s="627">
        <v>133306</v>
      </c>
      <c r="DE8" s="622"/>
      <c r="DF8" s="622"/>
      <c r="DG8" s="622"/>
      <c r="DH8" s="622"/>
      <c r="DI8" s="622"/>
      <c r="DJ8" s="622"/>
      <c r="DK8" s="622"/>
      <c r="DL8" s="622"/>
      <c r="DM8" s="622"/>
      <c r="DN8" s="622"/>
      <c r="DO8" s="622"/>
      <c r="DP8" s="623"/>
      <c r="DQ8" s="627">
        <v>2890219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15497</v>
      </c>
      <c r="S9" s="622"/>
      <c r="T9" s="622"/>
      <c r="U9" s="622"/>
      <c r="V9" s="622"/>
      <c r="W9" s="622"/>
      <c r="X9" s="622"/>
      <c r="Y9" s="623"/>
      <c r="Z9" s="659">
        <v>0.1</v>
      </c>
      <c r="AA9" s="659"/>
      <c r="AB9" s="659"/>
      <c r="AC9" s="659"/>
      <c r="AD9" s="660">
        <v>15497</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1300053</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1232832</v>
      </c>
      <c r="CS9" s="622"/>
      <c r="CT9" s="622"/>
      <c r="CU9" s="622"/>
      <c r="CV9" s="622"/>
      <c r="CW9" s="622"/>
      <c r="CX9" s="622"/>
      <c r="CY9" s="623"/>
      <c r="CZ9" s="659">
        <v>6</v>
      </c>
      <c r="DA9" s="659"/>
      <c r="DB9" s="659"/>
      <c r="DC9" s="659"/>
      <c r="DD9" s="627">
        <v>3542</v>
      </c>
      <c r="DE9" s="622"/>
      <c r="DF9" s="622"/>
      <c r="DG9" s="622"/>
      <c r="DH9" s="622"/>
      <c r="DI9" s="622"/>
      <c r="DJ9" s="622"/>
      <c r="DK9" s="622"/>
      <c r="DL9" s="622"/>
      <c r="DM9" s="622"/>
      <c r="DN9" s="622"/>
      <c r="DO9" s="622"/>
      <c r="DP9" s="623"/>
      <c r="DQ9" s="627">
        <v>1068991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65559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10143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143</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728544</v>
      </c>
      <c r="S11" s="622"/>
      <c r="T11" s="622"/>
      <c r="U11" s="622"/>
      <c r="V11" s="622"/>
      <c r="W11" s="622"/>
      <c r="X11" s="622"/>
      <c r="Y11" s="623"/>
      <c r="Z11" s="624">
        <v>3.4</v>
      </c>
      <c r="AA11" s="625"/>
      <c r="AB11" s="625"/>
      <c r="AC11" s="626"/>
      <c r="AD11" s="627">
        <v>728544</v>
      </c>
      <c r="AE11" s="622"/>
      <c r="AF11" s="622"/>
      <c r="AG11" s="622"/>
      <c r="AH11" s="622"/>
      <c r="AI11" s="622"/>
      <c r="AJ11" s="622"/>
      <c r="AK11" s="623"/>
      <c r="AL11" s="624">
        <v>7.6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211993</v>
      </c>
      <c r="BH11" s="622"/>
      <c r="BI11" s="622"/>
      <c r="BJ11" s="622"/>
      <c r="BK11" s="622"/>
      <c r="BL11" s="622"/>
      <c r="BM11" s="622"/>
      <c r="BN11" s="623"/>
      <c r="BO11" s="659">
        <v>5.9</v>
      </c>
      <c r="BP11" s="659"/>
      <c r="BQ11" s="659"/>
      <c r="BR11" s="659"/>
      <c r="BS11" s="660">
        <v>60549</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1034501</v>
      </c>
      <c r="CS11" s="622"/>
      <c r="CT11" s="622"/>
      <c r="CU11" s="622"/>
      <c r="CV11" s="622"/>
      <c r="CW11" s="622"/>
      <c r="CX11" s="622"/>
      <c r="CY11" s="623"/>
      <c r="CZ11" s="659">
        <v>5</v>
      </c>
      <c r="DA11" s="659"/>
      <c r="DB11" s="659"/>
      <c r="DC11" s="659"/>
      <c r="DD11" s="627">
        <v>491258</v>
      </c>
      <c r="DE11" s="622"/>
      <c r="DF11" s="622"/>
      <c r="DG11" s="622"/>
      <c r="DH11" s="622"/>
      <c r="DI11" s="622"/>
      <c r="DJ11" s="622"/>
      <c r="DK11" s="622"/>
      <c r="DL11" s="622"/>
      <c r="DM11" s="622"/>
      <c r="DN11" s="622"/>
      <c r="DO11" s="622"/>
      <c r="DP11" s="623"/>
      <c r="DQ11" s="627">
        <v>391648</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13872</v>
      </c>
      <c r="S12" s="622"/>
      <c r="T12" s="622"/>
      <c r="U12" s="622"/>
      <c r="V12" s="622"/>
      <c r="W12" s="622"/>
      <c r="X12" s="622"/>
      <c r="Y12" s="623"/>
      <c r="Z12" s="659">
        <v>0.1</v>
      </c>
      <c r="AA12" s="659"/>
      <c r="AB12" s="659"/>
      <c r="AC12" s="659"/>
      <c r="AD12" s="660">
        <v>13872</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1599082</v>
      </c>
      <c r="BH12" s="622"/>
      <c r="BI12" s="622"/>
      <c r="BJ12" s="622"/>
      <c r="BK12" s="622"/>
      <c r="BL12" s="622"/>
      <c r="BM12" s="622"/>
      <c r="BN12" s="623"/>
      <c r="BO12" s="659">
        <v>44.7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159620</v>
      </c>
      <c r="CS12" s="622"/>
      <c r="CT12" s="622"/>
      <c r="CU12" s="622"/>
      <c r="CV12" s="622"/>
      <c r="CW12" s="622"/>
      <c r="CX12" s="622"/>
      <c r="CY12" s="623"/>
      <c r="CZ12" s="659">
        <v>0.8</v>
      </c>
      <c r="DA12" s="659"/>
      <c r="DB12" s="659"/>
      <c r="DC12" s="659"/>
      <c r="DD12" s="627">
        <v>1221</v>
      </c>
      <c r="DE12" s="622"/>
      <c r="DF12" s="622"/>
      <c r="DG12" s="622"/>
      <c r="DH12" s="622"/>
      <c r="DI12" s="622"/>
      <c r="DJ12" s="622"/>
      <c r="DK12" s="622"/>
      <c r="DL12" s="622"/>
      <c r="DM12" s="622"/>
      <c r="DN12" s="622"/>
      <c r="DO12" s="622"/>
      <c r="DP12" s="623"/>
      <c r="DQ12" s="627">
        <v>108088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1586079</v>
      </c>
      <c r="BH13" s="622"/>
      <c r="BI13" s="622"/>
      <c r="BJ13" s="622"/>
      <c r="BK13" s="622"/>
      <c r="BL13" s="622"/>
      <c r="BM13" s="622"/>
      <c r="BN13" s="623"/>
      <c r="BO13" s="659">
        <v>44.3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2032505</v>
      </c>
      <c r="CS13" s="622"/>
      <c r="CT13" s="622"/>
      <c r="CU13" s="622"/>
      <c r="CV13" s="622"/>
      <c r="CW13" s="622"/>
      <c r="CX13" s="622"/>
      <c r="CY13" s="623"/>
      <c r="CZ13" s="659">
        <v>9.9</v>
      </c>
      <c r="DA13" s="659"/>
      <c r="DB13" s="659"/>
      <c r="DC13" s="659"/>
      <c r="DD13" s="627">
        <v>1200318</v>
      </c>
      <c r="DE13" s="622"/>
      <c r="DF13" s="622"/>
      <c r="DG13" s="622"/>
      <c r="DH13" s="622"/>
      <c r="DI13" s="622"/>
      <c r="DJ13" s="622"/>
      <c r="DK13" s="622"/>
      <c r="DL13" s="622"/>
      <c r="DM13" s="622"/>
      <c r="DN13" s="622"/>
      <c r="DO13" s="622"/>
      <c r="DP13" s="623"/>
      <c r="DQ13" s="627">
        <v>830247</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1005</v>
      </c>
      <c r="S14" s="622"/>
      <c r="T14" s="622"/>
      <c r="U14" s="622"/>
      <c r="V14" s="622"/>
      <c r="W14" s="622"/>
      <c r="X14" s="622"/>
      <c r="Y14" s="623"/>
      <c r="Z14" s="659">
        <v>0</v>
      </c>
      <c r="AA14" s="659"/>
      <c r="AB14" s="659"/>
      <c r="AC14" s="659"/>
      <c r="AD14" s="660">
        <v>1005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136045</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815886</v>
      </c>
      <c r="CS14" s="622"/>
      <c r="CT14" s="622"/>
      <c r="CU14" s="622"/>
      <c r="CV14" s="622"/>
      <c r="CW14" s="622"/>
      <c r="CX14" s="622"/>
      <c r="CY14" s="623"/>
      <c r="CZ14" s="659">
        <v>4</v>
      </c>
      <c r="DA14" s="659"/>
      <c r="DB14" s="659"/>
      <c r="DC14" s="659"/>
      <c r="DD14" s="627">
        <v>93699</v>
      </c>
      <c r="DE14" s="622"/>
      <c r="DF14" s="622"/>
      <c r="DG14" s="622"/>
      <c r="DH14" s="622"/>
      <c r="DI14" s="622"/>
      <c r="DJ14" s="622"/>
      <c r="DK14" s="622"/>
      <c r="DL14" s="622"/>
      <c r="DM14" s="622"/>
      <c r="DN14" s="622"/>
      <c r="DO14" s="622"/>
      <c r="DP14" s="623"/>
      <c r="DQ14" s="627">
        <v>677319</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212258</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1614511</v>
      </c>
      <c r="CS15" s="622"/>
      <c r="CT15" s="622"/>
      <c r="CU15" s="622"/>
      <c r="CV15" s="622"/>
      <c r="CW15" s="622"/>
      <c r="CX15" s="622"/>
      <c r="CY15" s="623"/>
      <c r="CZ15" s="659">
        <v>7.8</v>
      </c>
      <c r="DA15" s="659"/>
      <c r="DB15" s="659"/>
      <c r="DC15" s="659"/>
      <c r="DD15" s="627">
        <v>398526</v>
      </c>
      <c r="DE15" s="622"/>
      <c r="DF15" s="622"/>
      <c r="DG15" s="622"/>
      <c r="DH15" s="622"/>
      <c r="DI15" s="622"/>
      <c r="DJ15" s="622"/>
      <c r="DK15" s="622"/>
      <c r="DL15" s="622"/>
      <c r="DM15" s="622"/>
      <c r="DN15" s="622"/>
      <c r="DO15" s="622"/>
      <c r="DP15" s="623"/>
      <c r="DQ15" s="627">
        <v>999733</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13878</v>
      </c>
      <c r="S16" s="622"/>
      <c r="T16" s="622"/>
      <c r="U16" s="622"/>
      <c r="V16" s="622"/>
      <c r="W16" s="622"/>
      <c r="X16" s="622"/>
      <c r="Y16" s="623"/>
      <c r="Z16" s="659">
        <v>0.1</v>
      </c>
      <c r="AA16" s="659"/>
      <c r="AB16" s="659"/>
      <c r="AC16" s="659"/>
      <c r="AD16" s="660">
        <v>13878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514078</v>
      </c>
      <c r="CS16" s="622"/>
      <c r="CT16" s="622"/>
      <c r="CU16" s="622"/>
      <c r="CV16" s="622"/>
      <c r="CW16" s="622"/>
      <c r="CX16" s="622"/>
      <c r="CY16" s="623"/>
      <c r="CZ16" s="659">
        <v>2.5</v>
      </c>
      <c r="DA16" s="659"/>
      <c r="DB16" s="659"/>
      <c r="DC16" s="659"/>
      <c r="DD16" s="627" t="s">
        <v>122</v>
      </c>
      <c r="DE16" s="622"/>
      <c r="DF16" s="622"/>
      <c r="DG16" s="622"/>
      <c r="DH16" s="622"/>
      <c r="DI16" s="622"/>
      <c r="DJ16" s="622"/>
      <c r="DK16" s="622"/>
      <c r="DL16" s="622"/>
      <c r="DM16" s="622"/>
      <c r="DN16" s="622"/>
      <c r="DO16" s="622"/>
      <c r="DP16" s="623"/>
      <c r="DQ16" s="627">
        <v>179812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56737</v>
      </c>
      <c r="S17" s="622"/>
      <c r="T17" s="622"/>
      <c r="U17" s="622"/>
      <c r="V17" s="622"/>
      <c r="W17" s="622"/>
      <c r="X17" s="622"/>
      <c r="Y17" s="623"/>
      <c r="Z17" s="659">
        <v>0.3</v>
      </c>
      <c r="AA17" s="659"/>
      <c r="AB17" s="659"/>
      <c r="AC17" s="659"/>
      <c r="AD17" s="660">
        <v>56737</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2054581</v>
      </c>
      <c r="CS17" s="622"/>
      <c r="CT17" s="622"/>
      <c r="CU17" s="622"/>
      <c r="CV17" s="622"/>
      <c r="CW17" s="622"/>
      <c r="CX17" s="622"/>
      <c r="CY17" s="623"/>
      <c r="CZ17" s="659">
        <v>10</v>
      </c>
      <c r="DA17" s="659"/>
      <c r="DB17" s="659"/>
      <c r="DC17" s="659"/>
      <c r="DD17" s="627" t="s">
        <v>122</v>
      </c>
      <c r="DE17" s="622"/>
      <c r="DF17" s="622"/>
      <c r="DG17" s="622"/>
      <c r="DH17" s="622"/>
      <c r="DI17" s="622"/>
      <c r="DJ17" s="622"/>
      <c r="DK17" s="622"/>
      <c r="DL17" s="622"/>
      <c r="DM17" s="622"/>
      <c r="DN17" s="622"/>
      <c r="DO17" s="622"/>
      <c r="DP17" s="623"/>
      <c r="DQ17" s="627">
        <v>2048630</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29583</v>
      </c>
      <c r="S18" s="622"/>
      <c r="T18" s="622"/>
      <c r="U18" s="622"/>
      <c r="V18" s="622"/>
      <c r="W18" s="622"/>
      <c r="X18" s="622"/>
      <c r="Y18" s="623"/>
      <c r="Z18" s="659">
        <v>0.1</v>
      </c>
      <c r="AA18" s="659"/>
      <c r="AB18" s="659"/>
      <c r="AC18" s="659"/>
      <c r="AD18" s="660">
        <v>29583</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28882</v>
      </c>
      <c r="S19" s="622"/>
      <c r="T19" s="622"/>
      <c r="U19" s="622"/>
      <c r="V19" s="622"/>
      <c r="W19" s="622"/>
      <c r="X19" s="622"/>
      <c r="Y19" s="623"/>
      <c r="Z19" s="659">
        <v>0.1</v>
      </c>
      <c r="AA19" s="659"/>
      <c r="AB19" s="659"/>
      <c r="AC19" s="659"/>
      <c r="AD19" s="660">
        <v>28882</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701</v>
      </c>
      <c r="S20" s="622"/>
      <c r="T20" s="622"/>
      <c r="U20" s="622"/>
      <c r="V20" s="622"/>
      <c r="W20" s="622"/>
      <c r="X20" s="622"/>
      <c r="Y20" s="623"/>
      <c r="Z20" s="659">
        <v>0</v>
      </c>
      <c r="AA20" s="659"/>
      <c r="AB20" s="659"/>
      <c r="AC20" s="659"/>
      <c r="AD20" s="660">
        <v>701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20613534</v>
      </c>
      <c r="CS20" s="622"/>
      <c r="CT20" s="622"/>
      <c r="CU20" s="622"/>
      <c r="CV20" s="622"/>
      <c r="CW20" s="622"/>
      <c r="CX20" s="622"/>
      <c r="CY20" s="623"/>
      <c r="CZ20" s="659">
        <v>100</v>
      </c>
      <c r="DA20" s="659"/>
      <c r="DB20" s="659"/>
      <c r="DC20" s="659"/>
      <c r="DD20" s="627">
        <v>2385170</v>
      </c>
      <c r="DE20" s="622"/>
      <c r="DF20" s="622"/>
      <c r="DG20" s="622"/>
      <c r="DH20" s="622"/>
      <c r="DI20" s="622"/>
      <c r="DJ20" s="622"/>
      <c r="DK20" s="622"/>
      <c r="DL20" s="622"/>
      <c r="DM20" s="622"/>
      <c r="DN20" s="622"/>
      <c r="DO20" s="622"/>
      <c r="DP20" s="623"/>
      <c r="DQ20" s="627">
        <v>11056372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5550724</v>
      </c>
      <c r="S21" s="622"/>
      <c r="T21" s="622"/>
      <c r="U21" s="622"/>
      <c r="V21" s="622"/>
      <c r="W21" s="622"/>
      <c r="X21" s="622"/>
      <c r="Y21" s="623"/>
      <c r="Z21" s="659">
        <v>26.1</v>
      </c>
      <c r="AA21" s="659"/>
      <c r="AB21" s="659"/>
      <c r="AC21" s="659"/>
      <c r="AD21" s="660">
        <v>4913882</v>
      </c>
      <c r="AE21" s="660"/>
      <c r="AF21" s="660"/>
      <c r="AG21" s="660"/>
      <c r="AH21" s="660"/>
      <c r="AI21" s="660"/>
      <c r="AJ21" s="660"/>
      <c r="AK21" s="660"/>
      <c r="AL21" s="624">
        <v>51.3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4913882</v>
      </c>
      <c r="S22" s="622"/>
      <c r="T22" s="622"/>
      <c r="U22" s="622"/>
      <c r="V22" s="622"/>
      <c r="W22" s="622"/>
      <c r="X22" s="622"/>
      <c r="Y22" s="623"/>
      <c r="Z22" s="659">
        <v>23.1</v>
      </c>
      <c r="AA22" s="659"/>
      <c r="AB22" s="659"/>
      <c r="AC22" s="659"/>
      <c r="AD22" s="660">
        <v>4913882</v>
      </c>
      <c r="AE22" s="660"/>
      <c r="AF22" s="660"/>
      <c r="AG22" s="660"/>
      <c r="AH22" s="660"/>
      <c r="AI22" s="660"/>
      <c r="AJ22" s="660"/>
      <c r="AK22" s="660"/>
      <c r="AL22" s="624">
        <v>51.3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636842</v>
      </c>
      <c r="S23" s="622"/>
      <c r="T23" s="622"/>
      <c r="U23" s="622"/>
      <c r="V23" s="622"/>
      <c r="W23" s="622"/>
      <c r="X23" s="622"/>
      <c r="Y23" s="623"/>
      <c r="Z23" s="659">
        <v>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8381181</v>
      </c>
      <c r="CS24" s="677"/>
      <c r="CT24" s="677"/>
      <c r="CU24" s="677"/>
      <c r="CV24" s="677"/>
      <c r="CW24" s="677"/>
      <c r="CX24" s="677"/>
      <c r="CY24" s="702"/>
      <c r="CZ24" s="703">
        <v>40.700000000000003</v>
      </c>
      <c r="DA24" s="685"/>
      <c r="DB24" s="685"/>
      <c r="DC24" s="705"/>
      <c r="DD24" s="701">
        <v>5521296</v>
      </c>
      <c r="DE24" s="677"/>
      <c r="DF24" s="677"/>
      <c r="DG24" s="677"/>
      <c r="DH24" s="677"/>
      <c r="DI24" s="677"/>
      <c r="DJ24" s="677"/>
      <c r="DK24" s="702"/>
      <c r="DL24" s="701">
        <v>5391306</v>
      </c>
      <c r="DM24" s="677"/>
      <c r="DN24" s="677"/>
      <c r="DO24" s="677"/>
      <c r="DP24" s="677"/>
      <c r="DQ24" s="677"/>
      <c r="DR24" s="677"/>
      <c r="DS24" s="677"/>
      <c r="DT24" s="677"/>
      <c r="DU24" s="677"/>
      <c r="DV24" s="702"/>
      <c r="DW24" s="703">
        <v>56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10176354</v>
      </c>
      <c r="S25" s="622"/>
      <c r="T25" s="622"/>
      <c r="U25" s="622"/>
      <c r="V25" s="622"/>
      <c r="W25" s="622"/>
      <c r="X25" s="622"/>
      <c r="Y25" s="623"/>
      <c r="Z25" s="659">
        <v>47.9</v>
      </c>
      <c r="AA25" s="659"/>
      <c r="AB25" s="659"/>
      <c r="AC25" s="659"/>
      <c r="AD25" s="660">
        <v>9539512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2645732</v>
      </c>
      <c r="CS25" s="634"/>
      <c r="CT25" s="634"/>
      <c r="CU25" s="634"/>
      <c r="CV25" s="634"/>
      <c r="CW25" s="634"/>
      <c r="CX25" s="634"/>
      <c r="CY25" s="635"/>
      <c r="CZ25" s="624">
        <v>12.8</v>
      </c>
      <c r="DA25" s="636"/>
      <c r="DB25" s="636"/>
      <c r="DC25" s="637"/>
      <c r="DD25" s="627">
        <v>2358473</v>
      </c>
      <c r="DE25" s="634"/>
      <c r="DF25" s="634"/>
      <c r="DG25" s="634"/>
      <c r="DH25" s="634"/>
      <c r="DI25" s="634"/>
      <c r="DJ25" s="634"/>
      <c r="DK25" s="635"/>
      <c r="DL25" s="627">
        <v>2340140</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6018</v>
      </c>
      <c r="S26" s="622"/>
      <c r="T26" s="622"/>
      <c r="U26" s="622"/>
      <c r="V26" s="622"/>
      <c r="W26" s="622"/>
      <c r="X26" s="622"/>
      <c r="Y26" s="623"/>
      <c r="Z26" s="659">
        <v>0</v>
      </c>
      <c r="AA26" s="659"/>
      <c r="AB26" s="659"/>
      <c r="AC26" s="659"/>
      <c r="AD26" s="660">
        <v>6018</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1476250</v>
      </c>
      <c r="CS26" s="622"/>
      <c r="CT26" s="622"/>
      <c r="CU26" s="622"/>
      <c r="CV26" s="622"/>
      <c r="CW26" s="622"/>
      <c r="CX26" s="622"/>
      <c r="CY26" s="623"/>
      <c r="CZ26" s="624">
        <v>7.2</v>
      </c>
      <c r="DA26" s="636"/>
      <c r="DB26" s="636"/>
      <c r="DC26" s="637"/>
      <c r="DD26" s="627">
        <v>1325265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173023</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3581131</v>
      </c>
      <c r="BH27" s="622"/>
      <c r="BI27" s="622"/>
      <c r="BJ27" s="622"/>
      <c r="BK27" s="622"/>
      <c r="BL27" s="622"/>
      <c r="BM27" s="622"/>
      <c r="BN27" s="623"/>
      <c r="BO27" s="659">
        <v>100</v>
      </c>
      <c r="BP27" s="659"/>
      <c r="BQ27" s="659"/>
      <c r="BR27" s="659"/>
      <c r="BS27" s="660">
        <v>60549</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3680868</v>
      </c>
      <c r="CS27" s="634"/>
      <c r="CT27" s="634"/>
      <c r="CU27" s="634"/>
      <c r="CV27" s="634"/>
      <c r="CW27" s="634"/>
      <c r="CX27" s="634"/>
      <c r="CY27" s="635"/>
      <c r="CZ27" s="624">
        <v>17.899999999999999</v>
      </c>
      <c r="DA27" s="636"/>
      <c r="DB27" s="636"/>
      <c r="DC27" s="637"/>
      <c r="DD27" s="627">
        <v>1114193</v>
      </c>
      <c r="DE27" s="634"/>
      <c r="DF27" s="634"/>
      <c r="DG27" s="634"/>
      <c r="DH27" s="634"/>
      <c r="DI27" s="634"/>
      <c r="DJ27" s="634"/>
      <c r="DK27" s="635"/>
      <c r="DL27" s="627">
        <v>1002536</v>
      </c>
      <c r="DM27" s="634"/>
      <c r="DN27" s="634"/>
      <c r="DO27" s="634"/>
      <c r="DP27" s="634"/>
      <c r="DQ27" s="634"/>
      <c r="DR27" s="634"/>
      <c r="DS27" s="634"/>
      <c r="DT27" s="634"/>
      <c r="DU27" s="634"/>
      <c r="DV27" s="635"/>
      <c r="DW27" s="624">
        <v>10.4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157348</v>
      </c>
      <c r="S28" s="622"/>
      <c r="T28" s="622"/>
      <c r="U28" s="622"/>
      <c r="V28" s="622"/>
      <c r="W28" s="622"/>
      <c r="X28" s="622"/>
      <c r="Y28" s="623"/>
      <c r="Z28" s="659">
        <v>0.7</v>
      </c>
      <c r="AA28" s="659"/>
      <c r="AB28" s="659"/>
      <c r="AC28" s="659"/>
      <c r="AD28" s="660">
        <v>7303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2054581</v>
      </c>
      <c r="CS28" s="622"/>
      <c r="CT28" s="622"/>
      <c r="CU28" s="622"/>
      <c r="CV28" s="622"/>
      <c r="CW28" s="622"/>
      <c r="CX28" s="622"/>
      <c r="CY28" s="623"/>
      <c r="CZ28" s="624">
        <v>10</v>
      </c>
      <c r="DA28" s="636"/>
      <c r="DB28" s="636"/>
      <c r="DC28" s="637"/>
      <c r="DD28" s="627">
        <v>2048630</v>
      </c>
      <c r="DE28" s="622"/>
      <c r="DF28" s="622"/>
      <c r="DG28" s="622"/>
      <c r="DH28" s="622"/>
      <c r="DI28" s="622"/>
      <c r="DJ28" s="622"/>
      <c r="DK28" s="623"/>
      <c r="DL28" s="627">
        <v>2048630</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60203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2054580</v>
      </c>
      <c r="CS29" s="634"/>
      <c r="CT29" s="634"/>
      <c r="CU29" s="634"/>
      <c r="CV29" s="634"/>
      <c r="CW29" s="634"/>
      <c r="CX29" s="634"/>
      <c r="CY29" s="635"/>
      <c r="CZ29" s="624">
        <v>10</v>
      </c>
      <c r="DA29" s="636"/>
      <c r="DB29" s="636"/>
      <c r="DC29" s="637"/>
      <c r="DD29" s="627">
        <v>2048629</v>
      </c>
      <c r="DE29" s="634"/>
      <c r="DF29" s="634"/>
      <c r="DG29" s="634"/>
      <c r="DH29" s="634"/>
      <c r="DI29" s="634"/>
      <c r="DJ29" s="634"/>
      <c r="DK29" s="635"/>
      <c r="DL29" s="627">
        <v>2048629</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2879195</v>
      </c>
      <c r="S30" s="622"/>
      <c r="T30" s="622"/>
      <c r="U30" s="622"/>
      <c r="V30" s="622"/>
      <c r="W30" s="622"/>
      <c r="X30" s="622"/>
      <c r="Y30" s="623"/>
      <c r="Z30" s="659">
        <v>13.5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2003189</v>
      </c>
      <c r="CS30" s="622"/>
      <c r="CT30" s="622"/>
      <c r="CU30" s="622"/>
      <c r="CV30" s="622"/>
      <c r="CW30" s="622"/>
      <c r="CX30" s="622"/>
      <c r="CY30" s="623"/>
      <c r="CZ30" s="624">
        <v>9.6999999999999993</v>
      </c>
      <c r="DA30" s="636"/>
      <c r="DB30" s="636"/>
      <c r="DC30" s="637"/>
      <c r="DD30" s="627">
        <v>1998723</v>
      </c>
      <c r="DE30" s="622"/>
      <c r="DF30" s="622"/>
      <c r="DG30" s="622"/>
      <c r="DH30" s="622"/>
      <c r="DI30" s="622"/>
      <c r="DJ30" s="622"/>
      <c r="DK30" s="623"/>
      <c r="DL30" s="627">
        <v>1998723</v>
      </c>
      <c r="DM30" s="622"/>
      <c r="DN30" s="622"/>
      <c r="DO30" s="622"/>
      <c r="DP30" s="622"/>
      <c r="DQ30" s="622"/>
      <c r="DR30" s="622"/>
      <c r="DS30" s="622"/>
      <c r="DT30" s="622"/>
      <c r="DU30" s="622"/>
      <c r="DV30" s="623"/>
      <c r="DW30" s="624">
        <v>20.7</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v>8798</v>
      </c>
      <c r="S31" s="622"/>
      <c r="T31" s="622"/>
      <c r="U31" s="622"/>
      <c r="V31" s="622"/>
      <c r="W31" s="622"/>
      <c r="X31" s="622"/>
      <c r="Y31" s="623"/>
      <c r="Z31" s="659">
        <v>0</v>
      </c>
      <c r="AA31" s="659"/>
      <c r="AB31" s="659"/>
      <c r="AC31" s="659"/>
      <c r="AD31" s="660">
        <v>8798</v>
      </c>
      <c r="AE31" s="660"/>
      <c r="AF31" s="660"/>
      <c r="AG31" s="660"/>
      <c r="AH31" s="660"/>
      <c r="AI31" s="660"/>
      <c r="AJ31" s="660"/>
      <c r="AK31" s="660"/>
      <c r="AL31" s="624">
        <v>0.1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97.6</v>
      </c>
      <c r="BN31" s="684"/>
      <c r="BO31" s="684"/>
      <c r="BP31" s="684"/>
      <c r="BQ31" s="686"/>
      <c r="BR31" s="683">
        <v>99.1</v>
      </c>
      <c r="BS31" s="684"/>
      <c r="BT31" s="684"/>
      <c r="BU31" s="684"/>
      <c r="BV31" s="684"/>
      <c r="BW31" s="684"/>
      <c r="BX31" s="685">
        <v>97.8</v>
      </c>
      <c r="BY31" s="684"/>
      <c r="BZ31" s="684"/>
      <c r="CA31" s="684"/>
      <c r="CB31" s="686"/>
      <c r="CD31" s="642"/>
      <c r="CE31" s="643"/>
      <c r="CF31" s="618" t="s">
        <v>301</v>
      </c>
      <c r="CG31" s="619"/>
      <c r="CH31" s="619"/>
      <c r="CI31" s="619"/>
      <c r="CJ31" s="619"/>
      <c r="CK31" s="619"/>
      <c r="CL31" s="619"/>
      <c r="CM31" s="619"/>
      <c r="CN31" s="619"/>
      <c r="CO31" s="619"/>
      <c r="CP31" s="619"/>
      <c r="CQ31" s="620"/>
      <c r="CR31" s="621">
        <v>51391</v>
      </c>
      <c r="CS31" s="634"/>
      <c r="CT31" s="634"/>
      <c r="CU31" s="634"/>
      <c r="CV31" s="634"/>
      <c r="CW31" s="634"/>
      <c r="CX31" s="634"/>
      <c r="CY31" s="635"/>
      <c r="CZ31" s="624">
        <v>0.2</v>
      </c>
      <c r="DA31" s="636"/>
      <c r="DB31" s="636"/>
      <c r="DC31" s="637"/>
      <c r="DD31" s="627">
        <v>49906</v>
      </c>
      <c r="DE31" s="634"/>
      <c r="DF31" s="634"/>
      <c r="DG31" s="634"/>
      <c r="DH31" s="634"/>
      <c r="DI31" s="634"/>
      <c r="DJ31" s="634"/>
      <c r="DK31" s="635"/>
      <c r="DL31" s="627">
        <v>49906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1607794</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v>
      </c>
      <c r="BH32" s="634"/>
      <c r="BI32" s="634"/>
      <c r="BJ32" s="634"/>
      <c r="BK32" s="634"/>
      <c r="BL32" s="634"/>
      <c r="BM32" s="625">
        <v>97.7</v>
      </c>
      <c r="BN32" s="634"/>
      <c r="BO32" s="634"/>
      <c r="BP32" s="634"/>
      <c r="BQ32" s="657"/>
      <c r="BR32" s="692">
        <v>99.1</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32727</v>
      </c>
      <c r="S33" s="622"/>
      <c r="T33" s="622"/>
      <c r="U33" s="622"/>
      <c r="V33" s="622"/>
      <c r="W33" s="622"/>
      <c r="X33" s="622"/>
      <c r="Y33" s="623"/>
      <c r="Z33" s="659">
        <v>0.2</v>
      </c>
      <c r="AA33" s="659"/>
      <c r="AB33" s="659"/>
      <c r="AC33" s="659"/>
      <c r="AD33" s="660">
        <v>11879</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99.1</v>
      </c>
      <c r="BH33" s="606"/>
      <c r="BI33" s="606"/>
      <c r="BJ33" s="606"/>
      <c r="BK33" s="606"/>
      <c r="BL33" s="606"/>
      <c r="BM33" s="652">
        <v>97.1</v>
      </c>
      <c r="BN33" s="606"/>
      <c r="BO33" s="606"/>
      <c r="BP33" s="606"/>
      <c r="BQ33" s="669"/>
      <c r="BR33" s="682">
        <v>99.1</v>
      </c>
      <c r="BS33" s="606"/>
      <c r="BT33" s="606"/>
      <c r="BU33" s="606"/>
      <c r="BV33" s="606"/>
      <c r="BW33" s="606"/>
      <c r="BX33" s="652">
        <v>97.4</v>
      </c>
      <c r="BY33" s="606"/>
      <c r="BZ33" s="606"/>
      <c r="CA33" s="606"/>
      <c r="CB33" s="669"/>
      <c r="CD33" s="618" t="s">
        <v>308</v>
      </c>
      <c r="CE33" s="619"/>
      <c r="CF33" s="619"/>
      <c r="CG33" s="619"/>
      <c r="CH33" s="619"/>
      <c r="CI33" s="619"/>
      <c r="CJ33" s="619"/>
      <c r="CK33" s="619"/>
      <c r="CL33" s="619"/>
      <c r="CM33" s="619"/>
      <c r="CN33" s="619"/>
      <c r="CO33" s="619"/>
      <c r="CP33" s="619"/>
      <c r="CQ33" s="620"/>
      <c r="CR33" s="621">
        <v>9333105</v>
      </c>
      <c r="CS33" s="634"/>
      <c r="CT33" s="634"/>
      <c r="CU33" s="634"/>
      <c r="CV33" s="634"/>
      <c r="CW33" s="634"/>
      <c r="CX33" s="634"/>
      <c r="CY33" s="635"/>
      <c r="CZ33" s="624">
        <v>45.3</v>
      </c>
      <c r="DA33" s="636"/>
      <c r="DB33" s="636"/>
      <c r="DC33" s="637"/>
      <c r="DD33" s="627">
        <v>5066609</v>
      </c>
      <c r="DE33" s="634"/>
      <c r="DF33" s="634"/>
      <c r="DG33" s="634"/>
      <c r="DH33" s="634"/>
      <c r="DI33" s="634"/>
      <c r="DJ33" s="634"/>
      <c r="DK33" s="635"/>
      <c r="DL33" s="627">
        <v>3667138</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1932353</v>
      </c>
      <c r="S34" s="622"/>
      <c r="T34" s="622"/>
      <c r="U34" s="622"/>
      <c r="V34" s="622"/>
      <c r="W34" s="622"/>
      <c r="X34" s="622"/>
      <c r="Y34" s="623"/>
      <c r="Z34" s="659">
        <v>9.1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2068206</v>
      </c>
      <c r="CS34" s="622"/>
      <c r="CT34" s="622"/>
      <c r="CU34" s="622"/>
      <c r="CV34" s="622"/>
      <c r="CW34" s="622"/>
      <c r="CX34" s="622"/>
      <c r="CY34" s="623"/>
      <c r="CZ34" s="624">
        <v>10</v>
      </c>
      <c r="DA34" s="636"/>
      <c r="DB34" s="636"/>
      <c r="DC34" s="637"/>
      <c r="DD34" s="627">
        <v>1139199</v>
      </c>
      <c r="DE34" s="622"/>
      <c r="DF34" s="622"/>
      <c r="DG34" s="622"/>
      <c r="DH34" s="622"/>
      <c r="DI34" s="622"/>
      <c r="DJ34" s="622"/>
      <c r="DK34" s="623"/>
      <c r="DL34" s="627">
        <v>967323</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1824887</v>
      </c>
      <c r="S35" s="622"/>
      <c r="T35" s="622"/>
      <c r="U35" s="622"/>
      <c r="V35" s="622"/>
      <c r="W35" s="622"/>
      <c r="X35" s="622"/>
      <c r="Y35" s="623"/>
      <c r="Z35" s="659">
        <v>8.6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137481</v>
      </c>
      <c r="CS35" s="634"/>
      <c r="CT35" s="634"/>
      <c r="CU35" s="634"/>
      <c r="CV35" s="634"/>
      <c r="CW35" s="634"/>
      <c r="CX35" s="634"/>
      <c r="CY35" s="635"/>
      <c r="CZ35" s="624">
        <v>0.7</v>
      </c>
      <c r="DA35" s="636"/>
      <c r="DB35" s="636"/>
      <c r="DC35" s="637"/>
      <c r="DD35" s="627">
        <v>118188</v>
      </c>
      <c r="DE35" s="634"/>
      <c r="DF35" s="634"/>
      <c r="DG35" s="634"/>
      <c r="DH35" s="634"/>
      <c r="DI35" s="634"/>
      <c r="DJ35" s="634"/>
      <c r="DK35" s="635"/>
      <c r="DL35" s="627">
        <v>117091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744994</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1748039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127079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3485187</v>
      </c>
      <c r="CS36" s="622"/>
      <c r="CT36" s="622"/>
      <c r="CU36" s="622"/>
      <c r="CV36" s="622"/>
      <c r="CW36" s="622"/>
      <c r="CX36" s="622"/>
      <c r="CY36" s="623"/>
      <c r="CZ36" s="624">
        <v>16.899999999999999</v>
      </c>
      <c r="DA36" s="636"/>
      <c r="DB36" s="636"/>
      <c r="DC36" s="637"/>
      <c r="DD36" s="627">
        <v>2337212</v>
      </c>
      <c r="DE36" s="622"/>
      <c r="DF36" s="622"/>
      <c r="DG36" s="622"/>
      <c r="DH36" s="622"/>
      <c r="DI36" s="622"/>
      <c r="DJ36" s="622"/>
      <c r="DK36" s="623"/>
      <c r="DL36" s="627">
        <v>1526911</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188099</v>
      </c>
      <c r="S37" s="622"/>
      <c r="T37" s="622"/>
      <c r="U37" s="622"/>
      <c r="V37" s="622"/>
      <c r="W37" s="622"/>
      <c r="X37" s="622"/>
      <c r="Y37" s="623"/>
      <c r="Z37" s="659">
        <v>0.9</v>
      </c>
      <c r="AA37" s="659"/>
      <c r="AB37" s="659"/>
      <c r="AC37" s="659"/>
      <c r="AD37" s="660">
        <v>87</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430946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117448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1227869</v>
      </c>
      <c r="CS37" s="634"/>
      <c r="CT37" s="634"/>
      <c r="CU37" s="634"/>
      <c r="CV37" s="634"/>
      <c r="CW37" s="634"/>
      <c r="CX37" s="634"/>
      <c r="CY37" s="635"/>
      <c r="CZ37" s="624">
        <v>6</v>
      </c>
      <c r="DA37" s="636"/>
      <c r="DB37" s="636"/>
      <c r="DC37" s="637"/>
      <c r="DD37" s="627">
        <v>1206638</v>
      </c>
      <c r="DE37" s="634"/>
      <c r="DF37" s="634"/>
      <c r="DG37" s="634"/>
      <c r="DH37" s="634"/>
      <c r="DI37" s="634"/>
      <c r="DJ37" s="634"/>
      <c r="DK37" s="635"/>
      <c r="DL37" s="627">
        <v>911744</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1474200</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32221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3595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1304935</v>
      </c>
      <c r="CS38" s="622"/>
      <c r="CT38" s="622"/>
      <c r="CU38" s="622"/>
      <c r="CV38" s="622"/>
      <c r="CW38" s="622"/>
      <c r="CX38" s="622"/>
      <c r="CY38" s="623"/>
      <c r="CZ38" s="624">
        <v>6.3</v>
      </c>
      <c r="DA38" s="636"/>
      <c r="DB38" s="636"/>
      <c r="DC38" s="637"/>
      <c r="DD38" s="627">
        <v>1105466</v>
      </c>
      <c r="DE38" s="622"/>
      <c r="DF38" s="622"/>
      <c r="DG38" s="622"/>
      <c r="DH38" s="622"/>
      <c r="DI38" s="622"/>
      <c r="DJ38" s="622"/>
      <c r="DK38" s="623"/>
      <c r="DL38" s="627">
        <v>1055813</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12158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5592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2304513</v>
      </c>
      <c r="CS39" s="634"/>
      <c r="CT39" s="634"/>
      <c r="CU39" s="634"/>
      <c r="CV39" s="634"/>
      <c r="CW39" s="634"/>
      <c r="CX39" s="634"/>
      <c r="CY39" s="635"/>
      <c r="CZ39" s="624">
        <v>11.2</v>
      </c>
      <c r="DA39" s="636"/>
      <c r="DB39" s="636"/>
      <c r="DC39" s="637"/>
      <c r="DD39" s="627">
        <v>366461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61100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32783</v>
      </c>
      <c r="CS40" s="622"/>
      <c r="CT40" s="622"/>
      <c r="CU40" s="622"/>
      <c r="CV40" s="622"/>
      <c r="CW40" s="622"/>
      <c r="CX40" s="622"/>
      <c r="CY40" s="623"/>
      <c r="CZ40" s="624">
        <v>0.2</v>
      </c>
      <c r="DA40" s="636"/>
      <c r="DB40" s="636"/>
      <c r="DC40" s="637"/>
      <c r="DD40" s="627">
        <v>83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21265993</v>
      </c>
      <c r="S41" s="646"/>
      <c r="T41" s="646"/>
      <c r="U41" s="646"/>
      <c r="V41" s="646"/>
      <c r="W41" s="646"/>
      <c r="X41" s="646"/>
      <c r="Y41" s="649"/>
      <c r="Z41" s="650">
        <v>100</v>
      </c>
      <c r="AA41" s="650"/>
      <c r="AB41" s="650"/>
      <c r="AC41" s="650"/>
      <c r="AD41" s="651">
        <v>9573597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247776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324</v>
      </c>
      <c r="AR42" s="667"/>
      <c r="AS42" s="667"/>
      <c r="AT42" s="667"/>
      <c r="AU42" s="667"/>
      <c r="AV42" s="667"/>
      <c r="AW42" s="667"/>
      <c r="AX42" s="667"/>
      <c r="AY42" s="668"/>
      <c r="AZ42" s="605">
        <v>1024938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2899248</v>
      </c>
      <c r="CS42" s="634"/>
      <c r="CT42" s="634"/>
      <c r="CU42" s="634"/>
      <c r="CV42" s="634"/>
      <c r="CW42" s="634"/>
      <c r="CX42" s="634"/>
      <c r="CY42" s="635"/>
      <c r="CZ42" s="624">
        <v>14.1</v>
      </c>
      <c r="DA42" s="636"/>
      <c r="DB42" s="636"/>
      <c r="DC42" s="637"/>
      <c r="DD42" s="627">
        <v>468467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59532</v>
      </c>
      <c r="CS43" s="634"/>
      <c r="CT43" s="634"/>
      <c r="CU43" s="634"/>
      <c r="CV43" s="634"/>
      <c r="CW43" s="634"/>
      <c r="CX43" s="634"/>
      <c r="CY43" s="635"/>
      <c r="CZ43" s="624">
        <v>0.3</v>
      </c>
      <c r="DA43" s="636"/>
      <c r="DB43" s="636"/>
      <c r="DC43" s="637"/>
      <c r="DD43" s="627">
        <v>29182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2385170</v>
      </c>
      <c r="CS44" s="622"/>
      <c r="CT44" s="622"/>
      <c r="CU44" s="622"/>
      <c r="CV44" s="622"/>
      <c r="CW44" s="622"/>
      <c r="CX44" s="622"/>
      <c r="CY44" s="623"/>
      <c r="CZ44" s="624">
        <v>11.6</v>
      </c>
      <c r="DA44" s="625"/>
      <c r="DB44" s="625"/>
      <c r="DC44" s="626"/>
      <c r="DD44" s="627">
        <v>288655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1359562</v>
      </c>
      <c r="CS45" s="634"/>
      <c r="CT45" s="634"/>
      <c r="CU45" s="634"/>
      <c r="CV45" s="634"/>
      <c r="CW45" s="634"/>
      <c r="CX45" s="634"/>
      <c r="CY45" s="635"/>
      <c r="CZ45" s="624">
        <v>6.6</v>
      </c>
      <c r="DA45" s="636"/>
      <c r="DB45" s="636"/>
      <c r="DC45" s="637"/>
      <c r="DD45" s="627">
        <v>76232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973135</v>
      </c>
      <c r="CS46" s="622"/>
      <c r="CT46" s="622"/>
      <c r="CU46" s="622"/>
      <c r="CV46" s="622"/>
      <c r="CW46" s="622"/>
      <c r="CX46" s="622"/>
      <c r="CY46" s="623"/>
      <c r="CZ46" s="624">
        <v>4.7</v>
      </c>
      <c r="DA46" s="625"/>
      <c r="DB46" s="625"/>
      <c r="DC46" s="626"/>
      <c r="DD46" s="627">
        <v>204657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514078</v>
      </c>
      <c r="CS47" s="634"/>
      <c r="CT47" s="634"/>
      <c r="CU47" s="634"/>
      <c r="CV47" s="634"/>
      <c r="CW47" s="634"/>
      <c r="CX47" s="634"/>
      <c r="CY47" s="635"/>
      <c r="CZ47" s="624">
        <v>2.5</v>
      </c>
      <c r="DA47" s="636"/>
      <c r="DB47" s="636"/>
      <c r="DC47" s="637"/>
      <c r="DD47" s="627">
        <v>179812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20613534</v>
      </c>
      <c r="CS49" s="606"/>
      <c r="CT49" s="606"/>
      <c r="CU49" s="606"/>
      <c r="CV49" s="606"/>
      <c r="CW49" s="606"/>
      <c r="CX49" s="606"/>
      <c r="CY49" s="607"/>
      <c r="CZ49" s="608">
        <v>100</v>
      </c>
      <c r="DA49" s="609"/>
      <c r="DB49" s="609"/>
      <c r="DC49" s="610"/>
      <c r="DD49" s="611">
        <v>11056372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O3ZFDK8jV12L/KYJSdjPYcvAgCV1ytCyUfGfeHBWmN9/dUC1SLYZegiL/YkitjFJD79LZWB2BsLziMCRGSMtA==" saltValue="SiXzbgCculeutCuvJnGi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4" zoomScale="55" zoomScaleNormal="55" zoomScaleSheetLayoutView="70" workbookViewId="0">
      <selection activeCell="AU68" sqref="AU68:AY7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21261</v>
      </c>
      <c r="R7" s="1103"/>
      <c r="S7" s="1103"/>
      <c r="T7" s="1103"/>
      <c r="U7" s="1103"/>
      <c r="V7" s="1103">
        <v>20606</v>
      </c>
      <c r="W7" s="1103"/>
      <c r="X7" s="1103"/>
      <c r="Y7" s="1103"/>
      <c r="Z7" s="1103"/>
      <c r="AA7" s="1103">
        <v>655</v>
      </c>
      <c r="AB7" s="1103"/>
      <c r="AC7" s="1103"/>
      <c r="AD7" s="1103"/>
      <c r="AE7" s="1104"/>
      <c r="AF7" s="1105">
        <v>545</v>
      </c>
      <c r="AG7" s="1106"/>
      <c r="AH7" s="1106"/>
      <c r="AI7" s="1106"/>
      <c r="AJ7" s="1107"/>
      <c r="AK7" s="1108">
        <v>14</v>
      </c>
      <c r="AL7" s="1109"/>
      <c r="AM7" s="1109"/>
      <c r="AN7" s="1109"/>
      <c r="AO7" s="1109"/>
      <c r="AP7" s="1109">
        <v>18313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551</v>
      </c>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19</v>
      </c>
      <c r="CN7" s="1097"/>
      <c r="CO7" s="1097"/>
      <c r="CP7" s="1097"/>
      <c r="CQ7" s="1098"/>
      <c r="CR7" s="1096">
        <v>7</v>
      </c>
      <c r="CS7" s="1097"/>
      <c r="CT7" s="1097"/>
      <c r="CU7" s="1097"/>
      <c r="CV7" s="1098"/>
      <c r="CW7" s="1096">
        <v>2</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844</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7</v>
      </c>
      <c r="W8" s="1039"/>
      <c r="X8" s="1039"/>
      <c r="Y8" s="1039"/>
      <c r="Z8" s="1039"/>
      <c r="AA8" s="1039">
        <v>-2</v>
      </c>
      <c r="AB8" s="1039"/>
      <c r="AC8" s="1039"/>
      <c r="AD8" s="1039"/>
      <c r="AE8" s="1040"/>
      <c r="AF8" s="1035">
        <v>-2</v>
      </c>
      <c r="AG8" s="1036"/>
      <c r="AH8" s="1036"/>
      <c r="AI8" s="1036"/>
      <c r="AJ8" s="1037"/>
      <c r="AK8" s="1080">
        <v>3</v>
      </c>
      <c r="AL8" s="1081"/>
      <c r="AM8" s="1081"/>
      <c r="AN8" s="1081"/>
      <c r="AO8" s="1081"/>
      <c r="AP8" s="1081">
        <v>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21266</v>
      </c>
      <c r="R23" s="1061"/>
      <c r="S23" s="1061"/>
      <c r="T23" s="1061"/>
      <c r="U23" s="1061"/>
      <c r="V23" s="1061">
        <v>20613</v>
      </c>
      <c r="W23" s="1061"/>
      <c r="X23" s="1061"/>
      <c r="Y23" s="1061"/>
      <c r="Z23" s="1061"/>
      <c r="AA23" s="1061">
        <v>653</v>
      </c>
      <c r="AB23" s="1061"/>
      <c r="AC23" s="1061"/>
      <c r="AD23" s="1061"/>
      <c r="AE23" s="1068"/>
      <c r="AF23" s="1069">
        <v>543</v>
      </c>
      <c r="AG23" s="1061"/>
      <c r="AH23" s="1061"/>
      <c r="AI23" s="1061"/>
      <c r="AJ23" s="1070"/>
      <c r="AK23" s="1071"/>
      <c r="AL23" s="1072"/>
      <c r="AM23" s="1072"/>
      <c r="AN23" s="1072"/>
      <c r="AO23" s="1072"/>
      <c r="AP23" s="1061">
        <v>18314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3806</v>
      </c>
      <c r="R28" s="1051"/>
      <c r="S28" s="1051"/>
      <c r="T28" s="1051"/>
      <c r="U28" s="1051"/>
      <c r="V28" s="1051">
        <v>3679</v>
      </c>
      <c r="W28" s="1051"/>
      <c r="X28" s="1051"/>
      <c r="Y28" s="1051"/>
      <c r="Z28" s="1051"/>
      <c r="AA28" s="1051">
        <v>127</v>
      </c>
      <c r="AB28" s="1051"/>
      <c r="AC28" s="1051"/>
      <c r="AD28" s="1051"/>
      <c r="AE28" s="1052"/>
      <c r="AF28" s="1053">
        <v>127</v>
      </c>
      <c r="AG28" s="1051"/>
      <c r="AH28" s="1051"/>
      <c r="AI28" s="1051"/>
      <c r="AJ28" s="1054"/>
      <c r="AK28" s="1042">
        <v>189</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110</v>
      </c>
      <c r="R29" s="1039"/>
      <c r="S29" s="1039"/>
      <c r="T29" s="1039"/>
      <c r="U29" s="1039"/>
      <c r="V29" s="1039">
        <v>105</v>
      </c>
      <c r="W29" s="1039"/>
      <c r="X29" s="1039"/>
      <c r="Y29" s="1039"/>
      <c r="Z29" s="1039"/>
      <c r="AA29" s="1039">
        <v>5</v>
      </c>
      <c r="AB29" s="1039"/>
      <c r="AC29" s="1039"/>
      <c r="AD29" s="1039"/>
      <c r="AE29" s="1040"/>
      <c r="AF29" s="1035">
        <v>5</v>
      </c>
      <c r="AG29" s="1036"/>
      <c r="AH29" s="1036"/>
      <c r="AI29" s="1036"/>
      <c r="AJ29" s="1037"/>
      <c r="AK29" s="980">
        <v>59</v>
      </c>
      <c r="AL29" s="971"/>
      <c r="AM29" s="971"/>
      <c r="AN29" s="971"/>
      <c r="AO29" s="971"/>
      <c r="AP29" s="971">
        <v>320</v>
      </c>
      <c r="AQ29" s="971"/>
      <c r="AR29" s="971"/>
      <c r="AS29" s="971"/>
      <c r="AT29" s="971"/>
      <c r="AU29" s="971">
        <v>154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551</v>
      </c>
      <c r="R30" s="1039"/>
      <c r="S30" s="1039"/>
      <c r="T30" s="1039"/>
      <c r="U30" s="1039"/>
      <c r="V30" s="1039">
        <v>537</v>
      </c>
      <c r="W30" s="1039"/>
      <c r="X30" s="1039"/>
      <c r="Y30" s="1039"/>
      <c r="Z30" s="1039"/>
      <c r="AA30" s="1039">
        <v>14</v>
      </c>
      <c r="AB30" s="1039"/>
      <c r="AC30" s="1039"/>
      <c r="AD30" s="1039"/>
      <c r="AE30" s="1040"/>
      <c r="AF30" s="1035">
        <v>14</v>
      </c>
      <c r="AG30" s="1036"/>
      <c r="AH30" s="1036"/>
      <c r="AI30" s="1036"/>
      <c r="AJ30" s="1037"/>
      <c r="AK30" s="980">
        <v>130</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1043</v>
      </c>
      <c r="R31" s="1039"/>
      <c r="S31" s="1039"/>
      <c r="T31" s="1039"/>
      <c r="U31" s="1039"/>
      <c r="V31" s="1039">
        <v>917</v>
      </c>
      <c r="W31" s="1039"/>
      <c r="X31" s="1039"/>
      <c r="Y31" s="1039"/>
      <c r="Z31" s="1039"/>
      <c r="AA31" s="1039">
        <v>126</v>
      </c>
      <c r="AB31" s="1039"/>
      <c r="AC31" s="1039"/>
      <c r="AD31" s="1039"/>
      <c r="AE31" s="1040"/>
      <c r="AF31" s="1035">
        <v>745</v>
      </c>
      <c r="AG31" s="1036"/>
      <c r="AH31" s="1036"/>
      <c r="AI31" s="1036"/>
      <c r="AJ31" s="1037"/>
      <c r="AK31" s="980">
        <v>431</v>
      </c>
      <c r="AL31" s="971"/>
      <c r="AM31" s="971"/>
      <c r="AN31" s="971"/>
      <c r="AO31" s="971"/>
      <c r="AP31" s="971">
        <v>8306</v>
      </c>
      <c r="AQ31" s="971"/>
      <c r="AR31" s="971"/>
      <c r="AS31" s="971"/>
      <c r="AT31" s="971"/>
      <c r="AU31" s="971">
        <v>6990</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891</v>
      </c>
      <c r="AG63" s="959"/>
      <c r="AH63" s="959"/>
      <c r="AI63" s="959"/>
      <c r="AJ63" s="1022"/>
      <c r="AK63" s="1023"/>
      <c r="AL63" s="963"/>
      <c r="AM63" s="963"/>
      <c r="AN63" s="963"/>
      <c r="AO63" s="963"/>
      <c r="AP63" s="959">
        <v>8626</v>
      </c>
      <c r="AQ63" s="959"/>
      <c r="AR63" s="959"/>
      <c r="AS63" s="959"/>
      <c r="AT63" s="959"/>
      <c r="AU63" s="959">
        <v>7144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764</v>
      </c>
      <c r="R68" s="982"/>
      <c r="S68" s="982"/>
      <c r="T68" s="982"/>
      <c r="U68" s="982"/>
      <c r="V68" s="982">
        <v>746</v>
      </c>
      <c r="W68" s="982"/>
      <c r="X68" s="982"/>
      <c r="Y68" s="982"/>
      <c r="Z68" s="982"/>
      <c r="AA68" s="982">
        <v>18</v>
      </c>
      <c r="AB68" s="982"/>
      <c r="AC68" s="982"/>
      <c r="AD68" s="982"/>
      <c r="AE68" s="982"/>
      <c r="AF68" s="982">
        <v>18</v>
      </c>
      <c r="AG68" s="982"/>
      <c r="AH68" s="982"/>
      <c r="AI68" s="982"/>
      <c r="AJ68" s="982"/>
      <c r="AK68" s="982">
        <v>38</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5646</v>
      </c>
      <c r="R69" s="971"/>
      <c r="S69" s="971"/>
      <c r="T69" s="971"/>
      <c r="U69" s="971"/>
      <c r="V69" s="971">
        <v>5513</v>
      </c>
      <c r="W69" s="971"/>
      <c r="X69" s="971"/>
      <c r="Y69" s="971"/>
      <c r="Z69" s="971"/>
      <c r="AA69" s="971">
        <v>133</v>
      </c>
      <c r="AB69" s="971"/>
      <c r="AC69" s="971"/>
      <c r="AD69" s="971"/>
      <c r="AE69" s="971"/>
      <c r="AF69" s="971">
        <v>184</v>
      </c>
      <c r="AG69" s="971"/>
      <c r="AH69" s="971"/>
      <c r="AI69" s="971"/>
      <c r="AJ69" s="971"/>
      <c r="AK69" s="971">
        <v>149</v>
      </c>
      <c r="AL69" s="971"/>
      <c r="AM69" s="971"/>
      <c r="AN69" s="971"/>
      <c r="AO69" s="971"/>
      <c r="AP69" s="971">
        <v>3823</v>
      </c>
      <c r="AQ69" s="971"/>
      <c r="AR69" s="971"/>
      <c r="AS69" s="971"/>
      <c r="AT69" s="971"/>
      <c r="AU69" s="971">
        <v>374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33882</v>
      </c>
      <c r="R70" s="971"/>
      <c r="S70" s="971"/>
      <c r="T70" s="971"/>
      <c r="U70" s="971"/>
      <c r="V70" s="971">
        <v>32690</v>
      </c>
      <c r="W70" s="971"/>
      <c r="X70" s="971"/>
      <c r="Y70" s="971"/>
      <c r="Z70" s="971"/>
      <c r="AA70" s="971">
        <v>1192</v>
      </c>
      <c r="AB70" s="971"/>
      <c r="AC70" s="971"/>
      <c r="AD70" s="971"/>
      <c r="AE70" s="971"/>
      <c r="AF70" s="971">
        <v>1140</v>
      </c>
      <c r="AG70" s="971"/>
      <c r="AH70" s="971"/>
      <c r="AI70" s="971"/>
      <c r="AJ70" s="971"/>
      <c r="AK70" s="971">
        <v>5281</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1766</v>
      </c>
      <c r="R71" s="971"/>
      <c r="S71" s="971"/>
      <c r="T71" s="971"/>
      <c r="U71" s="971"/>
      <c r="V71" s="971">
        <v>1716</v>
      </c>
      <c r="W71" s="971"/>
      <c r="X71" s="971"/>
      <c r="Y71" s="971"/>
      <c r="Z71" s="971"/>
      <c r="AA71" s="971">
        <v>51</v>
      </c>
      <c r="AB71" s="971"/>
      <c r="AC71" s="971"/>
      <c r="AD71" s="971"/>
      <c r="AE71" s="971"/>
      <c r="AF71" s="971">
        <v>46</v>
      </c>
      <c r="AG71" s="971"/>
      <c r="AH71" s="971"/>
      <c r="AI71" s="971"/>
      <c r="AJ71" s="971"/>
      <c r="AK71" s="971">
        <v>162</v>
      </c>
      <c r="AL71" s="971"/>
      <c r="AM71" s="971"/>
      <c r="AN71" s="971"/>
      <c r="AO71" s="971"/>
      <c r="AP71" s="971">
        <v>225</v>
      </c>
      <c r="AQ71" s="971"/>
      <c r="AR71" s="971"/>
      <c r="AS71" s="971"/>
      <c r="AT71" s="971"/>
      <c r="AU71" s="971">
        <v>225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124</v>
      </c>
      <c r="R72" s="971"/>
      <c r="S72" s="971"/>
      <c r="T72" s="971"/>
      <c r="U72" s="971"/>
      <c r="V72" s="971">
        <v>119</v>
      </c>
      <c r="W72" s="971"/>
      <c r="X72" s="971"/>
      <c r="Y72" s="971"/>
      <c r="Z72" s="971"/>
      <c r="AA72" s="971">
        <v>5</v>
      </c>
      <c r="AB72" s="971"/>
      <c r="AC72" s="971"/>
      <c r="AD72" s="971"/>
      <c r="AE72" s="971"/>
      <c r="AF72" s="971">
        <v>5</v>
      </c>
      <c r="AG72" s="971"/>
      <c r="AH72" s="971"/>
      <c r="AI72" s="971"/>
      <c r="AJ72" s="971"/>
      <c r="AK72" s="971">
        <v>40</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138788</v>
      </c>
      <c r="R73" s="971"/>
      <c r="S73" s="971"/>
      <c r="T73" s="971"/>
      <c r="U73" s="971"/>
      <c r="V73" s="971">
        <v>136779</v>
      </c>
      <c r="W73" s="971"/>
      <c r="X73" s="971"/>
      <c r="Y73" s="971"/>
      <c r="Z73" s="971"/>
      <c r="AA73" s="971">
        <v>2009</v>
      </c>
      <c r="AB73" s="971"/>
      <c r="AC73" s="971"/>
      <c r="AD73" s="971"/>
      <c r="AE73" s="971"/>
      <c r="AF73" s="971">
        <v>1914</v>
      </c>
      <c r="AG73" s="971"/>
      <c r="AH73" s="971"/>
      <c r="AI73" s="971"/>
      <c r="AJ73" s="971"/>
      <c r="AK73" s="971">
        <v>1048</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2773</v>
      </c>
      <c r="R74" s="971"/>
      <c r="S74" s="971"/>
      <c r="T74" s="971"/>
      <c r="U74" s="971"/>
      <c r="V74" s="971">
        <v>2573</v>
      </c>
      <c r="W74" s="971"/>
      <c r="X74" s="971"/>
      <c r="Y74" s="971"/>
      <c r="Z74" s="971"/>
      <c r="AA74" s="971">
        <v>200</v>
      </c>
      <c r="AB74" s="971"/>
      <c r="AC74" s="971"/>
      <c r="AD74" s="971"/>
      <c r="AE74" s="971"/>
      <c r="AF74" s="971">
        <v>200</v>
      </c>
      <c r="AG74" s="971"/>
      <c r="AH74" s="971"/>
      <c r="AI74" s="971"/>
      <c r="AJ74" s="971"/>
      <c r="AK74" s="971">
        <v>13</v>
      </c>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23</v>
      </c>
      <c r="R75" s="979"/>
      <c r="S75" s="979"/>
      <c r="T75" s="979"/>
      <c r="U75" s="980"/>
      <c r="V75" s="981">
        <v>18</v>
      </c>
      <c r="W75" s="979"/>
      <c r="X75" s="979"/>
      <c r="Y75" s="979"/>
      <c r="Z75" s="980"/>
      <c r="AA75" s="981">
        <v>6</v>
      </c>
      <c r="AB75" s="979"/>
      <c r="AC75" s="979"/>
      <c r="AD75" s="979"/>
      <c r="AE75" s="980"/>
      <c r="AF75" s="981">
        <v>6</v>
      </c>
      <c r="AG75" s="979"/>
      <c r="AH75" s="979"/>
      <c r="AI75" s="979"/>
      <c r="AJ75" s="980"/>
      <c r="AK75" s="981">
        <v>5</v>
      </c>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65</v>
      </c>
      <c r="R76" s="979"/>
      <c r="S76" s="979"/>
      <c r="T76" s="979"/>
      <c r="U76" s="980"/>
      <c r="V76" s="981">
        <v>58</v>
      </c>
      <c r="W76" s="979"/>
      <c r="X76" s="979"/>
      <c r="Y76" s="979"/>
      <c r="Z76" s="980"/>
      <c r="AA76" s="981">
        <v>7</v>
      </c>
      <c r="AB76" s="979"/>
      <c r="AC76" s="979"/>
      <c r="AD76" s="979"/>
      <c r="AE76" s="980"/>
      <c r="AF76" s="981">
        <v>7</v>
      </c>
      <c r="AG76" s="979"/>
      <c r="AH76" s="979"/>
      <c r="AI76" s="979"/>
      <c r="AJ76" s="980"/>
      <c r="AK76" s="981">
        <v>1</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11041</v>
      </c>
      <c r="R77" s="979"/>
      <c r="S77" s="979"/>
      <c r="T77" s="979"/>
      <c r="U77" s="980"/>
      <c r="V77" s="981">
        <v>10984</v>
      </c>
      <c r="W77" s="979"/>
      <c r="X77" s="979"/>
      <c r="Y77" s="979"/>
      <c r="Z77" s="980"/>
      <c r="AA77" s="981">
        <v>58</v>
      </c>
      <c r="AB77" s="979"/>
      <c r="AC77" s="979"/>
      <c r="AD77" s="979"/>
      <c r="AE77" s="980"/>
      <c r="AF77" s="981">
        <v>58</v>
      </c>
      <c r="AG77" s="979"/>
      <c r="AH77" s="979"/>
      <c r="AI77" s="979"/>
      <c r="AJ77" s="980"/>
      <c r="AK77" s="981">
        <v>0</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563</v>
      </c>
      <c r="C78" s="975"/>
      <c r="D78" s="975"/>
      <c r="E78" s="975"/>
      <c r="F78" s="975"/>
      <c r="G78" s="975"/>
      <c r="H78" s="975"/>
      <c r="I78" s="975"/>
      <c r="J78" s="975"/>
      <c r="K78" s="975"/>
      <c r="L78" s="975"/>
      <c r="M78" s="975"/>
      <c r="N78" s="975"/>
      <c r="O78" s="975"/>
      <c r="P78" s="976"/>
      <c r="Q78" s="977">
        <v>4830</v>
      </c>
      <c r="R78" s="971"/>
      <c r="S78" s="971"/>
      <c r="T78" s="971"/>
      <c r="U78" s="971"/>
      <c r="V78" s="971">
        <v>4425</v>
      </c>
      <c r="W78" s="971"/>
      <c r="X78" s="971"/>
      <c r="Y78" s="971"/>
      <c r="Z78" s="971"/>
      <c r="AA78" s="971">
        <v>405</v>
      </c>
      <c r="AB78" s="971"/>
      <c r="AC78" s="971"/>
      <c r="AD78" s="971"/>
      <c r="AE78" s="971"/>
      <c r="AF78" s="971">
        <v>5883</v>
      </c>
      <c r="AG78" s="971"/>
      <c r="AH78" s="971"/>
      <c r="AI78" s="971"/>
      <c r="AJ78" s="971"/>
      <c r="AK78" s="971">
        <v>44</v>
      </c>
      <c r="AL78" s="971"/>
      <c r="AM78" s="971"/>
      <c r="AN78" s="971"/>
      <c r="AO78" s="971"/>
      <c r="AP78" s="971">
        <v>5040</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9461</v>
      </c>
      <c r="AG88" s="959"/>
      <c r="AH88" s="959"/>
      <c r="AI88" s="959"/>
      <c r="AJ88" s="959"/>
      <c r="AK88" s="963"/>
      <c r="AL88" s="963"/>
      <c r="AM88" s="963"/>
      <c r="AN88" s="963"/>
      <c r="AO88" s="963"/>
      <c r="AP88" s="959">
        <v>9088</v>
      </c>
      <c r="AQ88" s="959"/>
      <c r="AR88" s="959"/>
      <c r="AS88" s="959"/>
      <c r="AT88" s="959"/>
      <c r="AU88" s="959">
        <v>599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v>
      </c>
      <c r="CS102" s="953"/>
      <c r="CT102" s="953"/>
      <c r="CU102" s="953"/>
      <c r="CV102" s="954"/>
      <c r="CW102" s="952">
        <v>2</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844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1952965</v>
      </c>
      <c r="AB110" s="889"/>
      <c r="AC110" s="889"/>
      <c r="AD110" s="889"/>
      <c r="AE110" s="890"/>
      <c r="AF110" s="891">
        <v>1889741</v>
      </c>
      <c r="AG110" s="889"/>
      <c r="AH110" s="889"/>
      <c r="AI110" s="889"/>
      <c r="AJ110" s="890"/>
      <c r="AK110" s="891">
        <v>2086801</v>
      </c>
      <c r="AL110" s="889"/>
      <c r="AM110" s="889"/>
      <c r="AN110" s="889"/>
      <c r="AO110" s="890"/>
      <c r="AP110" s="892">
        <v>26.6</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19829408</v>
      </c>
      <c r="BR110" s="842"/>
      <c r="BS110" s="842"/>
      <c r="BT110" s="842"/>
      <c r="BU110" s="842"/>
      <c r="BV110" s="842">
        <v>18871939</v>
      </c>
      <c r="BW110" s="842"/>
      <c r="BX110" s="842"/>
      <c r="BY110" s="842"/>
      <c r="BZ110" s="842"/>
      <c r="CA110" s="842">
        <v>18313461</v>
      </c>
      <c r="CB110" s="842"/>
      <c r="CC110" s="842"/>
      <c r="CD110" s="842"/>
      <c r="CE110" s="842"/>
      <c r="CF110" s="866">
        <v>233.7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117922</v>
      </c>
      <c r="BR111" s="817"/>
      <c r="BS111" s="817"/>
      <c r="BT111" s="817"/>
      <c r="BU111" s="817"/>
      <c r="BV111" s="817">
        <v>63729</v>
      </c>
      <c r="BW111" s="817"/>
      <c r="BX111" s="817"/>
      <c r="BY111" s="817"/>
      <c r="BZ111" s="817"/>
      <c r="CA111" s="817">
        <v>39002</v>
      </c>
      <c r="CB111" s="817"/>
      <c r="CC111" s="817"/>
      <c r="CD111" s="817"/>
      <c r="CE111" s="817"/>
      <c r="CF111" s="875">
        <v>0.5</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6414147</v>
      </c>
      <c r="BR112" s="817"/>
      <c r="BS112" s="817"/>
      <c r="BT112" s="817"/>
      <c r="BU112" s="817"/>
      <c r="BV112" s="817">
        <v>6799629</v>
      </c>
      <c r="BW112" s="817"/>
      <c r="BX112" s="817"/>
      <c r="BY112" s="817"/>
      <c r="BZ112" s="817"/>
      <c r="CA112" s="817">
        <v>7143992</v>
      </c>
      <c r="CB112" s="817"/>
      <c r="CC112" s="817"/>
      <c r="CD112" s="817"/>
      <c r="CE112" s="817"/>
      <c r="CF112" s="875">
        <v>91.2</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9353</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279301</v>
      </c>
      <c r="AB113" s="919"/>
      <c r="AC113" s="919"/>
      <c r="AD113" s="919"/>
      <c r="AE113" s="920"/>
      <c r="AF113" s="921">
        <v>287165</v>
      </c>
      <c r="AG113" s="919"/>
      <c r="AH113" s="919"/>
      <c r="AI113" s="919"/>
      <c r="AJ113" s="920"/>
      <c r="AK113" s="921">
        <v>313466</v>
      </c>
      <c r="AL113" s="919"/>
      <c r="AM113" s="919"/>
      <c r="AN113" s="919"/>
      <c r="AO113" s="920"/>
      <c r="AP113" s="922">
        <v>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447457</v>
      </c>
      <c r="BR113" s="817"/>
      <c r="BS113" s="817"/>
      <c r="BT113" s="817"/>
      <c r="BU113" s="817"/>
      <c r="BV113" s="817">
        <v>360065</v>
      </c>
      <c r="BW113" s="817"/>
      <c r="BX113" s="817"/>
      <c r="BY113" s="817"/>
      <c r="BZ113" s="817"/>
      <c r="CA113" s="817">
        <v>598807</v>
      </c>
      <c r="CB113" s="817"/>
      <c r="CC113" s="817"/>
      <c r="CD113" s="817"/>
      <c r="CE113" s="817"/>
      <c r="CF113" s="875">
        <v>7.6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92617</v>
      </c>
      <c r="AB114" s="780"/>
      <c r="AC114" s="780"/>
      <c r="AD114" s="780"/>
      <c r="AE114" s="781"/>
      <c r="AF114" s="782">
        <v>78950</v>
      </c>
      <c r="AG114" s="780"/>
      <c r="AH114" s="780"/>
      <c r="AI114" s="780"/>
      <c r="AJ114" s="781"/>
      <c r="AK114" s="782">
        <v>59835</v>
      </c>
      <c r="AL114" s="780"/>
      <c r="AM114" s="780"/>
      <c r="AN114" s="780"/>
      <c r="AO114" s="781"/>
      <c r="AP114" s="824">
        <v>0.8</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1809243</v>
      </c>
      <c r="BR114" s="817"/>
      <c r="BS114" s="817"/>
      <c r="BT114" s="817"/>
      <c r="BU114" s="817"/>
      <c r="BV114" s="817">
        <v>1626775</v>
      </c>
      <c r="BW114" s="817"/>
      <c r="BX114" s="817"/>
      <c r="BY114" s="817"/>
      <c r="BZ114" s="817"/>
      <c r="CA114" s="817">
        <v>1540835</v>
      </c>
      <c r="CB114" s="817"/>
      <c r="CC114" s="817"/>
      <c r="CD114" s="817"/>
      <c r="CE114" s="817"/>
      <c r="CF114" s="875">
        <v>19.7</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73534</v>
      </c>
      <c r="AB115" s="919"/>
      <c r="AC115" s="919"/>
      <c r="AD115" s="919"/>
      <c r="AE115" s="920"/>
      <c r="AF115" s="921">
        <v>55113</v>
      </c>
      <c r="AG115" s="919"/>
      <c r="AH115" s="919"/>
      <c r="AI115" s="919"/>
      <c r="AJ115" s="920"/>
      <c r="AK115" s="921">
        <v>25444</v>
      </c>
      <c r="AL115" s="919"/>
      <c r="AM115" s="919"/>
      <c r="AN115" s="919"/>
      <c r="AO115" s="920"/>
      <c r="AP115" s="922">
        <v>0.3</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844280</v>
      </c>
      <c r="CB115" s="817"/>
      <c r="CC115" s="817"/>
      <c r="CD115" s="817"/>
      <c r="CE115" s="817"/>
      <c r="CF115" s="875">
        <v>10.8</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2398417</v>
      </c>
      <c r="AB117" s="903"/>
      <c r="AC117" s="903"/>
      <c r="AD117" s="903"/>
      <c r="AE117" s="904"/>
      <c r="AF117" s="905">
        <v>2310969</v>
      </c>
      <c r="AG117" s="903"/>
      <c r="AH117" s="903"/>
      <c r="AI117" s="903"/>
      <c r="AJ117" s="904"/>
      <c r="AK117" s="905">
        <v>2485546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28618177</v>
      </c>
      <c r="BR119" s="845"/>
      <c r="BS119" s="845"/>
      <c r="BT119" s="845"/>
      <c r="BU119" s="845"/>
      <c r="BV119" s="845">
        <v>27722137</v>
      </c>
      <c r="BW119" s="845"/>
      <c r="BX119" s="845"/>
      <c r="BY119" s="845"/>
      <c r="BZ119" s="845"/>
      <c r="CA119" s="845">
        <v>28480377</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108569</v>
      </c>
      <c r="DH119" s="764"/>
      <c r="DI119" s="764"/>
      <c r="DJ119" s="764"/>
      <c r="DK119" s="765"/>
      <c r="DL119" s="766">
        <v>63729</v>
      </c>
      <c r="DM119" s="764"/>
      <c r="DN119" s="764"/>
      <c r="DO119" s="764"/>
      <c r="DP119" s="765"/>
      <c r="DQ119" s="766">
        <v>39002</v>
      </c>
      <c r="DR119" s="764"/>
      <c r="DS119" s="764"/>
      <c r="DT119" s="764"/>
      <c r="DU119" s="765"/>
      <c r="DV119" s="848">
        <v>0.5</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5619141</v>
      </c>
      <c r="BR120" s="842"/>
      <c r="BS120" s="842"/>
      <c r="BT120" s="842"/>
      <c r="BU120" s="842"/>
      <c r="BV120" s="842">
        <v>6128937</v>
      </c>
      <c r="BW120" s="842"/>
      <c r="BX120" s="842"/>
      <c r="BY120" s="842"/>
      <c r="BZ120" s="842"/>
      <c r="CA120" s="842">
        <v>6461417</v>
      </c>
      <c r="CB120" s="842"/>
      <c r="CC120" s="842"/>
      <c r="CD120" s="842"/>
      <c r="CE120" s="842"/>
      <c r="CF120" s="866">
        <v>82.5</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6294900</v>
      </c>
      <c r="DH120" s="842"/>
      <c r="DI120" s="842"/>
      <c r="DJ120" s="842"/>
      <c r="DK120" s="842"/>
      <c r="DL120" s="842">
        <v>6661426</v>
      </c>
      <c r="DM120" s="842"/>
      <c r="DN120" s="842"/>
      <c r="DO120" s="842"/>
      <c r="DP120" s="842"/>
      <c r="DQ120" s="842">
        <v>6990448</v>
      </c>
      <c r="DR120" s="842"/>
      <c r="DS120" s="842"/>
      <c r="DT120" s="842"/>
      <c r="DU120" s="842"/>
      <c r="DV120" s="843">
        <v>89.2</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18771</v>
      </c>
      <c r="AB121" s="780"/>
      <c r="AC121" s="780"/>
      <c r="AD121" s="780"/>
      <c r="AE121" s="781"/>
      <c r="AF121" s="782">
        <v>9758</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10397</v>
      </c>
      <c r="BR121" s="817"/>
      <c r="BS121" s="817"/>
      <c r="BT121" s="817"/>
      <c r="BU121" s="817"/>
      <c r="BV121" s="817">
        <v>207856</v>
      </c>
      <c r="BW121" s="817"/>
      <c r="BX121" s="817"/>
      <c r="BY121" s="817"/>
      <c r="BZ121" s="817"/>
      <c r="CA121" s="817">
        <v>618550</v>
      </c>
      <c r="CB121" s="817"/>
      <c r="CC121" s="817"/>
      <c r="CD121" s="817"/>
      <c r="CE121" s="817"/>
      <c r="CF121" s="875">
        <v>7.9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119247</v>
      </c>
      <c r="DH121" s="817"/>
      <c r="DI121" s="817"/>
      <c r="DJ121" s="817"/>
      <c r="DK121" s="817"/>
      <c r="DL121" s="817">
        <v>138203</v>
      </c>
      <c r="DM121" s="817"/>
      <c r="DN121" s="817"/>
      <c r="DO121" s="817"/>
      <c r="DP121" s="817"/>
      <c r="DQ121" s="817">
        <v>153544</v>
      </c>
      <c r="DR121" s="817"/>
      <c r="DS121" s="817"/>
      <c r="DT121" s="817"/>
      <c r="DU121" s="817"/>
      <c r="DV121" s="794">
        <v>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18988056</v>
      </c>
      <c r="BR122" s="845"/>
      <c r="BS122" s="845"/>
      <c r="BT122" s="845"/>
      <c r="BU122" s="845"/>
      <c r="BV122" s="845">
        <v>18536044</v>
      </c>
      <c r="BW122" s="845"/>
      <c r="BX122" s="845"/>
      <c r="BY122" s="845"/>
      <c r="BZ122" s="845"/>
      <c r="CA122" s="845">
        <v>18487302</v>
      </c>
      <c r="CB122" s="845"/>
      <c r="CC122" s="845"/>
      <c r="CD122" s="845"/>
      <c r="CE122" s="845"/>
      <c r="CF122" s="846">
        <v>235.9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24617594</v>
      </c>
      <c r="BR123" s="833"/>
      <c r="BS123" s="833"/>
      <c r="BT123" s="833"/>
      <c r="BU123" s="833"/>
      <c r="BV123" s="833">
        <v>24872837</v>
      </c>
      <c r="BW123" s="833"/>
      <c r="BX123" s="833"/>
      <c r="BY123" s="833"/>
      <c r="BZ123" s="833"/>
      <c r="CA123" s="833">
        <v>25567269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50.6</v>
      </c>
      <c r="BR124" s="831"/>
      <c r="BS124" s="831"/>
      <c r="BT124" s="831"/>
      <c r="BU124" s="831"/>
      <c r="BV124" s="831">
        <v>37</v>
      </c>
      <c r="BW124" s="831"/>
      <c r="BX124" s="831"/>
      <c r="BY124" s="831"/>
      <c r="BZ124" s="831"/>
      <c r="CA124" s="831">
        <v>37.1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54248</v>
      </c>
      <c r="AB126" s="780"/>
      <c r="AC126" s="780"/>
      <c r="AD126" s="780"/>
      <c r="AE126" s="781"/>
      <c r="AF126" s="782">
        <v>44900</v>
      </c>
      <c r="AG126" s="780"/>
      <c r="AH126" s="780"/>
      <c r="AI126" s="780"/>
      <c r="AJ126" s="781"/>
      <c r="AK126" s="782">
        <v>25047</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v>844280</v>
      </c>
      <c r="DR126" s="817"/>
      <c r="DS126" s="817"/>
      <c r="DT126" s="817"/>
      <c r="DU126" s="817"/>
      <c r="DV126" s="794">
        <v>10.8</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515</v>
      </c>
      <c r="AB127" s="780"/>
      <c r="AC127" s="780"/>
      <c r="AD127" s="780"/>
      <c r="AE127" s="781"/>
      <c r="AF127" s="782">
        <v>455</v>
      </c>
      <c r="AG127" s="780"/>
      <c r="AH127" s="780"/>
      <c r="AI127" s="780"/>
      <c r="AJ127" s="781"/>
      <c r="AK127" s="782">
        <v>397</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9331</v>
      </c>
      <c r="AB128" s="801"/>
      <c r="AC128" s="801"/>
      <c r="AD128" s="801"/>
      <c r="AE128" s="802"/>
      <c r="AF128" s="803">
        <v>7466</v>
      </c>
      <c r="AG128" s="801"/>
      <c r="AH128" s="801"/>
      <c r="AI128" s="801"/>
      <c r="AJ128" s="802"/>
      <c r="AK128" s="803">
        <v>5951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9588363</v>
      </c>
      <c r="AB129" s="780"/>
      <c r="AC129" s="780"/>
      <c r="AD129" s="780"/>
      <c r="AE129" s="781"/>
      <c r="AF129" s="782">
        <v>9287668</v>
      </c>
      <c r="AG129" s="780"/>
      <c r="AH129" s="780"/>
      <c r="AI129" s="780"/>
      <c r="AJ129" s="781"/>
      <c r="AK129" s="782">
        <v>9549002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1683979</v>
      </c>
      <c r="AB130" s="780"/>
      <c r="AC130" s="780"/>
      <c r="AD130" s="780"/>
      <c r="AE130" s="781"/>
      <c r="AF130" s="782">
        <v>1592964</v>
      </c>
      <c r="AG130" s="780"/>
      <c r="AH130" s="780"/>
      <c r="AI130" s="780"/>
      <c r="AJ130" s="781"/>
      <c r="AK130" s="782">
        <v>1712353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7904384</v>
      </c>
      <c r="AB131" s="764"/>
      <c r="AC131" s="764"/>
      <c r="AD131" s="764"/>
      <c r="AE131" s="765"/>
      <c r="AF131" s="766">
        <v>7694704</v>
      </c>
      <c r="AG131" s="764"/>
      <c r="AH131" s="764"/>
      <c r="AI131" s="764"/>
      <c r="AJ131" s="765"/>
      <c r="AK131" s="766">
        <v>7836649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37.1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8.9204547749999996</v>
      </c>
      <c r="AB132" s="745"/>
      <c r="AC132" s="745"/>
      <c r="AD132" s="745"/>
      <c r="AE132" s="746"/>
      <c r="AF132" s="747">
        <v>9.2341303840000002</v>
      </c>
      <c r="AG132" s="745"/>
      <c r="AH132" s="745"/>
      <c r="AI132" s="745"/>
      <c r="AJ132" s="746"/>
      <c r="AK132" s="747">
        <v>9.7904346619999991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8.8000000000000007</v>
      </c>
      <c r="AB133" s="724"/>
      <c r="AC133" s="724"/>
      <c r="AD133" s="724"/>
      <c r="AE133" s="725"/>
      <c r="AF133" s="723">
        <v>8.8000000000000007</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WyFYLp6WoHf47pi0/I/YYQUdd2tlhwmvQXXdjC+QRzb04/mtyZf3L3kAqfe/8lhMdvficulizjhJj4W5ieEvw==" saltValue="OtmGNU7Clq447PtEsbRV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1" zoomScale="85" zoomScaleNormal="85" zoomScaleSheetLayoutView="85" workbookViewId="0">
      <selection activeCell="DB73" sqref="DB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pjbvZO0+1/ceXV4KsOOYmBWKoYSeLGdI2SM1au8KAfw7Uyk879kjq0LIg9m0CrGZbJvr+OX1iAt7Q5bV67PPA==" saltValue="njOkupEFbnFjiZcB89N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lEUwcPjaVLLmUGmydTrNRiZfZjizKm9gR1kH8F9HsZoC97Wn1ntoQ2tGM9k6pcBlH9H3SfV6+DbYOuiFYPq6g==" saltValue="B+Jgi6LhqiiVE8tj3RtZ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2645732</v>
      </c>
      <c r="AP9" s="281">
        <v>86922</v>
      </c>
      <c r="AQ9" s="282">
        <v>107616</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449540</v>
      </c>
      <c r="AP10" s="284">
        <v>14769</v>
      </c>
      <c r="AQ10" s="285">
        <v>10095</v>
      </c>
      <c r="AR10" s="286">
        <v>46.3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34380</v>
      </c>
      <c r="AP11" s="284">
        <v>1130</v>
      </c>
      <c r="AQ11" s="285">
        <v>1704</v>
      </c>
      <c r="AR11" s="286">
        <v>-33.700000000000003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7</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47405</v>
      </c>
      <c r="AP13" s="284">
        <v>1557</v>
      </c>
      <c r="AQ13" s="285">
        <v>4110</v>
      </c>
      <c r="AR13" s="286">
        <v>-62.1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59532</v>
      </c>
      <c r="AP14" s="284">
        <v>1956</v>
      </c>
      <c r="AQ14" s="285">
        <v>2451</v>
      </c>
      <c r="AR14" s="286">
        <v>-20.2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-239531</v>
      </c>
      <c r="AP15" s="284">
        <v>-7869</v>
      </c>
      <c r="AQ15" s="285">
        <v>-6399</v>
      </c>
      <c r="AR15" s="286">
        <v>23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2997058</v>
      </c>
      <c r="AP16" s="284">
        <v>98464</v>
      </c>
      <c r="AQ16" s="285">
        <v>119584</v>
      </c>
      <c r="AR16" s="286">
        <v>-17.7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8.44</v>
      </c>
      <c r="AP21" s="298">
        <v>10.86</v>
      </c>
      <c r="AQ21" s="299">
        <v>-2.42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97.5</v>
      </c>
      <c r="AP22" s="303">
        <v>97.3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2086801</v>
      </c>
      <c r="AP32" s="312">
        <v>68559</v>
      </c>
      <c r="AQ32" s="313">
        <v>75090</v>
      </c>
      <c r="AR32" s="314">
        <v>-8.6999999999999993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1</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313466</v>
      </c>
      <c r="AP35" s="312">
        <v>10299</v>
      </c>
      <c r="AQ35" s="313">
        <v>17211</v>
      </c>
      <c r="AR35" s="314">
        <v>-40.200000000000003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59835</v>
      </c>
      <c r="AP36" s="312">
        <v>1966</v>
      </c>
      <c r="AQ36" s="313">
        <v>2478</v>
      </c>
      <c r="AR36" s="314">
        <v>-20.7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25444</v>
      </c>
      <c r="AP37" s="312">
        <v>836</v>
      </c>
      <c r="AQ37" s="313">
        <v>654</v>
      </c>
      <c r="AR37" s="314">
        <v>27.8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-5951</v>
      </c>
      <c r="AP39" s="312">
        <v>-196</v>
      </c>
      <c r="AQ39" s="313">
        <v>-3502</v>
      </c>
      <c r="AR39" s="314">
        <v>-94.4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-1712353</v>
      </c>
      <c r="AP40" s="312">
        <v>-56257</v>
      </c>
      <c r="AQ40" s="313">
        <v>-63750</v>
      </c>
      <c r="AR40" s="314">
        <v>-11.8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767242</v>
      </c>
      <c r="AP41" s="312">
        <v>25207</v>
      </c>
      <c r="AQ41" s="313">
        <v>28185</v>
      </c>
      <c r="AR41" s="314">
        <v>-10.6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3038909</v>
      </c>
      <c r="AN51" s="334">
        <v>96375</v>
      </c>
      <c r="AO51" s="335">
        <v>-18.3</v>
      </c>
      <c r="AP51" s="336">
        <v>94081</v>
      </c>
      <c r="AQ51" s="337">
        <v>10.5</v>
      </c>
      <c r="AR51" s="338">
        <v>-28.8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1955360</v>
      </c>
      <c r="AN52" s="342">
        <v>62012</v>
      </c>
      <c r="AO52" s="343">
        <v>-29.5</v>
      </c>
      <c r="AP52" s="344">
        <v>48949</v>
      </c>
      <c r="AQ52" s="345">
        <v>11.5</v>
      </c>
      <c r="AR52" s="346">
        <v>-41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4983811</v>
      </c>
      <c r="AN53" s="334">
        <v>159421</v>
      </c>
      <c r="AO53" s="335">
        <v>65.400000000000006</v>
      </c>
      <c r="AP53" s="336">
        <v>92632</v>
      </c>
      <c r="AQ53" s="337">
        <v>-1.5</v>
      </c>
      <c r="AR53" s="338">
        <v>66.900000000000006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4324322</v>
      </c>
      <c r="AN54" s="342">
        <v>138325</v>
      </c>
      <c r="AO54" s="343">
        <v>123.1</v>
      </c>
      <c r="AP54" s="344">
        <v>47978</v>
      </c>
      <c r="AQ54" s="345">
        <v>-2</v>
      </c>
      <c r="AR54" s="346">
        <v>125.1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1183216</v>
      </c>
      <c r="AN55" s="334">
        <v>38303</v>
      </c>
      <c r="AO55" s="335">
        <v>-76</v>
      </c>
      <c r="AP55" s="336">
        <v>96469</v>
      </c>
      <c r="AQ55" s="337">
        <v>4.0999999999999996</v>
      </c>
      <c r="AR55" s="338">
        <v>-80.099999999999994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683302</v>
      </c>
      <c r="AN56" s="342">
        <v>22120</v>
      </c>
      <c r="AO56" s="343">
        <v>-84</v>
      </c>
      <c r="AP56" s="344">
        <v>49775</v>
      </c>
      <c r="AQ56" s="345">
        <v>3.7</v>
      </c>
      <c r="AR56" s="346">
        <v>-87.7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1796557</v>
      </c>
      <c r="AN57" s="334">
        <v>58665</v>
      </c>
      <c r="AO57" s="335">
        <v>53.2</v>
      </c>
      <c r="AP57" s="336">
        <v>85743</v>
      </c>
      <c r="AQ57" s="337">
        <v>-11.1</v>
      </c>
      <c r="AR57" s="338">
        <v>64.3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882919</v>
      </c>
      <c r="AN58" s="342">
        <v>28831</v>
      </c>
      <c r="AO58" s="343">
        <v>30.3</v>
      </c>
      <c r="AP58" s="344">
        <v>45231</v>
      </c>
      <c r="AQ58" s="345">
        <v>-9.1</v>
      </c>
      <c r="AR58" s="346">
        <v>39.4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2385170</v>
      </c>
      <c r="AN59" s="334">
        <v>78362</v>
      </c>
      <c r="AO59" s="335">
        <v>33.6</v>
      </c>
      <c r="AP59" s="336">
        <v>92509</v>
      </c>
      <c r="AQ59" s="337">
        <v>7.9</v>
      </c>
      <c r="AR59" s="338">
        <v>25.7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973135</v>
      </c>
      <c r="AN60" s="342">
        <v>31971</v>
      </c>
      <c r="AO60" s="343">
        <v>10.9</v>
      </c>
      <c r="AP60" s="344">
        <v>52274</v>
      </c>
      <c r="AQ60" s="345">
        <v>15.6</v>
      </c>
      <c r="AR60" s="346">
        <v>-4.7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2677533</v>
      </c>
      <c r="AN61" s="349">
        <v>86225</v>
      </c>
      <c r="AO61" s="350">
        <v>11.6</v>
      </c>
      <c r="AP61" s="351">
        <v>92287</v>
      </c>
      <c r="AQ61" s="352">
        <v>2</v>
      </c>
      <c r="AR61" s="338">
        <v>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1763808</v>
      </c>
      <c r="AN62" s="342">
        <v>56652</v>
      </c>
      <c r="AO62" s="343">
        <v>10.199999999999999</v>
      </c>
      <c r="AP62" s="344">
        <v>48841</v>
      </c>
      <c r="AQ62" s="345">
        <v>3.9</v>
      </c>
      <c r="AR62" s="346">
        <v>6.3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IacaaQjOPlCK2Ck3Xgb1fPXutkgLxgP6fWk9QmAcrpYF3IasM+64Wg/JJa0Qvlda3ZplIbwXsEKLc/+TrdYMQ==" saltValue="OHLiomrcZtGyjjUg+E4L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AG99" sqref="AG99"/>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emtUuqrNdINNYrBgd7gr0lpE5g0OQt08uJ0PY/205HlnJJJ34rDUoKBDUhMwZegUbkeyV6NYeH+tNQelJQurIA==" saltValue="QokyL+rcziGfGs+DkV3w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BI103" sqref="BI10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U1i45JvGqefXj3m7PCqsdNjnd9d6FqrxN17Vh706DO43G2bVijti1Ij4mLy+r9U06cuuwHcbX/065Vbq2sN3AQ==" saltValue="eF9Pr5/bqwzFleOCqJIg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election activeCell="O45" sqref="O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26.14</v>
      </c>
      <c r="G47" s="12">
        <v>21</v>
      </c>
      <c r="H47" s="12">
        <v>21.91</v>
      </c>
      <c r="I47" s="12">
        <v>24.9</v>
      </c>
      <c r="J47" s="13">
        <v>23.37</v>
      </c>
    </row>
    <row r="48" spans="2:10" ht="57.75" customHeight="1" x14ac:dyDescent="0.2">
      <c r="B48" s="14"/>
      <c r="C48" s="1141" t="s">
        <v>4</v>
      </c>
      <c r="D48" s="1141"/>
      <c r="E48" s="1142"/>
      <c r="F48" s="15">
        <v>3.26</v>
      </c>
      <c r="G48" s="16">
        <v>3.54</v>
      </c>
      <c r="H48" s="16">
        <v>8.7200000000000006</v>
      </c>
      <c r="I48" s="16">
        <v>6.06</v>
      </c>
      <c r="J48" s="17">
        <v>5.69</v>
      </c>
    </row>
    <row r="49" spans="2:10" ht="57.75" customHeight="1" thickBot="1" x14ac:dyDescent="0.25">
      <c r="B49" s="18"/>
      <c r="C49" s="1143" t="s">
        <v>5</v>
      </c>
      <c r="D49" s="1143"/>
      <c r="E49" s="1144"/>
      <c r="F49" s="19" t="s">
        <v>529</v>
      </c>
      <c r="G49" s="20" t="s">
        <v>530</v>
      </c>
      <c r="H49" s="20">
        <v>7.16</v>
      </c>
      <c r="I49" s="20" t="s">
        <v>531</v>
      </c>
      <c r="J49" s="21" t="s">
        <v>532</v>
      </c>
    </row>
    <row r="50" spans="2:10" ht="13.2" x14ac:dyDescent="0.2"/>
  </sheetData>
  <sheetProtection algorithmName="SHA-512" hashValue="nEUa59nmDQWvfhKqISDrP2r7XPBbbv2RuZcX6Q1lRGGaMKBFjgnjGELYvne6dsMJDoyv2xJ0sPe9VYsgNHyfjA==" saltValue="0HW0qdqc4h26WzjeGwOk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85" zoomScaleNormal="85" zoomScaleSheetLayoutView="100" workbookViewId="0">
      <selection activeCell="J36" sqref="J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533</v>
      </c>
      <c r="D34" s="1151"/>
      <c r="E34" s="1152"/>
      <c r="F34" s="32" t="s">
        <v>486</v>
      </c>
      <c r="G34" s="33">
        <v>3.78</v>
      </c>
      <c r="H34" s="33">
        <v>4.97</v>
      </c>
      <c r="I34" s="33">
        <v>6.57</v>
      </c>
      <c r="J34" s="34">
        <v>7.8</v>
      </c>
      <c r="K34" s="22"/>
      <c r="L34" s="22"/>
      <c r="M34" s="22"/>
      <c r="N34" s="22"/>
      <c r="O34" s="22"/>
      <c r="P34" s="22"/>
    </row>
    <row r="35" spans="1:16" ht="39" customHeight="1" x14ac:dyDescent="0.2">
      <c r="A35" s="22"/>
      <c r="B35" s="35"/>
      <c r="C35" s="1145" t="s">
        <v>534</v>
      </c>
      <c r="D35" s="1146"/>
      <c r="E35" s="1147"/>
      <c r="F35" s="36">
        <v>3.25</v>
      </c>
      <c r="G35" s="37">
        <v>3.53</v>
      </c>
      <c r="H35" s="37">
        <v>8.7100000000000009</v>
      </c>
      <c r="I35" s="37">
        <v>6.05</v>
      </c>
      <c r="J35" s="38">
        <v>5.68</v>
      </c>
      <c r="K35" s="22"/>
      <c r="L35" s="22"/>
      <c r="M35" s="22"/>
      <c r="N35" s="22"/>
      <c r="O35" s="22"/>
      <c r="P35" s="22"/>
    </row>
    <row r="36" spans="1:16" ht="39" customHeight="1" x14ac:dyDescent="0.2">
      <c r="A36" s="22"/>
      <c r="B36" s="35"/>
      <c r="C36" s="1145" t="s">
        <v>535</v>
      </c>
      <c r="D36" s="1146"/>
      <c r="E36" s="1147"/>
      <c r="F36" s="36">
        <v>0.99</v>
      </c>
      <c r="G36" s="37">
        <v>2.7</v>
      </c>
      <c r="H36" s="37">
        <v>0.44</v>
      </c>
      <c r="I36" s="37">
        <v>0.37</v>
      </c>
      <c r="J36" s="38">
        <v>1.33</v>
      </c>
      <c r="K36" s="22"/>
      <c r="L36" s="22"/>
      <c r="M36" s="22"/>
      <c r="N36" s="22"/>
      <c r="O36" s="22"/>
      <c r="P36" s="22"/>
    </row>
    <row r="37" spans="1:16" ht="39" customHeight="1" x14ac:dyDescent="0.2">
      <c r="A37" s="22"/>
      <c r="B37" s="35"/>
      <c r="C37" s="1145" t="s">
        <v>536</v>
      </c>
      <c r="D37" s="1146"/>
      <c r="E37" s="1147"/>
      <c r="F37" s="36">
        <v>0.11</v>
      </c>
      <c r="G37" s="37">
        <v>0.11</v>
      </c>
      <c r="H37" s="37">
        <v>0.12</v>
      </c>
      <c r="I37" s="37">
        <v>0.14000000000000001</v>
      </c>
      <c r="J37" s="38">
        <v>0.14000000000000001</v>
      </c>
      <c r="K37" s="22"/>
      <c r="L37" s="22"/>
      <c r="M37" s="22"/>
      <c r="N37" s="22"/>
      <c r="O37" s="22"/>
      <c r="P37" s="22"/>
    </row>
    <row r="38" spans="1:16" ht="39" customHeight="1" x14ac:dyDescent="0.2">
      <c r="A38" s="22"/>
      <c r="B38" s="35"/>
      <c r="C38" s="1145" t="s">
        <v>537</v>
      </c>
      <c r="D38" s="1146"/>
      <c r="E38" s="1147"/>
      <c r="F38" s="36">
        <v>0.03</v>
      </c>
      <c r="G38" s="37">
        <v>0.05</v>
      </c>
      <c r="H38" s="37">
        <v>0.02</v>
      </c>
      <c r="I38" s="37">
        <v>0.11</v>
      </c>
      <c r="J38" s="38">
        <v>0.04</v>
      </c>
      <c r="K38" s="22"/>
      <c r="L38" s="22"/>
      <c r="M38" s="22"/>
      <c r="N38" s="22"/>
      <c r="O38" s="22"/>
      <c r="P38" s="22"/>
    </row>
    <row r="39" spans="1:16" ht="39" customHeight="1" x14ac:dyDescent="0.2">
      <c r="A39" s="22"/>
      <c r="B39" s="35"/>
      <c r="C39" s="1145" t="s">
        <v>538</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0.36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6UGzyXwEr+WvFa5yZ14luxGwHHnxkyQEvrCbUNEQ9g7EU3d7p+y/iH34AEfm/80+hQnzSh6R67i1vz5SpM/7g==" saltValue="xfcFoqzuYvpPpFHHgwe6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85" zoomScaleNormal="85" zoomScaleSheetLayoutView="55" workbookViewId="0">
      <selection activeCell="L56" sqref="L5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1824</v>
      </c>
      <c r="L45" s="60">
        <v>1815</v>
      </c>
      <c r="M45" s="60">
        <v>1953</v>
      </c>
      <c r="N45" s="60">
        <v>1890</v>
      </c>
      <c r="O45" s="61">
        <v>2087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262</v>
      </c>
      <c r="L48" s="64">
        <v>269</v>
      </c>
      <c r="M48" s="64">
        <v>279</v>
      </c>
      <c r="N48" s="64">
        <v>287</v>
      </c>
      <c r="O48" s="65">
        <v>313</v>
      </c>
      <c r="P48" s="48"/>
      <c r="Q48" s="48"/>
      <c r="R48" s="48"/>
      <c r="S48" s="48"/>
      <c r="T48" s="48"/>
      <c r="U48" s="48"/>
    </row>
    <row r="49" spans="1:21" ht="30.75" customHeight="1" x14ac:dyDescent="0.2">
      <c r="A49" s="48"/>
      <c r="B49" s="1178"/>
      <c r="C49" s="1179"/>
      <c r="D49" s="62"/>
      <c r="E49" s="1155" t="s">
        <v>14</v>
      </c>
      <c r="F49" s="1155"/>
      <c r="G49" s="1155"/>
      <c r="H49" s="1155"/>
      <c r="I49" s="1155"/>
      <c r="J49" s="1156"/>
      <c r="K49" s="63">
        <v>95</v>
      </c>
      <c r="L49" s="64">
        <v>89</v>
      </c>
      <c r="M49" s="64">
        <v>93</v>
      </c>
      <c r="N49" s="64">
        <v>79</v>
      </c>
      <c r="O49" s="65">
        <v>60</v>
      </c>
      <c r="P49" s="48"/>
      <c r="Q49" s="48"/>
      <c r="R49" s="48"/>
      <c r="S49" s="48"/>
      <c r="T49" s="48"/>
      <c r="U49" s="48"/>
    </row>
    <row r="50" spans="1:21" ht="30.75" customHeight="1" x14ac:dyDescent="0.2">
      <c r="A50" s="48"/>
      <c r="B50" s="1178"/>
      <c r="C50" s="1179"/>
      <c r="D50" s="62"/>
      <c r="E50" s="1155" t="s">
        <v>15</v>
      </c>
      <c r="F50" s="1155"/>
      <c r="G50" s="1155"/>
      <c r="H50" s="1155"/>
      <c r="I50" s="1155"/>
      <c r="J50" s="1156"/>
      <c r="K50" s="63">
        <v>121</v>
      </c>
      <c r="L50" s="64">
        <v>100</v>
      </c>
      <c r="M50" s="64">
        <v>74</v>
      </c>
      <c r="N50" s="64">
        <v>55</v>
      </c>
      <c r="O50" s="65">
        <v>25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1629</v>
      </c>
      <c r="L52" s="64">
        <v>1637</v>
      </c>
      <c r="M52" s="64">
        <v>1693</v>
      </c>
      <c r="N52" s="64">
        <v>1600</v>
      </c>
      <c r="O52" s="65">
        <v>1718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673</v>
      </c>
      <c r="L53" s="69">
        <v>636</v>
      </c>
      <c r="M53" s="69">
        <v>706</v>
      </c>
      <c r="N53" s="69">
        <v>711</v>
      </c>
      <c r="O53" s="70">
        <v>767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ICu5NI0YAVHIOVHG+JCYCBtHYdj3GTiP7yC8HkClhSA6PRd7k5sl1lQO9KuBxOmULjkxInQswvu9tm1YITPAA==" saltValue="iy37maHYZ+zyutRHATuz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85" zoomScaleNormal="85" zoomScaleSheetLayoutView="100" workbookViewId="0">
      <selection activeCell="S46" sqref="S4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18383</v>
      </c>
      <c r="J41" s="356">
        <v>20880</v>
      </c>
      <c r="K41" s="356">
        <v>19829</v>
      </c>
      <c r="L41" s="356">
        <v>18872</v>
      </c>
      <c r="M41" s="357">
        <v>18313</v>
      </c>
    </row>
    <row r="42" spans="2:13" ht="27.75" customHeight="1" x14ac:dyDescent="0.2">
      <c r="B42" s="1186"/>
      <c r="C42" s="1187"/>
      <c r="D42" s="106"/>
      <c r="E42" s="1190" t="s">
        <v>32</v>
      </c>
      <c r="F42" s="1190"/>
      <c r="G42" s="1190"/>
      <c r="H42" s="1191"/>
      <c r="I42" s="358">
        <v>312</v>
      </c>
      <c r="J42" s="359">
        <v>189</v>
      </c>
      <c r="K42" s="359">
        <v>118</v>
      </c>
      <c r="L42" s="359">
        <v>64</v>
      </c>
      <c r="M42" s="360">
        <v>39</v>
      </c>
    </row>
    <row r="43" spans="2:13" ht="27.75" customHeight="1" x14ac:dyDescent="0.2">
      <c r="B43" s="1186"/>
      <c r="C43" s="1187"/>
      <c r="D43" s="106"/>
      <c r="E43" s="1190" t="s">
        <v>33</v>
      </c>
      <c r="F43" s="1190"/>
      <c r="G43" s="1190"/>
      <c r="H43" s="1191"/>
      <c r="I43" s="358">
        <v>5536</v>
      </c>
      <c r="J43" s="359">
        <v>5838</v>
      </c>
      <c r="K43" s="359">
        <v>6414</v>
      </c>
      <c r="L43" s="359">
        <v>6800</v>
      </c>
      <c r="M43" s="360">
        <v>7144</v>
      </c>
    </row>
    <row r="44" spans="2:13" ht="27.75" customHeight="1" x14ac:dyDescent="0.2">
      <c r="B44" s="1186"/>
      <c r="C44" s="1187"/>
      <c r="D44" s="106"/>
      <c r="E44" s="1190" t="s">
        <v>34</v>
      </c>
      <c r="F44" s="1190"/>
      <c r="G44" s="1190"/>
      <c r="H44" s="1191"/>
      <c r="I44" s="358">
        <v>364</v>
      </c>
      <c r="J44" s="359">
        <v>510</v>
      </c>
      <c r="K44" s="359">
        <v>447</v>
      </c>
      <c r="L44" s="359">
        <v>360</v>
      </c>
      <c r="M44" s="360">
        <v>599</v>
      </c>
    </row>
    <row r="45" spans="2:13" ht="27.75" customHeight="1" x14ac:dyDescent="0.2">
      <c r="B45" s="1186"/>
      <c r="C45" s="1187"/>
      <c r="D45" s="106"/>
      <c r="E45" s="1190" t="s">
        <v>35</v>
      </c>
      <c r="F45" s="1190"/>
      <c r="G45" s="1190"/>
      <c r="H45" s="1191"/>
      <c r="I45" s="358">
        <v>1963</v>
      </c>
      <c r="J45" s="359">
        <v>1819</v>
      </c>
      <c r="K45" s="359">
        <v>1809</v>
      </c>
      <c r="L45" s="359">
        <v>1627</v>
      </c>
      <c r="M45" s="360">
        <v>1541</v>
      </c>
    </row>
    <row r="46" spans="2:13" ht="27.75" customHeight="1" x14ac:dyDescent="0.2">
      <c r="B46" s="1186"/>
      <c r="C46" s="1187"/>
      <c r="D46" s="107"/>
      <c r="E46" s="1190" t="s">
        <v>36</v>
      </c>
      <c r="F46" s="1190"/>
      <c r="G46" s="1190"/>
      <c r="H46" s="1191"/>
      <c r="I46" s="358" t="s">
        <v>486</v>
      </c>
      <c r="J46" s="359" t="s">
        <v>486</v>
      </c>
      <c r="K46" s="359" t="s">
        <v>486</v>
      </c>
      <c r="L46" s="359" t="s">
        <v>486</v>
      </c>
      <c r="M46" s="360">
        <v>844</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4735</v>
      </c>
      <c r="J50" s="359">
        <v>5055</v>
      </c>
      <c r="K50" s="359">
        <v>5619</v>
      </c>
      <c r="L50" s="359">
        <v>6129</v>
      </c>
      <c r="M50" s="360">
        <v>6461</v>
      </c>
    </row>
    <row r="51" spans="2:13" ht="27.75" customHeight="1" x14ac:dyDescent="0.2">
      <c r="B51" s="1186"/>
      <c r="C51" s="1187"/>
      <c r="D51" s="106"/>
      <c r="E51" s="1190" t="s">
        <v>42</v>
      </c>
      <c r="F51" s="1190"/>
      <c r="G51" s="1190"/>
      <c r="H51" s="1191"/>
      <c r="I51" s="358">
        <v>60</v>
      </c>
      <c r="J51" s="359">
        <v>18</v>
      </c>
      <c r="K51" s="359">
        <v>10</v>
      </c>
      <c r="L51" s="359">
        <v>208</v>
      </c>
      <c r="M51" s="360">
        <v>619</v>
      </c>
    </row>
    <row r="52" spans="2:13" ht="27.75" customHeight="1" x14ac:dyDescent="0.2">
      <c r="B52" s="1188"/>
      <c r="C52" s="1189"/>
      <c r="D52" s="106"/>
      <c r="E52" s="1190" t="s">
        <v>43</v>
      </c>
      <c r="F52" s="1190"/>
      <c r="G52" s="1190"/>
      <c r="H52" s="1191"/>
      <c r="I52" s="358">
        <v>18349</v>
      </c>
      <c r="J52" s="359">
        <v>19772</v>
      </c>
      <c r="K52" s="359">
        <v>18988</v>
      </c>
      <c r="L52" s="359">
        <v>18536</v>
      </c>
      <c r="M52" s="360">
        <v>18487</v>
      </c>
    </row>
    <row r="53" spans="2:13" ht="27.75" customHeight="1" thickBot="1" x14ac:dyDescent="0.25">
      <c r="B53" s="1192" t="s">
        <v>19</v>
      </c>
      <c r="C53" s="1193"/>
      <c r="D53" s="110"/>
      <c r="E53" s="1194" t="s">
        <v>44</v>
      </c>
      <c r="F53" s="1194"/>
      <c r="G53" s="1194"/>
      <c r="H53" s="1195"/>
      <c r="I53" s="361">
        <v>3413</v>
      </c>
      <c r="J53" s="362">
        <v>4391</v>
      </c>
      <c r="K53" s="362">
        <v>4001</v>
      </c>
      <c r="L53" s="362">
        <v>2849</v>
      </c>
      <c r="M53" s="363">
        <v>2913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Q1ZL1jwQny8sUtUhbFbsIT1D5i4KwxwFFohmHXp+BbvuQkZZhr48DTDauT8O2smaLgnkPQ6+KNFqfWhMvwoKw==" saltValue="HPy9qcq0LtrSqryLrF/d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H61" sqref="H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2101</v>
      </c>
      <c r="G55" s="122">
        <v>2312</v>
      </c>
      <c r="H55" s="123">
        <v>2232</v>
      </c>
    </row>
    <row r="56" spans="2:8" ht="52.5" customHeight="1" x14ac:dyDescent="0.2">
      <c r="B56" s="124"/>
      <c r="C56" s="1213" t="s">
        <v>47</v>
      </c>
      <c r="D56" s="1213"/>
      <c r="E56" s="1214"/>
      <c r="F56" s="125">
        <v>386</v>
      </c>
      <c r="G56" s="125">
        <v>386</v>
      </c>
      <c r="H56" s="126">
        <v>427</v>
      </c>
    </row>
    <row r="57" spans="2:8" ht="53.25" customHeight="1" x14ac:dyDescent="0.2">
      <c r="B57" s="124"/>
      <c r="C57" s="1215" t="s">
        <v>48</v>
      </c>
      <c r="D57" s="1215"/>
      <c r="E57" s="1216"/>
      <c r="F57" s="127">
        <v>4864</v>
      </c>
      <c r="G57" s="127">
        <v>5207</v>
      </c>
      <c r="H57" s="128">
        <v>5740</v>
      </c>
    </row>
    <row r="58" spans="2:8" ht="45.75" customHeight="1" x14ac:dyDescent="0.2">
      <c r="B58" s="129"/>
      <c r="C58" s="1203" t="s">
        <v>546</v>
      </c>
      <c r="D58" s="1204"/>
      <c r="E58" s="1205"/>
      <c r="F58" s="130">
        <v>1789</v>
      </c>
      <c r="G58" s="130">
        <v>2147</v>
      </c>
      <c r="H58" s="131">
        <v>2656</v>
      </c>
    </row>
    <row r="59" spans="2:8" ht="45.75" customHeight="1" x14ac:dyDescent="0.2">
      <c r="B59" s="129"/>
      <c r="C59" s="1203" t="s">
        <v>547</v>
      </c>
      <c r="D59" s="1204"/>
      <c r="E59" s="1205"/>
      <c r="F59" s="130">
        <v>1839</v>
      </c>
      <c r="G59" s="130">
        <v>1839</v>
      </c>
      <c r="H59" s="131">
        <v>1839</v>
      </c>
    </row>
    <row r="60" spans="2:8" ht="45.75" customHeight="1" x14ac:dyDescent="0.2">
      <c r="B60" s="129"/>
      <c r="C60" s="1203" t="s">
        <v>548</v>
      </c>
      <c r="D60" s="1204"/>
      <c r="E60" s="1205"/>
      <c r="F60" s="130">
        <v>519</v>
      </c>
      <c r="G60" s="130">
        <v>519</v>
      </c>
      <c r="H60" s="131">
        <v>519</v>
      </c>
    </row>
    <row r="61" spans="2:8" ht="45.75" customHeight="1" x14ac:dyDescent="0.2">
      <c r="B61" s="129"/>
      <c r="C61" s="1203" t="s">
        <v>549</v>
      </c>
      <c r="D61" s="1204"/>
      <c r="E61" s="1205"/>
      <c r="F61" s="130">
        <v>244</v>
      </c>
      <c r="G61" s="130">
        <v>274</v>
      </c>
      <c r="H61" s="131">
        <v>305</v>
      </c>
    </row>
    <row r="62" spans="2:8" ht="45.75" customHeight="1" thickBot="1" x14ac:dyDescent="0.25">
      <c r="B62" s="132"/>
      <c r="C62" s="1206" t="s">
        <v>550</v>
      </c>
      <c r="D62" s="1207"/>
      <c r="E62" s="1208"/>
      <c r="F62" s="133">
        <v>352</v>
      </c>
      <c r="G62" s="133">
        <v>296</v>
      </c>
      <c r="H62" s="134">
        <v>248</v>
      </c>
    </row>
    <row r="63" spans="2:8" ht="52.5" customHeight="1" thickBot="1" x14ac:dyDescent="0.25">
      <c r="B63" s="135"/>
      <c r="C63" s="1209" t="s">
        <v>49</v>
      </c>
      <c r="D63" s="1209"/>
      <c r="E63" s="1210"/>
      <c r="F63" s="136">
        <v>7351</v>
      </c>
      <c r="G63" s="136">
        <v>7906</v>
      </c>
      <c r="H63" s="137">
        <v>8399</v>
      </c>
    </row>
    <row r="64" spans="2:8" ht="13.2" x14ac:dyDescent="0.2"/>
  </sheetData>
  <sheetProtection algorithmName="SHA-512" hashValue="DPi9J9Wlu5Tw1EzP980m1/qOKO8D/bWXB9TCpe9f2HLwCD5KQeSOxx4CgvLymqwKCsyjovd2o95fM0gHtLObDg==" saltValue="3Rf3eK2PGgjb9og4tYb3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96375</v>
      </c>
      <c r="E3" s="156"/>
      <c r="F3" s="157">
        <v>94081</v>
      </c>
      <c r="G3" s="158"/>
      <c r="H3" s="159"/>
    </row>
    <row r="4" spans="1:8" x14ac:dyDescent="0.2">
      <c r="A4" s="160"/>
      <c r="B4" s="161"/>
      <c r="C4" s="162"/>
      <c r="D4" s="163">
        <v>62012</v>
      </c>
      <c r="E4" s="164"/>
      <c r="F4" s="165">
        <v>48949</v>
      </c>
      <c r="G4" s="166"/>
      <c r="H4" s="167"/>
    </row>
    <row r="5" spans="1:8" x14ac:dyDescent="0.2">
      <c r="A5" s="148" t="s">
        <v>518</v>
      </c>
      <c r="B5" s="153"/>
      <c r="C5" s="154"/>
      <c r="D5" s="155">
        <v>159421</v>
      </c>
      <c r="E5" s="156"/>
      <c r="F5" s="157">
        <v>92632</v>
      </c>
      <c r="G5" s="158"/>
      <c r="H5" s="159"/>
    </row>
    <row r="6" spans="1:8" x14ac:dyDescent="0.2">
      <c r="A6" s="160"/>
      <c r="B6" s="161"/>
      <c r="C6" s="162"/>
      <c r="D6" s="163">
        <v>138325</v>
      </c>
      <c r="E6" s="164"/>
      <c r="F6" s="165">
        <v>47978</v>
      </c>
      <c r="G6" s="166"/>
      <c r="H6" s="167"/>
    </row>
    <row r="7" spans="1:8" x14ac:dyDescent="0.2">
      <c r="A7" s="148" t="s">
        <v>519</v>
      </c>
      <c r="B7" s="153"/>
      <c r="C7" s="154"/>
      <c r="D7" s="155">
        <v>38303</v>
      </c>
      <c r="E7" s="156"/>
      <c r="F7" s="157">
        <v>96469</v>
      </c>
      <c r="G7" s="158"/>
      <c r="H7" s="159"/>
    </row>
    <row r="8" spans="1:8" x14ac:dyDescent="0.2">
      <c r="A8" s="160"/>
      <c r="B8" s="161"/>
      <c r="C8" s="162"/>
      <c r="D8" s="163">
        <v>22120</v>
      </c>
      <c r="E8" s="164"/>
      <c r="F8" s="165">
        <v>49775</v>
      </c>
      <c r="G8" s="166"/>
      <c r="H8" s="167"/>
    </row>
    <row r="9" spans="1:8" x14ac:dyDescent="0.2">
      <c r="A9" s="148" t="s">
        <v>520</v>
      </c>
      <c r="B9" s="153"/>
      <c r="C9" s="154"/>
      <c r="D9" s="155">
        <v>58665</v>
      </c>
      <c r="E9" s="156"/>
      <c r="F9" s="157">
        <v>85743</v>
      </c>
      <c r="G9" s="158"/>
      <c r="H9" s="159"/>
    </row>
    <row r="10" spans="1:8" x14ac:dyDescent="0.2">
      <c r="A10" s="160"/>
      <c r="B10" s="161"/>
      <c r="C10" s="162"/>
      <c r="D10" s="163">
        <v>28831</v>
      </c>
      <c r="E10" s="164"/>
      <c r="F10" s="165">
        <v>45231</v>
      </c>
      <c r="G10" s="166"/>
      <c r="H10" s="167"/>
    </row>
    <row r="11" spans="1:8" x14ac:dyDescent="0.2">
      <c r="A11" s="148" t="s">
        <v>521</v>
      </c>
      <c r="B11" s="153"/>
      <c r="C11" s="154"/>
      <c r="D11" s="155">
        <v>78362</v>
      </c>
      <c r="E11" s="156"/>
      <c r="F11" s="157">
        <v>92509</v>
      </c>
      <c r="G11" s="158"/>
      <c r="H11" s="159"/>
    </row>
    <row r="12" spans="1:8" x14ac:dyDescent="0.2">
      <c r="A12" s="160"/>
      <c r="B12" s="161"/>
      <c r="C12" s="168"/>
      <c r="D12" s="163">
        <v>31971</v>
      </c>
      <c r="E12" s="164"/>
      <c r="F12" s="165">
        <v>52274</v>
      </c>
      <c r="G12" s="166"/>
      <c r="H12" s="167"/>
    </row>
    <row r="13" spans="1:8" x14ac:dyDescent="0.2">
      <c r="A13" s="148"/>
      <c r="B13" s="153"/>
      <c r="C13" s="169"/>
      <c r="D13" s="170">
        <v>86225</v>
      </c>
      <c r="E13" s="171"/>
      <c r="F13" s="172">
        <v>92287</v>
      </c>
      <c r="G13" s="173"/>
      <c r="H13" s="159"/>
    </row>
    <row r="14" spans="1:8" x14ac:dyDescent="0.2">
      <c r="A14" s="160"/>
      <c r="B14" s="161"/>
      <c r="C14" s="162"/>
      <c r="D14" s="163">
        <v>56652</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3.26</v>
      </c>
      <c r="C19" s="174">
        <f>ROUND(VALUE(SUBSTITUTE(実質収支比率等に係る経年分析!G$48,"▲","-")),2)</f>
        <v>3.54</v>
      </c>
      <c r="D19" s="174">
        <f>ROUND(VALUE(SUBSTITUTE(実質収支比率等に係る経年分析!H$48,"▲","-")),2)</f>
        <v>8.7200000000000006</v>
      </c>
      <c r="E19" s="174">
        <f>ROUND(VALUE(SUBSTITUTE(実質収支比率等に係る経年分析!I$48,"▲","-")),2)</f>
        <v>6.06</v>
      </c>
      <c r="F19" s="174">
        <f>ROUND(VALUE(SUBSTITUTE(実質収支比率等に係る経年分析!J$48,"▲","-")),2)</f>
        <v>5.69</v>
      </c>
    </row>
    <row r="20" spans="1:11" x14ac:dyDescent="0.2">
      <c r="A20" s="174" t="s">
        <v>53</v>
      </c>
      <c r="B20" s="174">
        <f>ROUND(VALUE(SUBSTITUTE(実質収支比率等に係る経年分析!F$47,"▲","-")),2)</f>
        <v>26.14</v>
      </c>
      <c r="C20" s="174">
        <f>ROUND(VALUE(SUBSTITUTE(実質収支比率等に係る経年分析!G$47,"▲","-")),2)</f>
        <v>21</v>
      </c>
      <c r="D20" s="174">
        <f>ROUND(VALUE(SUBSTITUTE(実質収支比率等に係る経年分析!H$47,"▲","-")),2)</f>
        <v>21.91</v>
      </c>
      <c r="E20" s="174">
        <f>ROUND(VALUE(SUBSTITUTE(実質収支比率等に係る経年分析!I$47,"▲","-")),2)</f>
        <v>24.9</v>
      </c>
      <c r="F20" s="174">
        <f>ROUND(VALUE(SUBSTITUTE(実質収支比率等に係る経年分析!J$47,"▲","-")),2)</f>
        <v>23.37</v>
      </c>
    </row>
    <row r="21" spans="1:11" x14ac:dyDescent="0.2">
      <c r="A21" s="174" t="s">
        <v>54</v>
      </c>
      <c r="B21" s="174">
        <f>IF(ISNUMBER(VALUE(SUBSTITUTE(実質収支比率等に係る経年分析!F$49,"▲","-"))),ROUND(VALUE(SUBSTITUTE(実質収支比率等に係る経年分析!F$49,"▲","-")),2),NA())</f>
        <v>-1.63</v>
      </c>
      <c r="C21" s="174">
        <f>IF(ISNUMBER(VALUE(SUBSTITUTE(実質収支比率等に係る経年分析!G$49,"▲","-"))),ROUND(VALUE(SUBSTITUTE(実質収支比率等に係る経年分析!G$49,"▲","-")),2),NA())</f>
        <v>-3.79</v>
      </c>
      <c r="D21" s="174">
        <f>IF(ISNUMBER(VALUE(SUBSTITUTE(実質収支比率等に係る経年分析!H$49,"▲","-"))),ROUND(VALUE(SUBSTITUTE(実質収支比率等に係る経年分析!H$49,"▲","-")),2),NA())</f>
        <v>7.16</v>
      </c>
      <c r="E21" s="174">
        <f>IF(ISNUMBER(VALUE(SUBSTITUTE(実質収支比率等に係る経年分析!I$49,"▲","-"))),ROUND(VALUE(SUBSTITUTE(実質収支比率等に係る経年分析!I$49,"▲","-")),2),NA())</f>
        <v>-0.67</v>
      </c>
      <c r="F21" s="174">
        <f>IF(ISNUMBER(VALUE(SUBSTITUTE(実質収支比率等に係る経年分析!J$49,"▲","-"))),ROUND(VALUE(SUBSTITUTE(実質収支比率等に係る経年分析!J$49,"▲","-")),2),NA())</f>
        <v>-1.05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神埼市国民健康保険診療所特別会計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神埼市後期高齢者医療特別会計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神埼市国民健康保険事業特別会計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8.7100000000000009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5.68</v>
      </c>
    </row>
    <row r="36" spans="1:16" x14ac:dyDescent="0.2">
      <c r="A36" s="175" t="str">
        <f>IF(連結実質赤字比率に係る赤字・黒字の構成分析!C$34="",NA(),連結実質赤字比率に係る赤字・黒字の構成分析!C$34)</f>
        <v>神埼市下水道事業会計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1629</v>
      </c>
      <c r="E42" s="176"/>
      <c r="F42" s="176"/>
      <c r="G42" s="176">
        <f>'実質公債費比率（分子）の構造'!L$52</f>
        <v>1637</v>
      </c>
      <c r="H42" s="176"/>
      <c r="I42" s="176"/>
      <c r="J42" s="176">
        <f>'実質公債費比率（分子）の構造'!M$52</f>
        <v>1693</v>
      </c>
      <c r="K42" s="176"/>
      <c r="L42" s="176"/>
      <c r="M42" s="176">
        <f>'実質公債費比率（分子）の構造'!N$52</f>
        <v>1600</v>
      </c>
      <c r="N42" s="176"/>
      <c r="O42" s="176"/>
      <c r="P42" s="176">
        <f>'実質公債費比率（分子）の構造'!O$52</f>
        <v>1718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121</v>
      </c>
      <c r="C44" s="176"/>
      <c r="D44" s="176"/>
      <c r="E44" s="176">
        <f>'実質公債費比率（分子）の構造'!L$50</f>
        <v>100</v>
      </c>
      <c r="F44" s="176"/>
      <c r="G44" s="176"/>
      <c r="H44" s="176">
        <f>'実質公債費比率（分子）の構造'!M$50</f>
        <v>74</v>
      </c>
      <c r="I44" s="176"/>
      <c r="J44" s="176"/>
      <c r="K44" s="176">
        <f>'実質公債費比率（分子）の構造'!N$50</f>
        <v>55</v>
      </c>
      <c r="L44" s="176"/>
      <c r="M44" s="176"/>
      <c r="N44" s="176">
        <f>'実質公債費比率（分子）の構造'!O$50</f>
        <v>25</v>
      </c>
      <c r="O44" s="176"/>
      <c r="P44" s="176"/>
    </row>
    <row r="45" spans="1:16" x14ac:dyDescent="0.2">
      <c r="A45" s="176" t="s">
        <v>63</v>
      </c>
      <c r="B45" s="176">
        <f>'実質公債費比率（分子）の構造'!K$49</f>
        <v>95</v>
      </c>
      <c r="C45" s="176"/>
      <c r="D45" s="176"/>
      <c r="E45" s="176">
        <f>'実質公債費比率（分子）の構造'!L$49</f>
        <v>89</v>
      </c>
      <c r="F45" s="176"/>
      <c r="G45" s="176"/>
      <c r="H45" s="176">
        <f>'実質公債費比率（分子）の構造'!M$49</f>
        <v>93</v>
      </c>
      <c r="I45" s="176"/>
      <c r="J45" s="176"/>
      <c r="K45" s="176">
        <f>'実質公債費比率（分子）の構造'!N$49</f>
        <v>79</v>
      </c>
      <c r="L45" s="176"/>
      <c r="M45" s="176"/>
      <c r="N45" s="176">
        <f>'実質公債費比率（分子）の構造'!O$49</f>
        <v>60</v>
      </c>
      <c r="O45" s="176"/>
      <c r="P45" s="176"/>
    </row>
    <row r="46" spans="1:16" x14ac:dyDescent="0.2">
      <c r="A46" s="176" t="s">
        <v>64</v>
      </c>
      <c r="B46" s="176">
        <f>'実質公債費比率（分子）の構造'!K$48</f>
        <v>262</v>
      </c>
      <c r="C46" s="176"/>
      <c r="D46" s="176"/>
      <c r="E46" s="176">
        <f>'実質公債費比率（分子）の構造'!L$48</f>
        <v>269</v>
      </c>
      <c r="F46" s="176"/>
      <c r="G46" s="176"/>
      <c r="H46" s="176">
        <f>'実質公債費比率（分子）の構造'!M$48</f>
        <v>279</v>
      </c>
      <c r="I46" s="176"/>
      <c r="J46" s="176"/>
      <c r="K46" s="176">
        <f>'実質公債費比率（分子）の構造'!N$48</f>
        <v>287</v>
      </c>
      <c r="L46" s="176"/>
      <c r="M46" s="176"/>
      <c r="N46" s="176">
        <f>'実質公債費比率（分子）の構造'!O$48</f>
        <v>313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1824</v>
      </c>
      <c r="C49" s="176"/>
      <c r="D49" s="176"/>
      <c r="E49" s="176">
        <f>'実質公債費比率（分子）の構造'!L$45</f>
        <v>1815</v>
      </c>
      <c r="F49" s="176"/>
      <c r="G49" s="176"/>
      <c r="H49" s="176">
        <f>'実質公債費比率（分子）の構造'!M$45</f>
        <v>1953</v>
      </c>
      <c r="I49" s="176"/>
      <c r="J49" s="176"/>
      <c r="K49" s="176">
        <f>'実質公債費比率（分子）の構造'!N$45</f>
        <v>1890</v>
      </c>
      <c r="L49" s="176"/>
      <c r="M49" s="176"/>
      <c r="N49" s="176">
        <f>'実質公債費比率（分子）の構造'!O$45</f>
        <v>2087</v>
      </c>
      <c r="O49" s="176"/>
      <c r="P49" s="176"/>
    </row>
    <row r="50" spans="1:16" x14ac:dyDescent="0.2">
      <c r="A50" s="176" t="s">
        <v>67</v>
      </c>
      <c r="B50" s="176" t="e">
        <f>NA()</f>
        <v>#N/A</v>
      </c>
      <c r="C50" s="176">
        <f>IF(ISNUMBER('実質公債費比率（分子）の構造'!K$53),'実質公債費比率（分子）の構造'!K$53,NA())</f>
        <v>673</v>
      </c>
      <c r="D50" s="176" t="e">
        <f>NA()</f>
        <v>#N/A</v>
      </c>
      <c r="E50" s="176" t="e">
        <f>NA()</f>
        <v>#N/A</v>
      </c>
      <c r="F50" s="176">
        <f>IF(ISNUMBER('実質公債費比率（分子）の構造'!L$53),'実質公債費比率（分子）の構造'!L$53,NA())</f>
        <v>636</v>
      </c>
      <c r="G50" s="176" t="e">
        <f>NA()</f>
        <v>#N/A</v>
      </c>
      <c r="H50" s="176" t="e">
        <f>NA()</f>
        <v>#N/A</v>
      </c>
      <c r="I50" s="176">
        <f>IF(ISNUMBER('実質公債費比率（分子）の構造'!M$53),'実質公債費比率（分子）の構造'!M$53,NA())</f>
        <v>706</v>
      </c>
      <c r="J50" s="176" t="e">
        <f>NA()</f>
        <v>#N/A</v>
      </c>
      <c r="K50" s="176" t="e">
        <f>NA()</f>
        <v>#N/A</v>
      </c>
      <c r="L50" s="176">
        <f>IF(ISNUMBER('実質公債費比率（分子）の構造'!N$53),'実質公債費比率（分子）の構造'!N$53,NA())</f>
        <v>711</v>
      </c>
      <c r="M50" s="176" t="e">
        <f>NA()</f>
        <v>#N/A</v>
      </c>
      <c r="N50" s="176" t="e">
        <f>NA()</f>
        <v>#N/A</v>
      </c>
      <c r="O50" s="176">
        <f>IF(ISNUMBER('実質公債費比率（分子）の構造'!O$53),'実質公債費比率（分子）の構造'!O$53,NA())</f>
        <v>767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18349</v>
      </c>
      <c r="E56" s="175"/>
      <c r="F56" s="175"/>
      <c r="G56" s="175">
        <f>'将来負担比率（分子）の構造'!J$52</f>
        <v>19772</v>
      </c>
      <c r="H56" s="175"/>
      <c r="I56" s="175"/>
      <c r="J56" s="175">
        <f>'将来負担比率（分子）の構造'!K$52</f>
        <v>18988</v>
      </c>
      <c r="K56" s="175"/>
      <c r="L56" s="175"/>
      <c r="M56" s="175">
        <f>'将来負担比率（分子）の構造'!L$52</f>
        <v>18536</v>
      </c>
      <c r="N56" s="175"/>
      <c r="O56" s="175"/>
      <c r="P56" s="175">
        <f>'将来負担比率（分子）の構造'!M$52</f>
        <v>18487</v>
      </c>
    </row>
    <row r="57" spans="1:16" x14ac:dyDescent="0.2">
      <c r="A57" s="175" t="s">
        <v>42</v>
      </c>
      <c r="B57" s="175"/>
      <c r="C57" s="175"/>
      <c r="D57" s="175">
        <f>'将来負担比率（分子）の構造'!I$51</f>
        <v>60</v>
      </c>
      <c r="E57" s="175"/>
      <c r="F57" s="175"/>
      <c r="G57" s="175">
        <f>'将来負担比率（分子）の構造'!J$51</f>
        <v>18</v>
      </c>
      <c r="H57" s="175"/>
      <c r="I57" s="175"/>
      <c r="J57" s="175">
        <f>'将来負担比率（分子）の構造'!K$51</f>
        <v>10</v>
      </c>
      <c r="K57" s="175"/>
      <c r="L57" s="175"/>
      <c r="M57" s="175">
        <f>'将来負担比率（分子）の構造'!L$51</f>
        <v>208</v>
      </c>
      <c r="N57" s="175"/>
      <c r="O57" s="175"/>
      <c r="P57" s="175">
        <f>'将来負担比率（分子）の構造'!M$51</f>
        <v>619</v>
      </c>
    </row>
    <row r="58" spans="1:16" x14ac:dyDescent="0.2">
      <c r="A58" s="175" t="s">
        <v>41</v>
      </c>
      <c r="B58" s="175"/>
      <c r="C58" s="175"/>
      <c r="D58" s="175">
        <f>'将来負担比率（分子）の構造'!I$50</f>
        <v>4735</v>
      </c>
      <c r="E58" s="175"/>
      <c r="F58" s="175"/>
      <c r="G58" s="175">
        <f>'将来負担比率（分子）の構造'!J$50</f>
        <v>5055</v>
      </c>
      <c r="H58" s="175"/>
      <c r="I58" s="175"/>
      <c r="J58" s="175">
        <f>'将来負担比率（分子）の構造'!K$50</f>
        <v>5619</v>
      </c>
      <c r="K58" s="175"/>
      <c r="L58" s="175"/>
      <c r="M58" s="175">
        <f>'将来負担比率（分子）の構造'!L$50</f>
        <v>6129</v>
      </c>
      <c r="N58" s="175"/>
      <c r="O58" s="175"/>
      <c r="P58" s="175">
        <f>'将来負担比率（分子）の構造'!M$50</f>
        <v>6461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844</v>
      </c>
      <c r="O61" s="175"/>
      <c r="P61" s="175"/>
    </row>
    <row r="62" spans="1:16" x14ac:dyDescent="0.2">
      <c r="A62" s="175" t="s">
        <v>35</v>
      </c>
      <c r="B62" s="175">
        <f>'将来負担比率（分子）の構造'!I$45</f>
        <v>1963</v>
      </c>
      <c r="C62" s="175"/>
      <c r="D62" s="175"/>
      <c r="E62" s="175">
        <f>'将来負担比率（分子）の構造'!J$45</f>
        <v>1819</v>
      </c>
      <c r="F62" s="175"/>
      <c r="G62" s="175"/>
      <c r="H62" s="175">
        <f>'将来負担比率（分子）の構造'!K$45</f>
        <v>1809</v>
      </c>
      <c r="I62" s="175"/>
      <c r="J62" s="175"/>
      <c r="K62" s="175">
        <f>'将来負担比率（分子）の構造'!L$45</f>
        <v>1627</v>
      </c>
      <c r="L62" s="175"/>
      <c r="M62" s="175"/>
      <c r="N62" s="175">
        <f>'将来負担比率（分子）の構造'!M$45</f>
        <v>1541</v>
      </c>
      <c r="O62" s="175"/>
      <c r="P62" s="175"/>
    </row>
    <row r="63" spans="1:16" x14ac:dyDescent="0.2">
      <c r="A63" s="175" t="s">
        <v>34</v>
      </c>
      <c r="B63" s="175">
        <f>'将来負担比率（分子）の構造'!I$44</f>
        <v>364</v>
      </c>
      <c r="C63" s="175"/>
      <c r="D63" s="175"/>
      <c r="E63" s="175">
        <f>'将来負担比率（分子）の構造'!J$44</f>
        <v>510</v>
      </c>
      <c r="F63" s="175"/>
      <c r="G63" s="175"/>
      <c r="H63" s="175">
        <f>'将来負担比率（分子）の構造'!K$44</f>
        <v>447</v>
      </c>
      <c r="I63" s="175"/>
      <c r="J63" s="175"/>
      <c r="K63" s="175">
        <f>'将来負担比率（分子）の構造'!L$44</f>
        <v>360</v>
      </c>
      <c r="L63" s="175"/>
      <c r="M63" s="175"/>
      <c r="N63" s="175">
        <f>'将来負担比率（分子）の構造'!M$44</f>
        <v>599</v>
      </c>
      <c r="O63" s="175"/>
      <c r="P63" s="175"/>
    </row>
    <row r="64" spans="1:16" x14ac:dyDescent="0.2">
      <c r="A64" s="175" t="s">
        <v>33</v>
      </c>
      <c r="B64" s="175">
        <f>'将来負担比率（分子）の構造'!I$43</f>
        <v>5536</v>
      </c>
      <c r="C64" s="175"/>
      <c r="D64" s="175"/>
      <c r="E64" s="175">
        <f>'将来負担比率（分子）の構造'!J$43</f>
        <v>5838</v>
      </c>
      <c r="F64" s="175"/>
      <c r="G64" s="175"/>
      <c r="H64" s="175">
        <f>'将来負担比率（分子）の構造'!K$43</f>
        <v>6414</v>
      </c>
      <c r="I64" s="175"/>
      <c r="J64" s="175"/>
      <c r="K64" s="175">
        <f>'将来負担比率（分子）の構造'!L$43</f>
        <v>6800</v>
      </c>
      <c r="L64" s="175"/>
      <c r="M64" s="175"/>
      <c r="N64" s="175">
        <f>'将来負担比率（分子）の構造'!M$43</f>
        <v>7144</v>
      </c>
      <c r="O64" s="175"/>
      <c r="P64" s="175"/>
    </row>
    <row r="65" spans="1:16" x14ac:dyDescent="0.2">
      <c r="A65" s="175" t="s">
        <v>32</v>
      </c>
      <c r="B65" s="175">
        <f>'将来負担比率（分子）の構造'!I$42</f>
        <v>312</v>
      </c>
      <c r="C65" s="175"/>
      <c r="D65" s="175"/>
      <c r="E65" s="175">
        <f>'将来負担比率（分子）の構造'!J$42</f>
        <v>189</v>
      </c>
      <c r="F65" s="175"/>
      <c r="G65" s="175"/>
      <c r="H65" s="175">
        <f>'将来負担比率（分子）の構造'!K$42</f>
        <v>118</v>
      </c>
      <c r="I65" s="175"/>
      <c r="J65" s="175"/>
      <c r="K65" s="175">
        <f>'将来負担比率（分子）の構造'!L$42</f>
        <v>64</v>
      </c>
      <c r="L65" s="175"/>
      <c r="M65" s="175"/>
      <c r="N65" s="175">
        <f>'将来負担比率（分子）の構造'!M$42</f>
        <v>39</v>
      </c>
      <c r="O65" s="175"/>
      <c r="P65" s="175"/>
    </row>
    <row r="66" spans="1:16" x14ac:dyDescent="0.2">
      <c r="A66" s="175" t="s">
        <v>31</v>
      </c>
      <c r="B66" s="175">
        <f>'将来負担比率（分子）の構造'!I$41</f>
        <v>18383</v>
      </c>
      <c r="C66" s="175"/>
      <c r="D66" s="175"/>
      <c r="E66" s="175">
        <f>'将来負担比率（分子）の構造'!J$41</f>
        <v>20880</v>
      </c>
      <c r="F66" s="175"/>
      <c r="G66" s="175"/>
      <c r="H66" s="175">
        <f>'将来負担比率（分子）の構造'!K$41</f>
        <v>19829</v>
      </c>
      <c r="I66" s="175"/>
      <c r="J66" s="175"/>
      <c r="K66" s="175">
        <f>'将来負担比率（分子）の構造'!L$41</f>
        <v>18872</v>
      </c>
      <c r="L66" s="175"/>
      <c r="M66" s="175"/>
      <c r="N66" s="175">
        <f>'将来負担比率（分子）の構造'!M$41</f>
        <v>18313</v>
      </c>
      <c r="O66" s="175"/>
      <c r="P66" s="175"/>
    </row>
    <row r="67" spans="1:16" x14ac:dyDescent="0.2">
      <c r="A67" s="175" t="s">
        <v>71</v>
      </c>
      <c r="B67" s="175" t="e">
        <f>NA()</f>
        <v>#N/A</v>
      </c>
      <c r="C67" s="175">
        <f>IF(ISNUMBER('将来負担比率（分子）の構造'!I$53), IF('将来負担比率（分子）の構造'!I$53 &lt; 0, 0, '将来負担比率（分子）の構造'!I$53), NA())</f>
        <v>3413</v>
      </c>
      <c r="D67" s="175" t="e">
        <f>NA()</f>
        <v>#N/A</v>
      </c>
      <c r="E67" s="175" t="e">
        <f>NA()</f>
        <v>#N/A</v>
      </c>
      <c r="F67" s="175">
        <f>IF(ISNUMBER('将来負担比率（分子）の構造'!J$53), IF('将来負担比率（分子）の構造'!J$53 &lt; 0, 0, '将来負担比率（分子）の構造'!J$53), NA())</f>
        <v>4391</v>
      </c>
      <c r="G67" s="175" t="e">
        <f>NA()</f>
        <v>#N/A</v>
      </c>
      <c r="H67" s="175" t="e">
        <f>NA()</f>
        <v>#N/A</v>
      </c>
      <c r="I67" s="175">
        <f>IF(ISNUMBER('将来負担比率（分子）の構造'!K$53), IF('将来負担比率（分子）の構造'!K$53 &lt; 0, 0, '将来負担比率（分子）の構造'!K$53), NA())</f>
        <v>4001</v>
      </c>
      <c r="J67" s="175" t="e">
        <f>NA()</f>
        <v>#N/A</v>
      </c>
      <c r="K67" s="175" t="e">
        <f>NA()</f>
        <v>#N/A</v>
      </c>
      <c r="L67" s="175">
        <f>IF(ISNUMBER('将来負担比率（分子）の構造'!L$53), IF('将来負担比率（分子）の構造'!L$53 &lt; 0, 0, '将来負担比率（分子）の構造'!L$53), NA())</f>
        <v>2849</v>
      </c>
      <c r="M67" s="175" t="e">
        <f>NA()</f>
        <v>#N/A</v>
      </c>
      <c r="N67" s="175" t="e">
        <f>NA()</f>
        <v>#N/A</v>
      </c>
      <c r="O67" s="175">
        <f>IF(ISNUMBER('将来負担比率（分子）の構造'!M$53), IF('将来負担比率（分子）の構造'!M$53 &lt; 0, 0, '将来負担比率（分子）の構造'!M$53), NA())</f>
        <v>2913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2101</v>
      </c>
      <c r="C72" s="179">
        <f>基金残高に係る経年分析!G55</f>
        <v>2312</v>
      </c>
      <c r="D72" s="179">
        <f>基金残高に係る経年分析!H55</f>
        <v>2232</v>
      </c>
    </row>
    <row r="73" spans="1:16" x14ac:dyDescent="0.2">
      <c r="A73" s="178" t="s">
        <v>74</v>
      </c>
      <c r="B73" s="179">
        <f>基金残高に係る経年分析!F56</f>
        <v>386</v>
      </c>
      <c r="C73" s="179">
        <f>基金残高に係る経年分析!G56</f>
        <v>386</v>
      </c>
      <c r="D73" s="179">
        <f>基金残高に係る経年分析!H56</f>
        <v>427</v>
      </c>
    </row>
    <row r="74" spans="1:16" x14ac:dyDescent="0.2">
      <c r="A74" s="178" t="s">
        <v>75</v>
      </c>
      <c r="B74" s="179">
        <f>基金残高に係る経年分析!F57</f>
        <v>4864</v>
      </c>
      <c r="C74" s="179">
        <f>基金残高に係る経年分析!G57</f>
        <v>5207</v>
      </c>
      <c r="D74" s="179">
        <f>基金残高に係る経年分析!H57</f>
        <v>5740</v>
      </c>
    </row>
  </sheetData>
  <sheetProtection algorithmName="SHA-512" hashValue="HM51IaD5dtyCRZ0l95j4SdVQQkW3ujZDJ1agezjQhZdBvuOOa+Kv92jqhhEVopPMJH+j20OTZSsEdUMOsaepVQ==" saltValue="YzMIExp+omWNqctXoGvm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2025-03-10T07:57:40Z</cp:lastPrinted>
  <dcterms:created xsi:type="dcterms:W3CDTF">2025-02-19T05:02:29Z</dcterms:created>
  <dcterms:modified xsi:type="dcterms:W3CDTF">2025-03-18T07:39:44Z</dcterms:modified>
  <cp:category/>
</cp:coreProperties>
</file>