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4　市町→\○11 吉野ヶ里町\01修正\"/>
    </mc:Choice>
  </mc:AlternateContent>
  <xr:revisionPtr revIDLastSave="0" documentId="13_ncr:1_{88A1DA23-ECF1-4EB5-AF93-852180C50F0B}"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W34" i="10"/>
  <c r="BW35" i="10" s="1"/>
  <c r="BW36" i="10" s="1"/>
  <c r="BW37" i="10" s="1"/>
  <c r="BW38" i="10" s="1"/>
  <c r="BW39" i="10" s="1"/>
  <c r="BW40" i="10" s="1"/>
  <c r="BW41" i="10" s="1"/>
  <c r="BW42" i="10" s="1"/>
  <c r="BW43" i="10" s="1"/>
  <c r="BE34" i="10"/>
  <c r="BE35" i="10" s="1"/>
  <c r="BE36" i="10" s="1"/>
</calcChain>
</file>

<file path=xl/sharedStrings.xml><?xml version="1.0" encoding="utf-8"?>
<sst xmlns="http://schemas.openxmlformats.org/spreadsheetml/2006/main" count="1073" uniqueCount="566">
  <si>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</si>
  <si>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</si>
  <si>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</si>
  <si>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</si>
  <si>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</si>
  <si>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</si>
  <si>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</si>
  <si>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</si>
  <si>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</si>
  <si>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</si>
  <si>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</si>
  <si>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</si>
  <si>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</si>
  <si>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</si>
  <si>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</si>
  <si>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</si>
  <si>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</si>
  <si>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</si>
  <si>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</si>
  <si>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</si>
  <si>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</si>
  <si>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</si>
  <si>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</si>
  <si>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</si>
  <si>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</si>
  <si>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</si>
  <si>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</si>
  <si>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</si>
  <si>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</si>
  <si>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</si>
  <si>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</si>
  <si>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</si>
  <si>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</si>
  <si>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</si>
  <si>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</si>
  <si>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</si>
  <si>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</si>
  <si>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</si>
  <si>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</si>
  <si>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</si>
  <si>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</si>
  <si>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</si>
  <si>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</si>
  <si>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</si>
  <si>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</si>
  <si>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</si>
  <si>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</si>
  <si>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</si>
  <si>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</si>
  <si>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</si>
  <si>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</si>
  <si>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</si>
  <si>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</si>
  <si>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</si>
  <si>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</si>
  <si>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</si>
  <si>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</si>
  <si>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</si>
  <si>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</si>
  <si>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</si>
  <si>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</si>
  <si>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</si>
  <si>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</si>
  <si>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</si>
  <si>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</si>
  <si>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</si>
  <si>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</si>
  <si>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</si>
  <si>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</si>
  <si>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</si>
  <si>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</si>
  <si>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</si>
  <si>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</si>
  <si>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</si>
  <si>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</si>
  <si>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</si>
  <si>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</si>
  <si>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</si>
  <si>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</si>
  <si>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</si>
  <si>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</si>
  <si>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</si>
  <si>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</si>
  <si>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</si>
  <si>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</si>
  <si>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</si>
  <si>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</si>
  <si>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</si>
  <si>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</si>
  <si>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</si>
  <si>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</si>
  <si>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</si>
  <si>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</si>
  <si>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</si>
  <si>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吉野ヶ里町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</si>
  <si>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</si>
  <si>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</si>
  <si>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</si>
  <si>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</si>
  <si>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</si>
  <si>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</si>
  <si>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</si>
  <si>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</si>
  <si>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</si>
  <si>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</si>
  <si>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</si>
  <si>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</si>
  <si>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</si>
  <si>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</si>
  <si>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</si>
  <si>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</si>
  <si>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</si>
  <si>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</si>
  <si>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</si>
  <si>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</si>
  <si>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</si>
  <si>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</si>
  <si>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</si>
  <si>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</si>
  <si>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</si>
  <si>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</si>
  <si>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</si>
  <si>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</si>
  <si>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</si>
  <si>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</si>
  <si>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</si>
  <si>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</si>
  <si>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</si>
  <si>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</si>
  <si>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</si>
  <si>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</si>
  <si>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</si>
  <si>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</si>
  <si>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</si>
  <si>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</si>
  <si>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</si>
  <si>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</si>
  <si>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</si>
  <si>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</si>
  <si>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</si>
  <si>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</si>
  <si>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</si>
  <si>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</si>
  <si>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</si>
  <si>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</si>
  <si>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</si>
  <si>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</si>
  <si>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</si>
  <si>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</si>
  <si>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</si>
  <si>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</si>
  <si>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</si>
  <si>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</si>
  <si>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</si>
  <si>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</si>
  <si>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</si>
  <si>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</si>
  <si>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</si>
  <si>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</si>
  <si>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</si>
  <si>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</si>
  <si>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</si>
  <si>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</si>
  <si>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</si>
  <si>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</si>
  <si>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</si>
  <si>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</si>
  <si>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</si>
  <si>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</si>
  <si>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</si>
  <si>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</si>
  <si>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</si>
  <si>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</si>
  <si>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</si>
  <si>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</si>
  <si>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</si>
  <si>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</si>
  <si>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</si>
  <si>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</si>
  <si>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</si>
  <si>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</si>
  <si>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</si>
  <si>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</si>
  <si>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</si>
  <si>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</si>
  <si>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</si>
  <si>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</si>
  <si>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</si>
  <si>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</si>
  <si>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</si>
  <si>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</si>
  <si>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</si>
  <si>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</si>
  <si>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</si>
  <si>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</si>
  <si>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</si>
  <si>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</si>
  <si>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</si>
  <si>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</si>
  <si>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</si>
  <si>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</si>
  <si>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</si>
  <si>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</si>
  <si>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</si>
  <si>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佐賀県吉野ヶ里町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</si>
  <si>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</si>
  <si>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</si>
  <si>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</si>
  <si>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</si>
  <si>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</si>
  <si>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</si>
  <si>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</si>
  <si>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</si>
  <si>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</si>
  <si>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</si>
  <si>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</si>
  <si>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</si>
  <si>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</si>
  <si>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</si>
  <si>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</si>
  <si>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</si>
  <si>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</si>
  <si>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</si>
  <si>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</si>
  <si>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</si>
  <si>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</si>
  <si>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</si>
  <si>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</si>
  <si>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</si>
  <si>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</si>
  <si>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</si>
  <si>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</si>
  <si>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</si>
  <si>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</si>
  <si>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</si>
  <si>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</si>
  <si>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</si>
  <si>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</si>
  <si>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</si>
  <si>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</si>
  <si>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</si>
  <si>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</si>
  <si>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</si>
  <si>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</si>
  <si>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</si>
  <si>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</si>
  <si>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</si>
  <si>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</si>
  <si>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</si>
  <si>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</si>
  <si>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</si>
  <si>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</si>
  <si>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</si>
  <si>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</si>
  <si>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</si>
  <si>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</si>
  <si>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</si>
  <si>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</si>
  <si>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</si>
  <si>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</si>
  <si>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</si>
  <si>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</si>
  <si>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</si>
  <si>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</si>
  <si>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</si>
  <si>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</si>
  <si>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</si>
  <si>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</si>
  <si>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</si>
  <si>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</si>
  <si>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</si>
  <si>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</si>
  <si>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</si>
  <si>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</si>
  <si>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</si>
  <si>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</si>
  <si>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</si>
  <si>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</si>
  <si>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</si>
  <si>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</si>
  <si>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</si>
  <si>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</si>
  <si>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</si>
  <si>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</si>
  <si>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</si>
  <si>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</si>
  <si>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</si>
  <si>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</si>
  <si>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</si>
  <si>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</si>
  <si>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</si>
  <si>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</si>
  <si>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</si>
  <si>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</si>
  <si>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</si>
  <si>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</si>
  <si>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</si>
  <si>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</si>
  <si>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</si>
  <si>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</si>
  <si>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</si>
  <si>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</si>
  <si>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</si>
  <si>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</si>
  <si>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</si>
  <si>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</si>
  <si>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</si>
  <si>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</si>
  <si>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</si>
  <si>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</si>
  <si>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</si>
  <si>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</si>
  <si>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</si>
  <si>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</si>
  <si>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</si>
  <si>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</si>
  <si>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</si>
  <si>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</si>
  <si>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</si>
  <si>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</si>
  <si>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</si>
  <si>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</si>
  <si>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</si>
  <si>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</si>
  <si>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</si>
  <si>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</si>
  <si>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</si>
  <si>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</si>
  <si>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</si>
  <si>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</si>
  <si>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</si>
  <si>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</si>
  <si>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</si>
  <si>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</si>
  <si>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</si>
  <si>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</si>
  <si>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</si>
  <si>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</si>
  <si>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</si>
  <si>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</si>
  <si>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</si>
  <si>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</si>
  <si>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</si>
  <si>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</si>
  <si>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</si>
  <si>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</si>
  <si>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</si>
  <si>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</si>
  <si>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</si>
  <si>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</si>
  <si>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</si>
  <si>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</si>
  <si>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</si>
  <si>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</si>
  <si>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</si>
  <si>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佐賀県吉野ヶ里町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</si>
  <si>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</si>
  <si>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</si>
  <si>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</si>
  <si>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</si>
  <si>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</si>
  <si>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</si>
  <si>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</si>
  <si>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</si>
  <si>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</si>
  <si>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</si>
  <si>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</si>
  <si>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</si>
  <si>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</si>
  <si>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</si>
  <si>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</si>
  <si>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</si>
  <si>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</si>
  <si>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</si>
  <si>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</si>
  <si>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</si>
  <si>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</si>
  <si>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</si>
  <si>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</si>
  <si>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</si>
  <si>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</si>
  <si>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</si>
  <si>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</si>
  <si>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</si>
  <si>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</si>
  <si>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</si>
  <si>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</si>
  <si>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</si>
  <si>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</si>
  <si>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</si>
  <si>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</si>
  <si>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</si>
  <si>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</si>
  <si>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下水道特別会計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</si>
  <si>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</si>
  <si>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</si>
  <si>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</si>
  <si>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</si>
  <si>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</si>
  <si>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</si>
  <si>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</si>
  <si>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</si>
  <si>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</si>
  <si>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</si>
  <si>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</si>
  <si>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</si>
  <si>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</si>
  <si>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</si>
  <si>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</si>
  <si>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</si>
  <si>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</si>
  <si>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</si>
  <si>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</si>
  <si>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</si>
  <si>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</si>
  <si>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</si>
  <si>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</si>
  <si>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</si>
  <si>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</si>
  <si>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</si>
  <si>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</si>
  <si>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</si>
  <si>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</si>
  <si>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</si>
  <si>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</si>
  <si>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</si>
  <si>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</si>
  <si>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</si>
  <si>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</si>
  <si>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</si>
  <si>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</si>
  <si>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</si>
  <si>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</si>
  <si>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</si>
  <si>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</si>
  <si>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</si>
  <si>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</si>
  <si>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</si>
  <si>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</si>
  <si>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</si>
  <si>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</si>
  <si>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</si>
  <si>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</si>
  <si>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</si>
  <si>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</si>
  <si>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</si>
  <si>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</si>
  <si>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</si>
  <si>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</si>
  <si>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</si>
  <si>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</si>
  <si>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</si>
  <si>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</si>
  <si>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</si>
  <si>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</si>
  <si>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</si>
  <si>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</si>
  <si>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</si>
  <si>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</si>
  <si>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</si>
  <si>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</si>
  <si>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</si>
  <si>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</si>
  <si>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</si>
  <si>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</si>
  <si>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</si>
  <si>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</si>
  <si>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</si>
  <si>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</si>
  <si>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</si>
  <si>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</si>
  <si>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</si>
  <si>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</si>
  <si>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</si>
  <si>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</si>
  <si>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</si>
  <si>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</si>
  <si>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</si>
  <si>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</si>
  <si>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</si>
  <si>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</si>
  <si>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</si>
  <si>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</si>
  <si>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</si>
  <si>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</si>
  <si>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</si>
  <si>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</si>
  <si>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</si>
  <si>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</si>
  <si>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</si>
  <si>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</si>
  <si>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</si>
  <si>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</si>
  <si>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</si>
  <si>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</si>
  <si>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</si>
  <si>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</si>
  <si>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</si>
  <si>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</si>
  <si>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</si>
  <si>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</si>
  <si>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</si>
  <si>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</si>
  <si>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</si>
  <si>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</si>
  <si>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</si>
  <si>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</si>
  <si>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</si>
  <si>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</si>
  <si>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</si>
  <si>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</si>
  <si>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</si>
  <si>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</si>
  <si>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</si>
  <si>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</si>
  <si>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</si>
  <si>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</si>
  <si>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</si>
  <si>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</si>
  <si>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</si>
  <si>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</si>
  <si>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</si>
  <si>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</si>
  <si>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</si>
  <si>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</si>
  <si>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</si>
  <si>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</si>
  <si>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</si>
  <si>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</si>
  <si>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</si>
  <si>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5.27</t>
  </si>
  <si>
    <t>▲ 5.01</t>
  </si>
  <si>
    <t>▲ 3.64</t>
  </si>
  <si>
    <t>▲ 7.91</t>
  </si>
  <si>
    <t>下水道特別会計</t>
  </si>
  <si>
    <t>国民健康保険特別会計</t>
  </si>
  <si>
    <t>後期高齢者医療特別会計</t>
  </si>
  <si>
    <t>簡易水道特別会計</t>
  </si>
  <si>
    <t>一般会計</t>
  </si>
  <si>
    <t>工業用地造成事業特別会計</t>
  </si>
  <si>
    <t>その他会計（赤字）</t>
  </si>
  <si>
    <t>その他会計（黒字）</t>
  </si>
  <si>
    <t>R01</t>
    <phoneticPr fontId="5"/>
  </si>
  <si>
    <t>R02</t>
    <phoneticPr fontId="5"/>
  </si>
  <si>
    <t>R03</t>
    <phoneticPr fontId="5"/>
  </si>
  <si>
    <t>R04</t>
    <phoneticPr fontId="5"/>
  </si>
  <si>
    <t>R05</t>
    <phoneticPr fontId="5"/>
  </si>
  <si>
    <t>-</t>
    <phoneticPr fontId="2"/>
  </si>
  <si>
    <t>佐賀中部広域連合（一般会計）</t>
    <rPh sb="0" eb="8">
      <t>サガチュウブコウイキレンゴウ</t>
    </rPh>
    <rPh sb="9" eb="13">
      <t>イッパンカイケイ</t>
    </rPh>
    <phoneticPr fontId="2"/>
  </si>
  <si>
    <t>佐賀中部広域連合（介護特別会計）</t>
    <rPh sb="0" eb="8">
      <t>サガチュウブコウイキレンゴウ</t>
    </rPh>
    <rPh sb="9" eb="11">
      <t>カイゴ</t>
    </rPh>
    <rPh sb="11" eb="13">
      <t>トクベツ</t>
    </rPh>
    <rPh sb="13" eb="15">
      <t>カイケイ</t>
    </rPh>
    <phoneticPr fontId="2"/>
  </si>
  <si>
    <t>佐賀県後期高齢者医療広域連合（一般会計）</t>
    <rPh sb="0" eb="3">
      <t>サガケン</t>
    </rPh>
    <rPh sb="3" eb="8">
      <t>コウキコウレイシャ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</si>
  <si>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</si>
  <si>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佐賀東部水道企業団（用水供給事業会計）</t>
    <rPh sb="0" eb="9">
      <t>サガトウブスイドウキギョウダン</t>
    </rPh>
    <rPh sb="10" eb="14">
      <t>ヨウスイキョウキュウ</t>
    </rPh>
    <rPh sb="14" eb="16">
      <t>ジギョウ</t>
    </rPh>
    <rPh sb="16" eb="18">
      <t>カイケイ</t>
    </rPh>
    <phoneticPr fontId="2"/>
  </si>
  <si>
    <t>佐賀東部水道企業団（水道事業会計）</t>
    <rPh sb="0" eb="4">
      <t>サガトウブ</t>
    </rPh>
    <rPh sb="4" eb="6">
      <t>スイドウ</t>
    </rPh>
    <rPh sb="6" eb="9">
      <t>キギョウダン</t>
    </rPh>
    <rPh sb="10" eb="12">
      <t>スイドウ</t>
    </rPh>
    <rPh sb="12" eb="14">
      <t>ジギョウ</t>
    </rPh>
    <rPh sb="14" eb="16">
      <t>カイケイ</t>
    </rPh>
    <phoneticPr fontId="2"/>
  </si>
  <si>
    <t>脊振共同塵芥処理組合</t>
    <rPh sb="0" eb="6">
      <t>セフリキョウドウジンカイ</t>
    </rPh>
    <rPh sb="6" eb="10">
      <t>ショリクミアイ</t>
    </rPh>
    <phoneticPr fontId="2"/>
  </si>
  <si>
    <t>三神地区環境事務組合</t>
    <rPh sb="0" eb="6">
      <t>サンシンチクカンキョウ</t>
    </rPh>
    <rPh sb="6" eb="10">
      <t>ジムクミアイ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</si>
  <si>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</si>
  <si>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佐賀県市町総合事務組合（交通災害事業特別会計）</t>
    <rPh sb="0" eb="5">
      <t>サガケンシマチ</t>
    </rPh>
    <rPh sb="5" eb="7">
      <t>ソウゴウ</t>
    </rPh>
    <rPh sb="7" eb="9">
      <t>ジム</t>
    </rPh>
    <rPh sb="9" eb="11">
      <t>クミアイ</t>
    </rPh>
    <rPh sb="12" eb="16">
      <t>コウツウサイガイ</t>
    </rPh>
    <rPh sb="16" eb="18">
      <t>ジギョウ</t>
    </rPh>
    <rPh sb="18" eb="20">
      <t>トクベツ</t>
    </rPh>
    <rPh sb="20" eb="22">
      <t>カイケイ</t>
    </rPh>
    <phoneticPr fontId="2"/>
  </si>
  <si>
    <t>神埼市・吉野ヶ里町葬祭組合</t>
    <rPh sb="0" eb="3">
      <t>カンザキシ</t>
    </rPh>
    <rPh sb="4" eb="9">
      <t>ヨシノガリチョウ</t>
    </rPh>
    <rPh sb="9" eb="13">
      <t>ソウサイクミアイ</t>
    </rPh>
    <phoneticPr fontId="2"/>
  </si>
  <si>
    <t>佐賀県東部環境施設組合</t>
    <rPh sb="0" eb="9">
      <t>サガケントウブカンキョウシセツ</t>
    </rPh>
    <rPh sb="9" eb="11">
      <t>クミアイ</t>
    </rPh>
    <phoneticPr fontId="2"/>
  </si>
  <si>
    <t>吉野ヶ里町ふるさと応援寄附金基金</t>
    <rPh sb="0" eb="5">
      <t>ヨシノガリチョウ</t>
    </rPh>
    <rPh sb="9" eb="14">
      <t>オウエンキフキン</t>
    </rPh>
    <rPh sb="14" eb="16">
      <t>キキン</t>
    </rPh>
    <phoneticPr fontId="5"/>
  </si>
  <si>
    <t>吉野ヶ里町公用及び公共用施設建設基金</t>
    <rPh sb="0" eb="5">
      <t>ヨシノガリチョウ</t>
    </rPh>
    <rPh sb="5" eb="7">
      <t>コウヨウ</t>
    </rPh>
    <rPh sb="7" eb="8">
      <t>オヨ</t>
    </rPh>
    <rPh sb="9" eb="12">
      <t>コウキョウヨウ</t>
    </rPh>
    <rPh sb="12" eb="14">
      <t>シセツ</t>
    </rPh>
    <rPh sb="14" eb="16">
      <t>ケンセツ</t>
    </rPh>
    <rPh sb="16" eb="18">
      <t>キキン</t>
    </rPh>
    <phoneticPr fontId="2"/>
  </si>
  <si>
    <t>吉野ヶ里町合併振興基金</t>
    <rPh sb="0" eb="5">
      <t>ヨシノガリチョウ</t>
    </rPh>
    <rPh sb="5" eb="7">
      <t>ガッペイ</t>
    </rPh>
    <rPh sb="7" eb="9">
      <t>シンコウ</t>
    </rPh>
    <rPh sb="9" eb="11">
      <t>キキン</t>
    </rPh>
    <phoneticPr fontId="2"/>
  </si>
  <si>
    <t>吉野ヶ里町東脊振温浴施設維持整備基金</t>
    <rPh sb="0" eb="5">
      <t>ヨシノガリチョウ</t>
    </rPh>
    <rPh sb="5" eb="8">
      <t>ヒガシセフリ</t>
    </rPh>
    <rPh sb="8" eb="12">
      <t>オンヨクシセツ</t>
    </rPh>
    <rPh sb="12" eb="16">
      <t>イジセイビ</t>
    </rPh>
    <rPh sb="16" eb="18">
      <t>キキン</t>
    </rPh>
    <phoneticPr fontId="2"/>
  </si>
  <si>
    <t>吉野ヶ里町振興基金</t>
    <rPh sb="0" eb="5">
      <t>ヨシノガリチョウ</t>
    </rPh>
    <rPh sb="5" eb="9">
      <t>シンコウキキン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</si>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</sst>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E850-48A5-B15E-3D499CBE82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54662</c:v>
                </c:pt>
                <c:pt idx="1">
                  <c:v>175599</c:v>
                </c:pt>
                <c:pt idx="2">
                  <c:v>65562</c:v>
                </c:pt>
                <c:pt idx="3">
                  <c:v>27464</c:v>
                </c:pt>
                <c:pt idx="4">
                  <c:v>98306</c:v>
                </c:pt>
              </c:numCache>
            </c:numRef>
          </c:val>
          <c:smooth val="0"/>
          <c:extLst>
            <c:ext xmlns:c16="http://schemas.microsoft.com/office/drawing/2014/chart" uri="{C3380CC4-5D6E-409C-BE32-E72D297353CC}">
              <c16:uniqueId val="{00000001-E850-48A5-B15E-3D499CBE82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3.18</c:v>
                </c:pt>
                <c:pt idx="1">
                  <c:v>1.07</c:v>
                </c:pt>
                <c:pt idx="2">
                  <c:v>7.57</c:v>
                </c:pt>
                <c:pt idx="3">
                  <c:v>3.9</c:v>
                </c:pt>
                <c:pt idx="4">
                  <c:v>0.01</c:v>
                </c:pt>
              </c:numCache>
            </c:numRef>
          </c:val>
          <c:extLst>
            <c:ext xmlns:c16="http://schemas.microsoft.com/office/drawing/2014/chart" uri="{C3380CC4-5D6E-409C-BE32-E72D297353CC}">
              <c16:uniqueId val="{00000000-2C25-4DFD-B14B-B1EFD50E01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50.61</c:v>
                </c:pt>
                <c:pt idx="1">
                  <c:v>47.11</c:v>
                </c:pt>
                <c:pt idx="2">
                  <c:v>46.91</c:v>
                </c:pt>
                <c:pt idx="3">
                  <c:v>51.75</c:v>
                </c:pt>
                <c:pt idx="4">
                  <c:v>49.67</c:v>
                </c:pt>
              </c:numCache>
            </c:numRef>
          </c:val>
          <c:extLst>
            <c:ext xmlns:c16="http://schemas.microsoft.com/office/drawing/2014/chart" uri="{C3380CC4-5D6E-409C-BE32-E72D297353CC}">
              <c16:uniqueId val="{00000001-2C25-4DFD-B14B-B1EFD50E01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-5.27</c:v>
                </c:pt>
                <c:pt idx="1">
                  <c:v>-5.01</c:v>
                </c:pt>
                <c:pt idx="2">
                  <c:v>8.17</c:v>
                </c:pt>
                <c:pt idx="3">
                  <c:v>-3.64</c:v>
                </c:pt>
                <c:pt idx="4">
                  <c:v>-7.91</c:v>
                </c:pt>
              </c:numCache>
            </c:numRef>
          </c:val>
          <c:smooth val="0"/>
          <c:extLst>
            <c:ext xmlns:c16="http://schemas.microsoft.com/office/drawing/2014/chart" uri="{C3380CC4-5D6E-409C-BE32-E72D297353CC}">
              <c16:uniqueId val="{00000002-2C25-4DFD-B14B-B1EFD50E01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46-4372-8E70-99A7085633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46-4372-8E70-99A7085633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46-4372-8E70-99A7085633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146-4372-8E70-99A7085633F5}"/>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146-4372-8E70-99A7085633F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3.17</c:v>
                </c:pt>
                <c:pt idx="2">
                  <c:v>#N/A</c:v>
                </c:pt>
                <c:pt idx="3">
                  <c:v>1.06</c:v>
                </c:pt>
                <c:pt idx="4">
                  <c:v>#N/A</c:v>
                </c:pt>
                <c:pt idx="5">
                  <c:v>7.56</c:v>
                </c:pt>
                <c:pt idx="6">
                  <c:v>#N/A</c:v>
                </c:pt>
                <c:pt idx="7">
                  <c:v>3.89</c:v>
                </c:pt>
                <c:pt idx="8">
                  <c:v>#N/A</c:v>
                </c:pt>
                <c:pt idx="9">
                  <c:v>0</c:v>
                </c:pt>
              </c:numCache>
            </c:numRef>
          </c:val>
          <c:extLst>
            <c:ext xmlns:c16="http://schemas.microsoft.com/office/drawing/2014/chart" uri="{C3380CC4-5D6E-409C-BE32-E72D297353CC}">
              <c16:uniqueId val="{00000005-2146-4372-8E70-99A7085633F5}"/>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6-2146-4372-8E70-99A7085633F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c:v>
                </c:pt>
                <c:pt idx="4">
                  <c:v>#N/A</c:v>
                </c:pt>
                <c:pt idx="5">
                  <c:v>0</c:v>
                </c:pt>
                <c:pt idx="6">
                  <c:v>#N/A</c:v>
                </c:pt>
                <c:pt idx="7">
                  <c:v>0.04</c:v>
                </c:pt>
                <c:pt idx="8">
                  <c:v>#N/A</c:v>
                </c:pt>
                <c:pt idx="9">
                  <c:v>0.09</c:v>
                </c:pt>
              </c:numCache>
            </c:numRef>
          </c:val>
          <c:extLst>
            <c:ext xmlns:c16="http://schemas.microsoft.com/office/drawing/2014/chart" uri="{C3380CC4-5D6E-409C-BE32-E72D297353CC}">
              <c16:uniqueId val="{00000007-2146-4372-8E70-99A7085633F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1.04</c:v>
                </c:pt>
                <c:pt idx="2">
                  <c:v>#N/A</c:v>
                </c:pt>
                <c:pt idx="3">
                  <c:v>0.36</c:v>
                </c:pt>
                <c:pt idx="4">
                  <c:v>#N/A</c:v>
                </c:pt>
                <c:pt idx="5">
                  <c:v>0.32</c:v>
                </c:pt>
                <c:pt idx="6">
                  <c:v>#N/A</c:v>
                </c:pt>
                <c:pt idx="7">
                  <c:v>0.27</c:v>
                </c:pt>
                <c:pt idx="8">
                  <c:v>#N/A</c:v>
                </c:pt>
                <c:pt idx="9">
                  <c:v>0.35</c:v>
                </c:pt>
              </c:numCache>
            </c:numRef>
          </c:val>
          <c:extLst>
            <c:ext xmlns:c16="http://schemas.microsoft.com/office/drawing/2014/chart" uri="{C3380CC4-5D6E-409C-BE32-E72D297353CC}">
              <c16:uniqueId val="{00000008-2146-4372-8E70-99A7085633F5}"/>
            </c:ext>
          </c:extLst>
        </c:ser>
        <c:ser>
          <c:idx val="9"/>
          <c:order val="9"/>
          <c:tx>
            <c:strRef>
              <c:f>データシート!$A$36</c:f>
              <c:strCache>
                <c:ptCount val="1"/>
                <c:pt idx="0">
                  <c:v>下水道特別会計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1.44</c:v>
                </c:pt>
                <c:pt idx="2">
                  <c:v>#N/A</c:v>
                </c:pt>
                <c:pt idx="3">
                  <c:v>0.17</c:v>
                </c:pt>
                <c:pt idx="4">
                  <c:v>#N/A</c:v>
                </c:pt>
                <c:pt idx="5">
                  <c:v>0.14000000000000001</c:v>
                </c:pt>
                <c:pt idx="6">
                  <c:v>#N/A</c:v>
                </c:pt>
                <c:pt idx="7">
                  <c:v>0.15</c:v>
                </c:pt>
                <c:pt idx="8">
                  <c:v>#N/A</c:v>
                </c:pt>
                <c:pt idx="9">
                  <c:v>0.54</c:v>
                </c:pt>
              </c:numCache>
            </c:numRef>
          </c:val>
          <c:extLst>
            <c:ext xmlns:c16="http://schemas.microsoft.com/office/drawing/2014/chart" uri="{C3380CC4-5D6E-409C-BE32-E72D297353CC}">
              <c16:uniqueId val="{00000009-2146-4372-8E70-99A7085633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972</c:v>
                </c:pt>
                <c:pt idx="5">
                  <c:v>959</c:v>
                </c:pt>
                <c:pt idx="8">
                  <c:v>940</c:v>
                </c:pt>
                <c:pt idx="11">
                  <c:v>882</c:v>
                </c:pt>
                <c:pt idx="14">
                  <c:v>843</c:v>
                </c:pt>
              </c:numCache>
            </c:numRef>
          </c:val>
          <c:extLst>
            <c:ext xmlns:c16="http://schemas.microsoft.com/office/drawing/2014/chart" uri="{C3380CC4-5D6E-409C-BE32-E72D297353CC}">
              <c16:uniqueId val="{00000000-BF4C-4759-96A4-BADDDCC2F4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4C-4759-96A4-BADDDCC2F4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22</c:v>
                </c:pt>
                <c:pt idx="6">
                  <c:v>16</c:v>
                </c:pt>
                <c:pt idx="9">
                  <c:v>10</c:v>
                </c:pt>
                <c:pt idx="12">
                  <c:v>30</c:v>
                </c:pt>
              </c:numCache>
            </c:numRef>
          </c:val>
          <c:extLst>
            <c:ext xmlns:c16="http://schemas.microsoft.com/office/drawing/2014/chart" uri="{C3380CC4-5D6E-409C-BE32-E72D297353CC}">
              <c16:uniqueId val="{00000002-BF4C-4759-96A4-BADDDCC2F4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49</c:v>
                </c:pt>
                <c:pt idx="6">
                  <c:v>50</c:v>
                </c:pt>
                <c:pt idx="9">
                  <c:v>44</c:v>
                </c:pt>
                <c:pt idx="12">
                  <c:v>35</c:v>
                </c:pt>
              </c:numCache>
            </c:numRef>
          </c:val>
          <c:extLst>
            <c:ext xmlns:c16="http://schemas.microsoft.com/office/drawing/2014/chart" uri="{C3380CC4-5D6E-409C-BE32-E72D297353CC}">
              <c16:uniqueId val="{00000003-BF4C-4759-96A4-BADDDCC2F4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362</c:v>
                </c:pt>
                <c:pt idx="3">
                  <c:v>277</c:v>
                </c:pt>
                <c:pt idx="6">
                  <c:v>295</c:v>
                </c:pt>
                <c:pt idx="9">
                  <c:v>319</c:v>
                </c:pt>
                <c:pt idx="12">
                  <c:v>270</c:v>
                </c:pt>
              </c:numCache>
            </c:numRef>
          </c:val>
          <c:extLst>
            <c:ext xmlns:c16="http://schemas.microsoft.com/office/drawing/2014/chart" uri="{C3380CC4-5D6E-409C-BE32-E72D297353CC}">
              <c16:uniqueId val="{00000004-BF4C-4759-96A4-BADDDCC2F4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4C-4759-96A4-BADDDCC2F4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4C-4759-96A4-BADDDCC2F4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975</c:v>
                </c:pt>
                <c:pt idx="3">
                  <c:v>952</c:v>
                </c:pt>
                <c:pt idx="6">
                  <c:v>947</c:v>
                </c:pt>
                <c:pt idx="9">
                  <c:v>912</c:v>
                </c:pt>
                <c:pt idx="12">
                  <c:v>879</c:v>
                </c:pt>
              </c:numCache>
            </c:numRef>
          </c:val>
          <c:extLst>
            <c:ext xmlns:c16="http://schemas.microsoft.com/office/drawing/2014/chart" uri="{C3380CC4-5D6E-409C-BE32-E72D297353CC}">
              <c16:uniqueId val="{00000007-BF4C-4759-96A4-BADDDCC2F4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443</c:v>
                </c:pt>
                <c:pt idx="2">
                  <c:v>#N/A</c:v>
                </c:pt>
                <c:pt idx="3">
                  <c:v>#N/A</c:v>
                </c:pt>
                <c:pt idx="4">
                  <c:v>341</c:v>
                </c:pt>
                <c:pt idx="5">
                  <c:v>#N/A</c:v>
                </c:pt>
                <c:pt idx="6">
                  <c:v>#N/A</c:v>
                </c:pt>
                <c:pt idx="7">
                  <c:v>368</c:v>
                </c:pt>
                <c:pt idx="8">
                  <c:v>#N/A</c:v>
                </c:pt>
                <c:pt idx="9">
                  <c:v>#N/A</c:v>
                </c:pt>
                <c:pt idx="10">
                  <c:v>403</c:v>
                </c:pt>
                <c:pt idx="11">
                  <c:v>#N/A</c:v>
                </c:pt>
                <c:pt idx="12">
                  <c:v>#N/A</c:v>
                </c:pt>
                <c:pt idx="13">
                  <c:v>371</c:v>
                </c:pt>
                <c:pt idx="14">
                  <c:v>#N/A</c:v>
                </c:pt>
              </c:numCache>
            </c:numRef>
          </c:val>
          <c:smooth val="0"/>
          <c:extLst>
            <c:ext xmlns:c16="http://schemas.microsoft.com/office/drawing/2014/chart" uri="{C3380CC4-5D6E-409C-BE32-E72D297353CC}">
              <c16:uniqueId val="{00000008-BF4C-4759-96A4-BADDDCC2F4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8513</c:v>
                </c:pt>
                <c:pt idx="5">
                  <c:v>8165</c:v>
                </c:pt>
                <c:pt idx="8">
                  <c:v>7795</c:v>
                </c:pt>
                <c:pt idx="11">
                  <c:v>7383</c:v>
                </c:pt>
                <c:pt idx="14">
                  <c:v>7160</c:v>
                </c:pt>
              </c:numCache>
            </c:numRef>
          </c:val>
          <c:extLst>
            <c:ext xmlns:c16="http://schemas.microsoft.com/office/drawing/2014/chart" uri="{C3380CC4-5D6E-409C-BE32-E72D297353CC}">
              <c16:uniqueId val="{00000000-0245-427C-A2F3-A16E6DE696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640</c:v>
                </c:pt>
                <c:pt idx="5">
                  <c:v>561</c:v>
                </c:pt>
                <c:pt idx="8">
                  <c:v>473</c:v>
                </c:pt>
                <c:pt idx="11">
                  <c:v>392</c:v>
                </c:pt>
                <c:pt idx="14">
                  <c:v>291</c:v>
                </c:pt>
              </c:numCache>
            </c:numRef>
          </c:val>
          <c:extLst>
            <c:ext xmlns:c16="http://schemas.microsoft.com/office/drawing/2014/chart" uri="{C3380CC4-5D6E-409C-BE32-E72D297353CC}">
              <c16:uniqueId val="{00000001-0245-427C-A2F3-A16E6DE696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6730</c:v>
                </c:pt>
                <c:pt idx="5">
                  <c:v>7079</c:v>
                </c:pt>
                <c:pt idx="8">
                  <c:v>7825</c:v>
                </c:pt>
                <c:pt idx="11">
                  <c:v>9040</c:v>
                </c:pt>
                <c:pt idx="14">
                  <c:v>10365</c:v>
                </c:pt>
              </c:numCache>
            </c:numRef>
          </c:val>
          <c:extLst>
            <c:ext xmlns:c16="http://schemas.microsoft.com/office/drawing/2014/chart" uri="{C3380CC4-5D6E-409C-BE32-E72D297353CC}">
              <c16:uniqueId val="{00000002-0245-427C-A2F3-A16E6DE696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45-427C-A2F3-A16E6DE696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45-427C-A2F3-A16E6DE696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45-427C-A2F3-A16E6DE696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507</c:v>
                </c:pt>
                <c:pt idx="3">
                  <c:v>475</c:v>
                </c:pt>
                <c:pt idx="6">
                  <c:v>431</c:v>
                </c:pt>
                <c:pt idx="9">
                  <c:v>437</c:v>
                </c:pt>
                <c:pt idx="12">
                  <c:v>435</c:v>
                </c:pt>
              </c:numCache>
            </c:numRef>
          </c:val>
          <c:extLst>
            <c:ext xmlns:c16="http://schemas.microsoft.com/office/drawing/2014/chart" uri="{C3380CC4-5D6E-409C-BE32-E72D297353CC}">
              <c16:uniqueId val="{00000006-0245-427C-A2F3-A16E6DE696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202</c:v>
                </c:pt>
                <c:pt idx="3">
                  <c:v>280</c:v>
                </c:pt>
                <c:pt idx="6">
                  <c:v>246</c:v>
                </c:pt>
                <c:pt idx="9">
                  <c:v>206</c:v>
                </c:pt>
                <c:pt idx="12">
                  <c:v>231</c:v>
                </c:pt>
              </c:numCache>
            </c:numRef>
          </c:val>
          <c:extLst>
            <c:ext xmlns:c16="http://schemas.microsoft.com/office/drawing/2014/chart" uri="{C3380CC4-5D6E-409C-BE32-E72D297353CC}">
              <c16:uniqueId val="{00000007-0245-427C-A2F3-A16E6DE696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2569</c:v>
                </c:pt>
                <c:pt idx="3">
                  <c:v>2211</c:v>
                </c:pt>
                <c:pt idx="6">
                  <c:v>2097</c:v>
                </c:pt>
                <c:pt idx="9">
                  <c:v>1839</c:v>
                </c:pt>
                <c:pt idx="12">
                  <c:v>1619</c:v>
                </c:pt>
              </c:numCache>
            </c:numRef>
          </c:val>
          <c:extLst>
            <c:ext xmlns:c16="http://schemas.microsoft.com/office/drawing/2014/chart" uri="{C3380CC4-5D6E-409C-BE32-E72D297353CC}">
              <c16:uniqueId val="{00000008-0245-427C-A2F3-A16E6DE696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71</c:v>
                </c:pt>
                <c:pt idx="3">
                  <c:v>49</c:v>
                </c:pt>
                <c:pt idx="6">
                  <c:v>32</c:v>
                </c:pt>
                <c:pt idx="9">
                  <c:v>7</c:v>
                </c:pt>
                <c:pt idx="12">
                  <c:v>235</c:v>
                </c:pt>
              </c:numCache>
            </c:numRef>
          </c:val>
          <c:extLst>
            <c:ext xmlns:c16="http://schemas.microsoft.com/office/drawing/2014/chart" uri="{C3380CC4-5D6E-409C-BE32-E72D297353CC}">
              <c16:uniqueId val="{00000009-0245-427C-A2F3-A16E6DE696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9218</c:v>
                </c:pt>
                <c:pt idx="3">
                  <c:v>8769</c:v>
                </c:pt>
                <c:pt idx="6">
                  <c:v>8399</c:v>
                </c:pt>
                <c:pt idx="9">
                  <c:v>7712</c:v>
                </c:pt>
                <c:pt idx="12">
                  <c:v>7041</c:v>
                </c:pt>
              </c:numCache>
            </c:numRef>
          </c:val>
          <c:extLst>
            <c:ext xmlns:c16="http://schemas.microsoft.com/office/drawing/2014/chart" uri="{C3380CC4-5D6E-409C-BE32-E72D297353CC}">
              <c16:uniqueId val="{0000000A-0245-427C-A2F3-A16E6DE696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45-427C-A2F3-A16E6DE696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2403</c:v>
                </c:pt>
                <c:pt idx="1">
                  <c:v>2605</c:v>
                </c:pt>
                <c:pt idx="2">
                  <c:v>2502</c:v>
                </c:pt>
              </c:numCache>
            </c:numRef>
          </c:val>
          <c:extLst>
            <c:ext xmlns:c16="http://schemas.microsoft.com/office/drawing/2014/chart" uri="{C3380CC4-5D6E-409C-BE32-E72D297353CC}">
              <c16:uniqueId val="{00000000-32C9-4358-BE87-0D3F0C0D54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1130</c:v>
                </c:pt>
                <c:pt idx="1">
                  <c:v>1133</c:v>
                </c:pt>
                <c:pt idx="2">
                  <c:v>1136</c:v>
                </c:pt>
              </c:numCache>
            </c:numRef>
          </c:val>
          <c:extLst>
            <c:ext xmlns:c16="http://schemas.microsoft.com/office/drawing/2014/chart" uri="{C3380CC4-5D6E-409C-BE32-E72D297353CC}">
              <c16:uniqueId val="{00000001-32C9-4358-BE87-0D3F0C0D54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5154</c:v>
                </c:pt>
                <c:pt idx="1">
                  <c:v>6188</c:v>
                </c:pt>
                <c:pt idx="2">
                  <c:v>7619</c:v>
                </c:pt>
              </c:numCache>
            </c:numRef>
          </c:val>
          <c:extLst>
            <c:ext xmlns:c16="http://schemas.microsoft.com/office/drawing/2014/chart" uri="{C3380CC4-5D6E-409C-BE32-E72D297353CC}">
              <c16:uniqueId val="{00000002-32C9-4358-BE87-0D3F0C0D54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16,188
15,940
43.99
13,017,610
12,931,224
319
5,036,302
7,040,503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基準財政収入額、基準財政需要額がともに減少したことにより単年度指数は前年度より</a:t>
          </a:r>
          <a:r>
            <a:rPr kumimoji="1" lang="en-US" altLang="ja-JP" sz="1300">
              <a:latin typeface="ＭＳ Ｐゴシック" panose="020B0600070205080204" pitchFamily="50" charset="-128"/>
              <a:ea typeface="ＭＳ Ｐゴシック" panose="020B0600070205080204" pitchFamily="50" charset="-128"/>
            </a:rPr>
            <a:t>0.015</a:t>
          </a:r>
          <a:r>
            <a:rPr kumimoji="1" lang="ja-JP" altLang="en-US" sz="1300">
              <a:latin typeface="ＭＳ Ｐゴシック" panose="020B0600070205080204" pitchFamily="50" charset="-128"/>
              <a:ea typeface="ＭＳ Ｐゴシック" panose="020B0600070205080204" pitchFamily="50" charset="-128"/>
            </a:rPr>
            <a:t>ポイント低下し、３ヶ年平均の財政力指数についても前年度から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や県平均よりも上回っているものの、類似団体内の平均を下回っているため、今後より一層の行財政改革を推進し、企業の誘致活動や定住促進事業等による税収の確保を図り、財政力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48381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83958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72468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83958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地方交付税をはじめとした経常収入は前年度より増加しているが、人件費、補助費、負担金等の経常支出も増加しており経常収入の増加分を上回っている。これらの影響により経常収支比率は前年度から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ポイント後退し</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公債費や人件費、物件費等の経常経費削減に努める一方、町税や住宅使用料の徴収強化等による歳入の確保を図る。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149437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891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44873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719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65</xdr:row>
      <xdr:rowOff>73025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7195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165523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1727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ふるさと納税の増収に伴い、昨年度と同様に返礼品や委託料等も増加しており、前年度に比べて</a:t>
          </a:r>
          <a:r>
            <a:rPr kumimoji="1" lang="en-US" altLang="ja-JP" sz="1300">
              <a:latin typeface="ＭＳ Ｐゴシック" panose="020B0600070205080204" pitchFamily="50" charset="-128"/>
              <a:ea typeface="ＭＳ Ｐゴシック" panose="020B0600070205080204" pitchFamily="50" charset="-128"/>
            </a:rPr>
            <a:t>63,155</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円の増となっており類似団体平均を</a:t>
          </a:r>
          <a:r>
            <a:rPr kumimoji="1" lang="en-US" altLang="ja-JP" sz="1300">
              <a:latin typeface="ＭＳ Ｐゴシック" panose="020B0600070205080204" pitchFamily="50" charset="-128"/>
              <a:ea typeface="ＭＳ Ｐゴシック" panose="020B0600070205080204" pitchFamily="50" charset="-128"/>
            </a:rPr>
            <a:t>100,680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295,743</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119169</xdr:rowOff>
    </xdr:from>
    <xdr:to>
      <xdr:col>23</xdr:col>
      <xdr:colOff>133350</xdr:colOff>
      <xdr:row>86</xdr:row>
      <xdr:rowOff>81056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20969"/>
          <a:ext cx="838200" cy="30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6975</xdr:rowOff>
    </xdr:from>
    <xdr:to>
      <xdr:col>19</xdr:col>
      <xdr:colOff>133350</xdr:colOff>
      <xdr:row>84</xdr:row>
      <xdr:rowOff>119169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08775"/>
          <a:ext cx="889000" cy="1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155166</xdr:rowOff>
    </xdr:from>
    <xdr:to>
      <xdr:col>15</xdr:col>
      <xdr:colOff>82550</xdr:colOff>
      <xdr:row>84</xdr:row>
      <xdr:rowOff>6975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14066"/>
          <a:ext cx="889000" cy="1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47377</xdr:rowOff>
    </xdr:from>
    <xdr:to>
      <xdr:col>11</xdr:col>
      <xdr:colOff>31750</xdr:colOff>
      <xdr:row>82</xdr:row>
      <xdr:rowOff>155166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06277"/>
          <a:ext cx="889000" cy="10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30256</xdr:rowOff>
    </xdr:from>
    <xdr:to>
      <xdr:col>23</xdr:col>
      <xdr:colOff>184150</xdr:colOff>
      <xdr:row>86</xdr:row>
      <xdr:rowOff>131856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2333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74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68369</xdr:rowOff>
    </xdr:from>
    <xdr:to>
      <xdr:col>19</xdr:col>
      <xdr:colOff>184150</xdr:colOff>
      <xdr:row>84</xdr:row>
      <xdr:rowOff>169969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154746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5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127625</xdr:rowOff>
    </xdr:from>
    <xdr:to>
      <xdr:col>15</xdr:col>
      <xdr:colOff>133350</xdr:colOff>
      <xdr:row>84</xdr:row>
      <xdr:rowOff>57775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42552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104366</xdr:rowOff>
    </xdr:from>
    <xdr:to>
      <xdr:col>11</xdr:col>
      <xdr:colOff>82550</xdr:colOff>
      <xdr:row>83</xdr:row>
      <xdr:rowOff>34516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44693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3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168027</xdr:rowOff>
    </xdr:from>
    <xdr:to>
      <xdr:col>7</xdr:col>
      <xdr:colOff>31750</xdr:colOff>
      <xdr:row>82</xdr:row>
      <xdr:rowOff>98177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2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階層間変動により、前年度</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に対し今年度は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となっている。引き続き国の給与水準との均衡を図りながら給与の適正化に努める。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101600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122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524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前年度は定年前退職による突発的な職員減があり、新規採用による職員数の十分な確保ができていなかったが、採用職員数の増および退職者数の減により前年度から</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56233</xdr:rowOff>
    </xdr:from>
    <xdr:to>
      <xdr:col>81</xdr:col>
      <xdr:colOff>44450</xdr:colOff>
      <xdr:row>60</xdr:row>
      <xdr:rowOff>75001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43233"/>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54892</xdr:rowOff>
    </xdr:from>
    <xdr:to>
      <xdr:col>77</xdr:col>
      <xdr:colOff>44450</xdr:colOff>
      <xdr:row>60</xdr:row>
      <xdr:rowOff>56233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4189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54892</xdr:rowOff>
    </xdr:from>
    <xdr:to>
      <xdr:col>72</xdr:col>
      <xdr:colOff>203200</xdr:colOff>
      <xdr:row>60</xdr:row>
      <xdr:rowOff>60254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4189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60254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12400"/>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24201</xdr:rowOff>
    </xdr:from>
    <xdr:to>
      <xdr:col>81</xdr:col>
      <xdr:colOff>95250</xdr:colOff>
      <xdr:row>60</xdr:row>
      <xdr:rowOff>125801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40728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5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5433</xdr:rowOff>
    </xdr:from>
    <xdr:to>
      <xdr:col>77</xdr:col>
      <xdr:colOff>95250</xdr:colOff>
      <xdr:row>60</xdr:row>
      <xdr:rowOff>107033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117210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61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4092</xdr:rowOff>
    </xdr:from>
    <xdr:to>
      <xdr:col>73</xdr:col>
      <xdr:colOff>44450</xdr:colOff>
      <xdr:row>60</xdr:row>
      <xdr:rowOff>105692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115869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5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9454</xdr:rowOff>
    </xdr:from>
    <xdr:to>
      <xdr:col>68</xdr:col>
      <xdr:colOff>203200</xdr:colOff>
      <xdr:row>60</xdr:row>
      <xdr:rowOff>111054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121231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３ヶ年平均の実質公債比率は前年度に引き続き</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ているが、依然として類似団体平均値を上回っている状況にある。建設物価の高騰する中、新庁舎建設をはじめとする大規模建設事業や公共施設の更新・改修が控えているため、より有利な起債の選択や施設管理計画の精査等により指標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97790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9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154094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22860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87206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952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控除後の将来負担額は今年度もマイナスのため、将来負担比率は「算定なし」となっている。新庁舎建設事業やごみ処理施設建設事業、既存の施設の更新や解体撤去等により比率の上昇が懸念されるため、当該事業に限らず実施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16,188
15,940
43.99
13,017,610
12,931,224
319
5,036,302
7,040,503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人件費に要する経常収支比率は前年度を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％となった。類似団体平均は上回っているものの、人件費は増加傾向にあるため引き続き適切な定員の管理に努める。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ふるさと納税の増収に伴う寄附礼品や経費の増により前年度に比べ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ポイント上昇している。システムの使用料や各種リース料も増加傾向にあるため、業務の改善・効率化を図り経費の抑制に努める。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3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15</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47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14</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45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15</xdr:row>
      <xdr:rowOff>19558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自立支援給付や障害児通所支援等の経常一般財源を充当する歳出が増加傾向にあることから、前年度に比べ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全国平均や県内平均は下回っているものの、依然として類似団体平均を上回る数値は続いているため、制度の改正等による給付費の動向に注視するとともに単独扶助や独自加算等を見直すなど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03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05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温浴施設や町営住宅などの公立施設の老朽化等による維持補修費の増加によりその他の経常一般財源充当経費は増加。前年度に比べて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ポイント上昇している。今後、施設管理計画の精査により維持補修費等の抑制を図る。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9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100330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一部事務組合の運営に係る負担金の増により前年度から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％となった。今後も組合への運営費負担金等により増加が見込まれるため一部事務組合の運営状況等を注視し、補助費等の抑制に努める。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19231</xdr:rowOff>
    </xdr:from>
    <xdr:to>
      <xdr:col>82</xdr:col>
      <xdr:colOff>107950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9143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36</xdr:row>
      <xdr:rowOff>19231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261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125367</xdr:rowOff>
    </xdr:from>
    <xdr:to>
      <xdr:col>73</xdr:col>
      <xdr:colOff>180975</xdr:colOff>
      <xdr:row>36</xdr:row>
      <xdr:rowOff>71483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261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71483</xdr:rowOff>
    </xdr:from>
    <xdr:to>
      <xdr:col>69</xdr:col>
      <xdr:colOff>92075</xdr:colOff>
      <xdr:row>36</xdr:row>
      <xdr:rowOff>117203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436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139881</xdr:rowOff>
    </xdr:from>
    <xdr:to>
      <xdr:col>78</xdr:col>
      <xdr:colOff>120650</xdr:colOff>
      <xdr:row>36</xdr:row>
      <xdr:rowOff>70031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80208</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74567</xdr:rowOff>
    </xdr:from>
    <xdr:to>
      <xdr:col>74</xdr:col>
      <xdr:colOff>31750</xdr:colOff>
      <xdr:row>36</xdr:row>
      <xdr:rowOff>4717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14894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20683</xdr:rowOff>
    </xdr:from>
    <xdr:to>
      <xdr:col>69</xdr:col>
      <xdr:colOff>142875</xdr:colOff>
      <xdr:row>36</xdr:row>
      <xdr:rowOff>122283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132460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66403</xdr:rowOff>
    </xdr:from>
    <xdr:to>
      <xdr:col>65</xdr:col>
      <xdr:colOff>53975</xdr:colOff>
      <xdr:row>36</xdr:row>
      <xdr:rowOff>168003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152780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％となった。償還額の大部分は普通交付税措置対象であるものの、平成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年度以降、類似団体平均を毎年上回っているため、元金据置期間や償還期間の短縮による借入利子の抑制、民間資金等の繰上償還などに取り組み公債費の抑制に努める。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12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143002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35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40132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地方交付税をはじめとする経常収入の減や公債費を除く経常一般財源充当経費の増加により前年度に比べて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％となっている。全国平均よりも下回っているものの県平均や類似団体平均よりも上回っているため、行政経費の効率的な運営を図り、経費の削減に努める。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8920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5146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51460"/>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56135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754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137439</xdr:rowOff>
    </xdr:from>
    <xdr:to>
      <xdr:col>29</xdr:col>
      <xdr:colOff>127000</xdr:colOff>
      <xdr:row>17</xdr:row>
      <xdr:rowOff>160249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9714"/>
          <a:ext cx="647700" cy="2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160249</xdr:rowOff>
    </xdr:from>
    <xdr:to>
      <xdr:col>26</xdr:col>
      <xdr:colOff>50800</xdr:colOff>
      <xdr:row>18</xdr:row>
      <xdr:rowOff>26886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2524"/>
          <a:ext cx="698500" cy="3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26886</xdr:rowOff>
    </xdr:from>
    <xdr:to>
      <xdr:col>22</xdr:col>
      <xdr:colOff>114300</xdr:colOff>
      <xdr:row>18</xdr:row>
      <xdr:rowOff>27826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0611"/>
          <a:ext cx="698500" cy="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xdr:rowOff>
    </xdr:from>
    <xdr:to>
      <xdr:col>18</xdr:col>
      <xdr:colOff>177800</xdr:colOff>
      <xdr:row>18</xdr:row>
      <xdr:rowOff>27826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33890"/>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86639</xdr:rowOff>
    </xdr:from>
    <xdr:to>
      <xdr:col>29</xdr:col>
      <xdr:colOff>177800</xdr:colOff>
      <xdr:row>18</xdr:row>
      <xdr:rowOff>16789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58716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109449</xdr:rowOff>
    </xdr:from>
    <xdr:to>
      <xdr:col>26</xdr:col>
      <xdr:colOff>101600</xdr:colOff>
      <xdr:row>18</xdr:row>
      <xdr:rowOff>39599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24376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147536</xdr:rowOff>
    </xdr:from>
    <xdr:to>
      <xdr:col>22</xdr:col>
      <xdr:colOff>165100</xdr:colOff>
      <xdr:row>18</xdr:row>
      <xdr:rowOff>77686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62463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148476</xdr:rowOff>
    </xdr:from>
    <xdr:to>
      <xdr:col>19</xdr:col>
      <xdr:colOff>38100</xdr:colOff>
      <xdr:row>18</xdr:row>
      <xdr:rowOff>78626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63403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120815</xdr:rowOff>
    </xdr:from>
    <xdr:to>
      <xdr:col>15</xdr:col>
      <xdr:colOff>101600</xdr:colOff>
      <xdr:row>18</xdr:row>
      <xdr:rowOff>50965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35742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302313</xdr:rowOff>
    </xdr:from>
    <xdr:to>
      <xdr:col>29</xdr:col>
      <xdr:colOff>127000</xdr:colOff>
      <xdr:row>36</xdr:row>
      <xdr:rowOff>4562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12663"/>
          <a:ext cx="6477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332240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2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302313</xdr:rowOff>
    </xdr:from>
    <xdr:to>
      <xdr:col>26</xdr:col>
      <xdr:colOff>50800</xdr:colOff>
      <xdr:row>36</xdr:row>
      <xdr:rowOff>8471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12663"/>
          <a:ext cx="698500" cy="4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8471</xdr:rowOff>
    </xdr:from>
    <xdr:to>
      <xdr:col>22</xdr:col>
      <xdr:colOff>114300</xdr:colOff>
      <xdr:row>36</xdr:row>
      <xdr:rowOff>46121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61721"/>
          <a:ext cx="698500" cy="3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246215</xdr:rowOff>
    </xdr:from>
    <xdr:to>
      <xdr:col>18</xdr:col>
      <xdr:colOff>177800</xdr:colOff>
      <xdr:row>36</xdr:row>
      <xdr:rowOff>46121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56565"/>
          <a:ext cx="698500" cy="14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296662</xdr:rowOff>
    </xdr:from>
    <xdr:to>
      <xdr:col>29</xdr:col>
      <xdr:colOff>177800</xdr:colOff>
      <xdr:row>36</xdr:row>
      <xdr:rowOff>55362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0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141739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5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251513</xdr:rowOff>
    </xdr:from>
    <xdr:to>
      <xdr:col>26</xdr:col>
      <xdr:colOff>101600</xdr:colOff>
      <xdr:row>36</xdr:row>
      <xdr:rowOff>10213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6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3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300571</xdr:rowOff>
    </xdr:from>
    <xdr:to>
      <xdr:col>22</xdr:col>
      <xdr:colOff>165100</xdr:colOff>
      <xdr:row>36</xdr:row>
      <xdr:rowOff>59271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10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69448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7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338221</xdr:rowOff>
    </xdr:from>
    <xdr:to>
      <xdr:col>19</xdr:col>
      <xdr:colOff>38100</xdr:colOff>
      <xdr:row>36</xdr:row>
      <xdr:rowOff>96921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4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107098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1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195415</xdr:rowOff>
    </xdr:from>
    <xdr:to>
      <xdr:col>15</xdr:col>
      <xdr:colOff>101600</xdr:colOff>
      <xdr:row>35</xdr:row>
      <xdr:rowOff>297015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0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307192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16,188
15,940
43.99
13,017,610
12,931,224
319
5,036,302
7,040,503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136774</xdr:rowOff>
    </xdr:from>
    <xdr:to>
      <xdr:col>24</xdr:col>
      <xdr:colOff>63500</xdr:colOff>
      <xdr:row>36</xdr:row>
      <xdr:rowOff>152669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08974"/>
          <a:ext cx="8382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152669</xdr:rowOff>
    </xdr:from>
    <xdr:to>
      <xdr:col>19</xdr:col>
      <xdr:colOff>177800</xdr:colOff>
      <xdr:row>37</xdr:row>
      <xdr:rowOff>45959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24869"/>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45959</xdr:rowOff>
    </xdr:from>
    <xdr:to>
      <xdr:col>15</xdr:col>
      <xdr:colOff>50800</xdr:colOff>
      <xdr:row>37</xdr:row>
      <xdr:rowOff>47239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8960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47239</xdr:rowOff>
    </xdr:from>
    <xdr:to>
      <xdr:col>10</xdr:col>
      <xdr:colOff>114300</xdr:colOff>
      <xdr:row>37</xdr:row>
      <xdr:rowOff>109464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90889"/>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85974</xdr:rowOff>
    </xdr:from>
    <xdr:to>
      <xdr:col>24</xdr:col>
      <xdr:colOff>114300</xdr:colOff>
      <xdr:row>37</xdr:row>
      <xdr:rowOff>16124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64401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101869</xdr:rowOff>
    </xdr:from>
    <xdr:to>
      <xdr:col>20</xdr:col>
      <xdr:colOff>38100</xdr:colOff>
      <xdr:row>37</xdr:row>
      <xdr:rowOff>32019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23146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166609</xdr:rowOff>
    </xdr:from>
    <xdr:to>
      <xdr:col>15</xdr:col>
      <xdr:colOff>101600</xdr:colOff>
      <xdr:row>37</xdr:row>
      <xdr:rowOff>96759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87886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167889</xdr:rowOff>
    </xdr:from>
    <xdr:to>
      <xdr:col>10</xdr:col>
      <xdr:colOff>165100</xdr:colOff>
      <xdr:row>37</xdr:row>
      <xdr:rowOff>98039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89166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3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58664</xdr:rowOff>
    </xdr:from>
    <xdr:to>
      <xdr:col>6</xdr:col>
      <xdr:colOff>38100</xdr:colOff>
      <xdr:row>37</xdr:row>
      <xdr:rowOff>160264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0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151391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3711</xdr:rowOff>
    </xdr:from>
    <xdr:to>
      <xdr:col>24</xdr:col>
      <xdr:colOff>63500</xdr:colOff>
      <xdr:row>53</xdr:row>
      <xdr:rowOff>45608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576211"/>
          <a:ext cx="838200" cy="5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45608</xdr:rowOff>
    </xdr:from>
    <xdr:to>
      <xdr:col>19</xdr:col>
      <xdr:colOff>177800</xdr:colOff>
      <xdr:row>54</xdr:row>
      <xdr:rowOff>58693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32458"/>
          <a:ext cx="889000" cy="18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58693</xdr:rowOff>
    </xdr:from>
    <xdr:to>
      <xdr:col>15</xdr:col>
      <xdr:colOff>50800</xdr:colOff>
      <xdr:row>56</xdr:row>
      <xdr:rowOff>84973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16993"/>
          <a:ext cx="889000" cy="3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84973</xdr:rowOff>
    </xdr:from>
    <xdr:to>
      <xdr:col>10</xdr:col>
      <xdr:colOff>114300</xdr:colOff>
      <xdr:row>57</xdr:row>
      <xdr:rowOff>61775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86173"/>
          <a:ext cx="889000" cy="14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124361</xdr:rowOff>
    </xdr:from>
    <xdr:to>
      <xdr:col>24</xdr:col>
      <xdr:colOff>114300</xdr:colOff>
      <xdr:row>50</xdr:row>
      <xdr:rowOff>54511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5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77388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47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166258</xdr:rowOff>
    </xdr:from>
    <xdr:to>
      <xdr:col>20</xdr:col>
      <xdr:colOff>38100</xdr:colOff>
      <xdr:row>53</xdr:row>
      <xdr:rowOff>96408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112935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85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7893</xdr:rowOff>
    </xdr:from>
    <xdr:to>
      <xdr:col>15</xdr:col>
      <xdr:colOff>101600</xdr:colOff>
      <xdr:row>54</xdr:row>
      <xdr:rowOff>109493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126020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04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34173</xdr:rowOff>
    </xdr:from>
    <xdr:to>
      <xdr:col>10</xdr:col>
      <xdr:colOff>165100</xdr:colOff>
      <xdr:row>56</xdr:row>
      <xdr:rowOff>135773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152300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1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10975</xdr:rowOff>
    </xdr:from>
    <xdr:to>
      <xdr:col>6</xdr:col>
      <xdr:colOff>38100</xdr:colOff>
      <xdr:row>57</xdr:row>
      <xdr:rowOff>112575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103702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71441</xdr:rowOff>
    </xdr:from>
    <xdr:to>
      <xdr:col>24</xdr:col>
      <xdr:colOff>63500</xdr:colOff>
      <xdr:row>78</xdr:row>
      <xdr:rowOff>84356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44541"/>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79418</xdr:rowOff>
    </xdr:from>
    <xdr:to>
      <xdr:col>19</xdr:col>
      <xdr:colOff>177800</xdr:colOff>
      <xdr:row>78</xdr:row>
      <xdr:rowOff>84356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52518"/>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79418</xdr:rowOff>
    </xdr:from>
    <xdr:to>
      <xdr:col>15</xdr:col>
      <xdr:colOff>50800</xdr:colOff>
      <xdr:row>78</xdr:row>
      <xdr:rowOff>83167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251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83167</xdr:rowOff>
    </xdr:from>
    <xdr:to>
      <xdr:col>10</xdr:col>
      <xdr:colOff>114300</xdr:colOff>
      <xdr:row>78</xdr:row>
      <xdr:rowOff>85020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56267"/>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20641</xdr:rowOff>
    </xdr:from>
    <xdr:to>
      <xdr:col>24</xdr:col>
      <xdr:colOff>114300</xdr:colOff>
      <xdr:row>78</xdr:row>
      <xdr:rowOff>122241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107018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33556</xdr:rowOff>
    </xdr:from>
    <xdr:to>
      <xdr:col>20</xdr:col>
      <xdr:colOff>38100</xdr:colOff>
      <xdr:row>78</xdr:row>
      <xdr:rowOff>135156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126283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28618</xdr:rowOff>
    </xdr:from>
    <xdr:to>
      <xdr:col>15</xdr:col>
      <xdr:colOff>101600</xdr:colOff>
      <xdr:row>78</xdr:row>
      <xdr:rowOff>130218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121345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32367</xdr:rowOff>
    </xdr:from>
    <xdr:to>
      <xdr:col>10</xdr:col>
      <xdr:colOff>165100</xdr:colOff>
      <xdr:row>78</xdr:row>
      <xdr:rowOff>133967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125094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34220</xdr:rowOff>
    </xdr:from>
    <xdr:to>
      <xdr:col>6</xdr:col>
      <xdr:colOff>38100</xdr:colOff>
      <xdr:row>78</xdr:row>
      <xdr:rowOff>135820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126947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29395</xdr:rowOff>
    </xdr:from>
    <xdr:to>
      <xdr:col>24</xdr:col>
      <xdr:colOff>63500</xdr:colOff>
      <xdr:row>94</xdr:row>
      <xdr:rowOff>129980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4569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166610</xdr:rowOff>
    </xdr:from>
    <xdr:to>
      <xdr:col>19</xdr:col>
      <xdr:colOff>177800</xdr:colOff>
      <xdr:row>94</xdr:row>
      <xdr:rowOff>129980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111460"/>
          <a:ext cx="889000" cy="13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166610</xdr:rowOff>
    </xdr:from>
    <xdr:to>
      <xdr:col>15</xdr:col>
      <xdr:colOff>50800</xdr:colOff>
      <xdr:row>95</xdr:row>
      <xdr:rowOff>96124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11460"/>
          <a:ext cx="8890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96124</xdr:rowOff>
    </xdr:from>
    <xdr:to>
      <xdr:col>10</xdr:col>
      <xdr:colOff>114300</xdr:colOff>
      <xdr:row>95</xdr:row>
      <xdr:rowOff>149747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83874"/>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150045</xdr:rowOff>
    </xdr:from>
    <xdr:to>
      <xdr:col>24</xdr:col>
      <xdr:colOff>114300</xdr:colOff>
      <xdr:row>94</xdr:row>
      <xdr:rowOff>80195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4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79180</xdr:rowOff>
    </xdr:from>
    <xdr:to>
      <xdr:col>20</xdr:col>
      <xdr:colOff>38100</xdr:colOff>
      <xdr:row>95</xdr:row>
      <xdr:rowOff>9330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25857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7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115810</xdr:rowOff>
    </xdr:from>
    <xdr:to>
      <xdr:col>15</xdr:col>
      <xdr:colOff>101600</xdr:colOff>
      <xdr:row>94</xdr:row>
      <xdr:rowOff>45960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62487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83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45324</xdr:rowOff>
    </xdr:from>
    <xdr:to>
      <xdr:col>10</xdr:col>
      <xdr:colOff>165100</xdr:colOff>
      <xdr:row>95</xdr:row>
      <xdr:rowOff>146924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163451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98947</xdr:rowOff>
    </xdr:from>
    <xdr:to>
      <xdr:col>6</xdr:col>
      <xdr:colOff>38100</xdr:colOff>
      <xdr:row>96</xdr:row>
      <xdr:rowOff>29097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45624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151450</xdr:rowOff>
    </xdr:from>
    <xdr:to>
      <xdr:col>55</xdr:col>
      <xdr:colOff>0</xdr:colOff>
      <xdr:row>37</xdr:row>
      <xdr:rowOff>21715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23650"/>
          <a:ext cx="838200" cy="4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21715</xdr:rowOff>
    </xdr:from>
    <xdr:to>
      <xdr:col>50</xdr:col>
      <xdr:colOff>114300</xdr:colOff>
      <xdr:row>37</xdr:row>
      <xdr:rowOff>31001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65365"/>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64024</xdr:rowOff>
    </xdr:from>
    <xdr:to>
      <xdr:col>45</xdr:col>
      <xdr:colOff>177800</xdr:colOff>
      <xdr:row>37</xdr:row>
      <xdr:rowOff>31001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93324"/>
          <a:ext cx="889000" cy="4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64024</xdr:rowOff>
    </xdr:from>
    <xdr:to>
      <xdr:col>41</xdr:col>
      <xdr:colOff>50800</xdr:colOff>
      <xdr:row>36</xdr:row>
      <xdr:rowOff>107243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93324"/>
          <a:ext cx="889000" cy="3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100650</xdr:rowOff>
    </xdr:from>
    <xdr:to>
      <xdr:col>55</xdr:col>
      <xdr:colOff>50800</xdr:colOff>
      <xdr:row>37</xdr:row>
      <xdr:rowOff>30800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79077</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5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142365</xdr:rowOff>
    </xdr:from>
    <xdr:to>
      <xdr:col>50</xdr:col>
      <xdr:colOff>165100</xdr:colOff>
      <xdr:row>37</xdr:row>
      <xdr:rowOff>72515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63642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0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151651</xdr:rowOff>
    </xdr:from>
    <xdr:to>
      <xdr:col>46</xdr:col>
      <xdr:colOff>38100</xdr:colOff>
      <xdr:row>37</xdr:row>
      <xdr:rowOff>81801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2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72928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13224</xdr:rowOff>
    </xdr:from>
    <xdr:to>
      <xdr:col>41</xdr:col>
      <xdr:colOff>101600</xdr:colOff>
      <xdr:row>34</xdr:row>
      <xdr:rowOff>114824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105951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56443</xdr:rowOff>
    </xdr:from>
    <xdr:to>
      <xdr:col>36</xdr:col>
      <xdr:colOff>165100</xdr:colOff>
      <xdr:row>36</xdr:row>
      <xdr:rowOff>158043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3120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0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152609</xdr:rowOff>
    </xdr:from>
    <xdr:to>
      <xdr:col>55</xdr:col>
      <xdr:colOff>0</xdr:colOff>
      <xdr:row>58</xdr:row>
      <xdr:rowOff>6624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410909"/>
          <a:ext cx="838200" cy="5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59217</xdr:rowOff>
    </xdr:from>
    <xdr:to>
      <xdr:col>50</xdr:col>
      <xdr:colOff>114300</xdr:colOff>
      <xdr:row>58</xdr:row>
      <xdr:rowOff>6624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60417"/>
          <a:ext cx="889000" cy="29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77986</xdr:rowOff>
    </xdr:from>
    <xdr:to>
      <xdr:col>45</xdr:col>
      <xdr:colOff>177800</xdr:colOff>
      <xdr:row>56</xdr:row>
      <xdr:rowOff>59217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8821936"/>
          <a:ext cx="889000" cy="8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77986</xdr:rowOff>
    </xdr:from>
    <xdr:to>
      <xdr:col>41</xdr:col>
      <xdr:colOff>50800</xdr:colOff>
      <xdr:row>56</xdr:row>
      <xdr:rowOff>142276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8821936"/>
          <a:ext cx="889000" cy="9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101809</xdr:rowOff>
    </xdr:from>
    <xdr:to>
      <xdr:col>55</xdr:col>
      <xdr:colOff>50800</xdr:colOff>
      <xdr:row>55</xdr:row>
      <xdr:rowOff>31959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124686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2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127274</xdr:rowOff>
    </xdr:from>
    <xdr:to>
      <xdr:col>50</xdr:col>
      <xdr:colOff>165100</xdr:colOff>
      <xdr:row>58</xdr:row>
      <xdr:rowOff>57424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48551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8417</xdr:rowOff>
    </xdr:from>
    <xdr:to>
      <xdr:col>46</xdr:col>
      <xdr:colOff>38100</xdr:colOff>
      <xdr:row>56</xdr:row>
      <xdr:rowOff>110017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0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101144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0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27186</xdr:rowOff>
    </xdr:from>
    <xdr:to>
      <xdr:col>41</xdr:col>
      <xdr:colOff>101600</xdr:colOff>
      <xdr:row>51</xdr:row>
      <xdr:rowOff>128786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7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145313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54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91476</xdr:rowOff>
    </xdr:from>
    <xdr:to>
      <xdr:col>36</xdr:col>
      <xdr:colOff>165100</xdr:colOff>
      <xdr:row>57</xdr:row>
      <xdr:rowOff>21626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12753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156605</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843905"/>
          <a:ext cx="1270" cy="799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103282</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6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156605</xdr:rowOff>
    </xdr:from>
    <xdr:to>
      <xdr:col>55</xdr:col>
      <xdr:colOff>88900</xdr:colOff>
      <xdr:row>74</xdr:row>
      <xdr:rowOff>156605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9463</xdr:rowOff>
    </xdr:from>
    <xdr:to>
      <xdr:col>55</xdr:col>
      <xdr:colOff>0</xdr:colOff>
      <xdr:row>79</xdr:row>
      <xdr:rowOff>91956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54013"/>
          <a:ext cx="838200" cy="8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93098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94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70221</xdr:rowOff>
    </xdr:from>
    <xdr:to>
      <xdr:col>55</xdr:col>
      <xdr:colOff>50800</xdr:colOff>
      <xdr:row>79</xdr:row>
      <xdr:rowOff>371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15331</xdr:rowOff>
    </xdr:from>
    <xdr:to>
      <xdr:col>50</xdr:col>
      <xdr:colOff>114300</xdr:colOff>
      <xdr:row>79</xdr:row>
      <xdr:rowOff>91956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59881"/>
          <a:ext cx="889000" cy="7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67249</xdr:rowOff>
    </xdr:from>
    <xdr:to>
      <xdr:col>50</xdr:col>
      <xdr:colOff>165100</xdr:colOff>
      <xdr:row>78</xdr:row>
      <xdr:rowOff>168849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4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3302</xdr:rowOff>
    </xdr:from>
    <xdr:to>
      <xdr:col>45</xdr:col>
      <xdr:colOff>177800</xdr:colOff>
      <xdr:row>79</xdr:row>
      <xdr:rowOff>15331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176252"/>
          <a:ext cx="889000" cy="13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22409</xdr:rowOff>
    </xdr:from>
    <xdr:to>
      <xdr:col>46</xdr:col>
      <xdr:colOff>38100</xdr:colOff>
      <xdr:row>78</xdr:row>
      <xdr:rowOff>124009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140536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3302</xdr:rowOff>
    </xdr:from>
    <xdr:to>
      <xdr:col>41</xdr:col>
      <xdr:colOff>50800</xdr:colOff>
      <xdr:row>78</xdr:row>
      <xdr:rowOff>110232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176252"/>
          <a:ext cx="889000" cy="130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65692</xdr:rowOff>
    </xdr:from>
    <xdr:to>
      <xdr:col>41</xdr:col>
      <xdr:colOff>101600</xdr:colOff>
      <xdr:row>77</xdr:row>
      <xdr:rowOff>167292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130113</xdr:rowOff>
    </xdr:from>
    <xdr:to>
      <xdr:col>55</xdr:col>
      <xdr:colOff>50800</xdr:colOff>
      <xdr:row>79</xdr:row>
      <xdr:rowOff>60263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48647</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41156</xdr:rowOff>
    </xdr:from>
    <xdr:to>
      <xdr:col>50</xdr:col>
      <xdr:colOff>165100</xdr:colOff>
      <xdr:row>79</xdr:row>
      <xdr:rowOff>142756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133883</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7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135981</xdr:rowOff>
    </xdr:from>
    <xdr:to>
      <xdr:col>46</xdr:col>
      <xdr:colOff>38100</xdr:colOff>
      <xdr:row>79</xdr:row>
      <xdr:rowOff>66131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57258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123952</xdr:rowOff>
    </xdr:from>
    <xdr:to>
      <xdr:col>41</xdr:col>
      <xdr:colOff>101600</xdr:colOff>
      <xdr:row>71</xdr:row>
      <xdr:rowOff>54102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1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70629</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190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59432</xdr:rowOff>
    </xdr:from>
    <xdr:to>
      <xdr:col>36</xdr:col>
      <xdr:colOff>165100</xdr:colOff>
      <xdr:row>78</xdr:row>
      <xdr:rowOff>161032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152159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61813</xdr:rowOff>
    </xdr:from>
    <xdr:to>
      <xdr:col>55</xdr:col>
      <xdr:colOff>0</xdr:colOff>
      <xdr:row>98</xdr:row>
      <xdr:rowOff>45343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92463"/>
          <a:ext cx="838200" cy="15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152546</xdr:rowOff>
    </xdr:from>
    <xdr:to>
      <xdr:col>50</xdr:col>
      <xdr:colOff>114300</xdr:colOff>
      <xdr:row>98</xdr:row>
      <xdr:rowOff>45343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83196"/>
          <a:ext cx="889000" cy="6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10269</xdr:rowOff>
    </xdr:from>
    <xdr:to>
      <xdr:col>45</xdr:col>
      <xdr:colOff>177800</xdr:colOff>
      <xdr:row>97</xdr:row>
      <xdr:rowOff>152546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40919"/>
          <a:ext cx="889000" cy="1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10269</xdr:rowOff>
    </xdr:from>
    <xdr:to>
      <xdr:col>41</xdr:col>
      <xdr:colOff>50800</xdr:colOff>
      <xdr:row>97</xdr:row>
      <xdr:rowOff>11847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40919"/>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11013</xdr:rowOff>
    </xdr:from>
    <xdr:to>
      <xdr:col>55</xdr:col>
      <xdr:colOff>50800</xdr:colOff>
      <xdr:row>97</xdr:row>
      <xdr:rowOff>112613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160890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165993</xdr:rowOff>
    </xdr:from>
    <xdr:to>
      <xdr:col>50</xdr:col>
      <xdr:colOff>165100</xdr:colOff>
      <xdr:row>98</xdr:row>
      <xdr:rowOff>96143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101746</xdr:rowOff>
    </xdr:from>
    <xdr:to>
      <xdr:col>46</xdr:col>
      <xdr:colOff>38100</xdr:colOff>
      <xdr:row>98</xdr:row>
      <xdr:rowOff>31896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130919</xdr:rowOff>
    </xdr:from>
    <xdr:to>
      <xdr:col>41</xdr:col>
      <xdr:colOff>101600</xdr:colOff>
      <xdr:row>97</xdr:row>
      <xdr:rowOff>61069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52196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132497</xdr:rowOff>
    </xdr:from>
    <xdr:to>
      <xdr:col>36</xdr:col>
      <xdr:colOff>165100</xdr:colOff>
      <xdr:row>97</xdr:row>
      <xdr:rowOff>62647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53774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8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23299</xdr:rowOff>
    </xdr:from>
    <xdr:to>
      <xdr:col>85</xdr:col>
      <xdr:colOff>127000</xdr:colOff>
      <xdr:row>39</xdr:row>
      <xdr:rowOff>57720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9849"/>
          <a:ext cx="8382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146068</xdr:rowOff>
    </xdr:from>
    <xdr:to>
      <xdr:col>81</xdr:col>
      <xdr:colOff>50800</xdr:colOff>
      <xdr:row>39</xdr:row>
      <xdr:rowOff>23299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61168"/>
          <a:ext cx="889000" cy="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146068</xdr:rowOff>
    </xdr:from>
    <xdr:to>
      <xdr:col>76</xdr:col>
      <xdr:colOff>114300</xdr:colOff>
      <xdr:row>39</xdr:row>
      <xdr:rowOff>63206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61168"/>
          <a:ext cx="889000" cy="8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51864</xdr:rowOff>
    </xdr:from>
    <xdr:to>
      <xdr:col>71</xdr:col>
      <xdr:colOff>177800</xdr:colOff>
      <xdr:row>39</xdr:row>
      <xdr:rowOff>63206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8414"/>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6920</xdr:rowOff>
    </xdr:from>
    <xdr:to>
      <xdr:col>85</xdr:col>
      <xdr:colOff>177800</xdr:colOff>
      <xdr:row>39</xdr:row>
      <xdr:rowOff>108520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139021</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5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143949</xdr:rowOff>
    </xdr:from>
    <xdr:to>
      <xdr:col>81</xdr:col>
      <xdr:colOff>101600</xdr:colOff>
      <xdr:row>39</xdr:row>
      <xdr:rowOff>74099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90626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43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95268</xdr:rowOff>
    </xdr:from>
    <xdr:to>
      <xdr:col>76</xdr:col>
      <xdr:colOff>165100</xdr:colOff>
      <xdr:row>39</xdr:row>
      <xdr:rowOff>25418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41945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12406</xdr:rowOff>
    </xdr:from>
    <xdr:to>
      <xdr:col>72</xdr:col>
      <xdr:colOff>38100</xdr:colOff>
      <xdr:row>39</xdr:row>
      <xdr:rowOff>114006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105133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1064</xdr:rowOff>
    </xdr:from>
    <xdr:to>
      <xdr:col>67</xdr:col>
      <xdr:colOff>101600</xdr:colOff>
      <xdr:row>39</xdr:row>
      <xdr:rowOff>102664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93791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8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130533</xdr:rowOff>
    </xdr:from>
    <xdr:to>
      <xdr:col>85</xdr:col>
      <xdr:colOff>127000</xdr:colOff>
      <xdr:row>76</xdr:row>
      <xdr:rowOff>144836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60733"/>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114333</xdr:rowOff>
    </xdr:from>
    <xdr:to>
      <xdr:col>81</xdr:col>
      <xdr:colOff>50800</xdr:colOff>
      <xdr:row>76</xdr:row>
      <xdr:rowOff>130533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44533"/>
          <a:ext cx="8890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110103</xdr:rowOff>
    </xdr:from>
    <xdr:to>
      <xdr:col>76</xdr:col>
      <xdr:colOff>114300</xdr:colOff>
      <xdr:row>76</xdr:row>
      <xdr:rowOff>114333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40303"/>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100037</xdr:rowOff>
    </xdr:from>
    <xdr:to>
      <xdr:col>71</xdr:col>
      <xdr:colOff>177800</xdr:colOff>
      <xdr:row>76</xdr:row>
      <xdr:rowOff>110103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30237"/>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94036</xdr:rowOff>
    </xdr:from>
    <xdr:to>
      <xdr:col>85</xdr:col>
      <xdr:colOff>177800</xdr:colOff>
      <xdr:row>77</xdr:row>
      <xdr:rowOff>24186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116913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79733</xdr:rowOff>
    </xdr:from>
    <xdr:to>
      <xdr:col>81</xdr:col>
      <xdr:colOff>101600</xdr:colOff>
      <xdr:row>77</xdr:row>
      <xdr:rowOff>9883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63533</xdr:rowOff>
    </xdr:from>
    <xdr:to>
      <xdr:col>76</xdr:col>
      <xdr:colOff>165100</xdr:colOff>
      <xdr:row>76</xdr:row>
      <xdr:rowOff>165133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10210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59303</xdr:rowOff>
    </xdr:from>
    <xdr:to>
      <xdr:col>72</xdr:col>
      <xdr:colOff>38100</xdr:colOff>
      <xdr:row>76</xdr:row>
      <xdr:rowOff>160903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49237</xdr:rowOff>
    </xdr:from>
    <xdr:to>
      <xdr:col>67</xdr:col>
      <xdr:colOff>101600</xdr:colOff>
      <xdr:row>76</xdr:row>
      <xdr:rowOff>150837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167365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20329</xdr:rowOff>
    </xdr:from>
    <xdr:to>
      <xdr:col>85</xdr:col>
      <xdr:colOff>127000</xdr:colOff>
      <xdr:row>96</xdr:row>
      <xdr:rowOff>146462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479529"/>
          <a:ext cx="838200" cy="1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146462</xdr:rowOff>
    </xdr:from>
    <xdr:to>
      <xdr:col>81</xdr:col>
      <xdr:colOff>50800</xdr:colOff>
      <xdr:row>97</xdr:row>
      <xdr:rowOff>71948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05662"/>
          <a:ext cx="889000" cy="9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71948</xdr:rowOff>
    </xdr:from>
    <xdr:to>
      <xdr:col>76</xdr:col>
      <xdr:colOff>114300</xdr:colOff>
      <xdr:row>97</xdr:row>
      <xdr:rowOff>149228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02598"/>
          <a:ext cx="889000" cy="7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149228</xdr:rowOff>
    </xdr:from>
    <xdr:to>
      <xdr:col>71</xdr:col>
      <xdr:colOff>177800</xdr:colOff>
      <xdr:row>98</xdr:row>
      <xdr:rowOff>26676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79878"/>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140979</xdr:rowOff>
    </xdr:from>
    <xdr:to>
      <xdr:col>85</xdr:col>
      <xdr:colOff>177800</xdr:colOff>
      <xdr:row>96</xdr:row>
      <xdr:rowOff>71129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4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163856</xdr:rowOff>
    </xdr:from>
    <xdr:ext cx="599010"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28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95662</xdr:rowOff>
    </xdr:from>
    <xdr:to>
      <xdr:col>81</xdr:col>
      <xdr:colOff>101600</xdr:colOff>
      <xdr:row>97</xdr:row>
      <xdr:rowOff>25812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5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3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21148</xdr:rowOff>
    </xdr:from>
    <xdr:to>
      <xdr:col>76</xdr:col>
      <xdr:colOff>165100</xdr:colOff>
      <xdr:row>97</xdr:row>
      <xdr:rowOff>122748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139275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98428</xdr:rowOff>
    </xdr:from>
    <xdr:to>
      <xdr:col>72</xdr:col>
      <xdr:colOff>38100</xdr:colOff>
      <xdr:row>98</xdr:row>
      <xdr:rowOff>28578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45105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147326</xdr:rowOff>
    </xdr:from>
    <xdr:to>
      <xdr:col>67</xdr:col>
      <xdr:colOff>101600</xdr:colOff>
      <xdr:row>98</xdr:row>
      <xdr:rowOff>77476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7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94003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139129</xdr:rowOff>
    </xdr:from>
    <xdr:to>
      <xdr:col>116</xdr:col>
      <xdr:colOff>63500</xdr:colOff>
      <xdr:row>38</xdr:row>
      <xdr:rowOff>139471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54229"/>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139471</xdr:rowOff>
    </xdr:from>
    <xdr:to>
      <xdr:col>111</xdr:col>
      <xdr:colOff>177800</xdr:colOff>
      <xdr:row>38</xdr:row>
      <xdr:rowOff>139586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65457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139586</xdr:rowOff>
    </xdr:from>
    <xdr:to>
      <xdr:col>107</xdr:col>
      <xdr:colOff>50800</xdr:colOff>
      <xdr:row>38</xdr:row>
      <xdr:rowOff>139609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5468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88329</xdr:rowOff>
    </xdr:from>
    <xdr:to>
      <xdr:col>116</xdr:col>
      <xdr:colOff>114300</xdr:colOff>
      <xdr:row>39</xdr:row>
      <xdr:rowOff>18479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3256</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88671</xdr:rowOff>
    </xdr:from>
    <xdr:to>
      <xdr:col>112</xdr:col>
      <xdr:colOff>38100</xdr:colOff>
      <xdr:row>39</xdr:row>
      <xdr:rowOff>18821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9948</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88786</xdr:rowOff>
    </xdr:from>
    <xdr:to>
      <xdr:col>107</xdr:col>
      <xdr:colOff>101600</xdr:colOff>
      <xdr:row>39</xdr:row>
      <xdr:rowOff>18936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10063</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88809</xdr:rowOff>
    </xdr:from>
    <xdr:to>
      <xdr:col>102</xdr:col>
      <xdr:colOff>165100</xdr:colOff>
      <xdr:row>39</xdr:row>
      <xdr:rowOff>18959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10086</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90951</xdr:rowOff>
    </xdr:from>
    <xdr:to>
      <xdr:col>116</xdr:col>
      <xdr:colOff>63500</xdr:colOff>
      <xdr:row>57</xdr:row>
      <xdr:rowOff>91180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86360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91180</xdr:rowOff>
    </xdr:from>
    <xdr:to>
      <xdr:col>111</xdr:col>
      <xdr:colOff>177800</xdr:colOff>
      <xdr:row>57</xdr:row>
      <xdr:rowOff>91237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86383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90837</xdr:rowOff>
    </xdr:from>
    <xdr:to>
      <xdr:col>107</xdr:col>
      <xdr:colOff>50800</xdr:colOff>
      <xdr:row>57</xdr:row>
      <xdr:rowOff>91237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86348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90837</xdr:rowOff>
    </xdr:from>
    <xdr:to>
      <xdr:col>102</xdr:col>
      <xdr:colOff>114300</xdr:colOff>
      <xdr:row>57</xdr:row>
      <xdr:rowOff>90951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86348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40151</xdr:rowOff>
    </xdr:from>
    <xdr:to>
      <xdr:col>116</xdr:col>
      <xdr:colOff>114300</xdr:colOff>
      <xdr:row>57</xdr:row>
      <xdr:rowOff>141751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170978</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60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40380</xdr:rowOff>
    </xdr:from>
    <xdr:to>
      <xdr:col>112</xdr:col>
      <xdr:colOff>38100</xdr:colOff>
      <xdr:row>57</xdr:row>
      <xdr:rowOff>141980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158507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8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40437</xdr:rowOff>
    </xdr:from>
    <xdr:to>
      <xdr:col>107</xdr:col>
      <xdr:colOff>101600</xdr:colOff>
      <xdr:row>57</xdr:row>
      <xdr:rowOff>142037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133164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90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40037</xdr:rowOff>
    </xdr:from>
    <xdr:to>
      <xdr:col>102</xdr:col>
      <xdr:colOff>165100</xdr:colOff>
      <xdr:row>57</xdr:row>
      <xdr:rowOff>141637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132764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40151</xdr:rowOff>
    </xdr:from>
    <xdr:to>
      <xdr:col>98</xdr:col>
      <xdr:colOff>38100</xdr:colOff>
      <xdr:row>57</xdr:row>
      <xdr:rowOff>141751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158278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58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79696</xdr:rowOff>
    </xdr:from>
    <xdr:to>
      <xdr:col>116</xdr:col>
      <xdr:colOff>63500</xdr:colOff>
      <xdr:row>77</xdr:row>
      <xdr:rowOff>106697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281346"/>
          <a:ext cx="8382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79696</xdr:rowOff>
    </xdr:from>
    <xdr:to>
      <xdr:col>111</xdr:col>
      <xdr:colOff>177800</xdr:colOff>
      <xdr:row>77</xdr:row>
      <xdr:rowOff>95991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81346"/>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95991</xdr:rowOff>
    </xdr:from>
    <xdr:to>
      <xdr:col>107</xdr:col>
      <xdr:colOff>50800</xdr:colOff>
      <xdr:row>77</xdr:row>
      <xdr:rowOff>110178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297641"/>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60317</xdr:rowOff>
    </xdr:from>
    <xdr:to>
      <xdr:col>102</xdr:col>
      <xdr:colOff>114300</xdr:colOff>
      <xdr:row>77</xdr:row>
      <xdr:rowOff>110178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261967"/>
          <a:ext cx="889000" cy="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55897</xdr:rowOff>
    </xdr:from>
    <xdr:to>
      <xdr:col>116</xdr:col>
      <xdr:colOff>114300</xdr:colOff>
      <xdr:row>77</xdr:row>
      <xdr:rowOff>157497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34324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3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28896</xdr:rowOff>
    </xdr:from>
    <xdr:to>
      <xdr:col>112</xdr:col>
      <xdr:colOff>38100</xdr:colOff>
      <xdr:row>77</xdr:row>
      <xdr:rowOff>130496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147023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0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45191</xdr:rowOff>
    </xdr:from>
    <xdr:to>
      <xdr:col>107</xdr:col>
      <xdr:colOff>101600</xdr:colOff>
      <xdr:row>77</xdr:row>
      <xdr:rowOff>146791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137918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59378</xdr:rowOff>
    </xdr:from>
    <xdr:to>
      <xdr:col>102</xdr:col>
      <xdr:colOff>165100</xdr:colOff>
      <xdr:row>77</xdr:row>
      <xdr:rowOff>160978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152105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9517</xdr:rowOff>
    </xdr:from>
    <xdr:to>
      <xdr:col>98</xdr:col>
      <xdr:colOff>38100</xdr:colOff>
      <xdr:row>77</xdr:row>
      <xdr:rowOff>111117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102244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798,815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+170,080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・物件費、普通建設事業費、貸付金、公債費、扶助費、積立金が類似団体平均値を上回っている。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・ふるさと納税の増収に伴い、ふるさと応援寄附返礼品等の物件費、ふるさと応援寄附金基金への積立金は増加し続けている。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・新庁舎建設事業が始まっているため、普通建設事業費に関しては増加傾向にある。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16,188
15,940
43.99
13,017,610
12,931,224
319
5,036,302
7,040,503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60833</xdr:rowOff>
    </xdr:from>
    <xdr:to>
      <xdr:col>24</xdr:col>
      <xdr:colOff>63500</xdr:colOff>
      <xdr:row>37</xdr:row>
      <xdr:rowOff>94209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04483"/>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94209</xdr:rowOff>
    </xdr:from>
    <xdr:to>
      <xdr:col>19</xdr:col>
      <xdr:colOff>177800</xdr:colOff>
      <xdr:row>37</xdr:row>
      <xdr:rowOff>121641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3785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70206</xdr:rowOff>
    </xdr:from>
    <xdr:to>
      <xdr:col>15</xdr:col>
      <xdr:colOff>50800</xdr:colOff>
      <xdr:row>37</xdr:row>
      <xdr:rowOff>121641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1385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13741</xdr:rowOff>
    </xdr:from>
    <xdr:to>
      <xdr:col>10</xdr:col>
      <xdr:colOff>114300</xdr:colOff>
      <xdr:row>37</xdr:row>
      <xdr:rowOff>70206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57391"/>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10033</xdr:rowOff>
    </xdr:from>
    <xdr:to>
      <xdr:col>24</xdr:col>
      <xdr:colOff>114300</xdr:colOff>
      <xdr:row>37</xdr:row>
      <xdr:rowOff>111633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159910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43409</xdr:rowOff>
    </xdr:from>
    <xdr:to>
      <xdr:col>20</xdr:col>
      <xdr:colOff>38100</xdr:colOff>
      <xdr:row>37</xdr:row>
      <xdr:rowOff>145009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136136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70841</xdr:rowOff>
    </xdr:from>
    <xdr:to>
      <xdr:col>15</xdr:col>
      <xdr:colOff>101600</xdr:colOff>
      <xdr:row>38</xdr:row>
      <xdr:rowOff>991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163568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19406</xdr:rowOff>
    </xdr:from>
    <xdr:to>
      <xdr:col>10</xdr:col>
      <xdr:colOff>165100</xdr:colOff>
      <xdr:row>37</xdr:row>
      <xdr:rowOff>121006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112133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134391</xdr:rowOff>
    </xdr:from>
    <xdr:to>
      <xdr:col>6</xdr:col>
      <xdr:colOff>38100</xdr:colOff>
      <xdr:row>37</xdr:row>
      <xdr:rowOff>64541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55668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155966</xdr:rowOff>
    </xdr:from>
    <xdr:to>
      <xdr:col>24</xdr:col>
      <xdr:colOff>63500</xdr:colOff>
      <xdr:row>55</xdr:row>
      <xdr:rowOff>148821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42816"/>
          <a:ext cx="838200" cy="3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148821</xdr:rowOff>
    </xdr:from>
    <xdr:to>
      <xdr:col>19</xdr:col>
      <xdr:colOff>177800</xdr:colOff>
      <xdr:row>56</xdr:row>
      <xdr:rowOff>98251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78571"/>
          <a:ext cx="889000" cy="1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119949</xdr:rowOff>
    </xdr:from>
    <xdr:to>
      <xdr:col>15</xdr:col>
      <xdr:colOff>50800</xdr:colOff>
      <xdr:row>56</xdr:row>
      <xdr:rowOff>98251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49699"/>
          <a:ext cx="889000" cy="1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119949</xdr:rowOff>
    </xdr:from>
    <xdr:to>
      <xdr:col>10</xdr:col>
      <xdr:colOff>114300</xdr:colOff>
      <xdr:row>58</xdr:row>
      <xdr:rowOff>12641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49699"/>
          <a:ext cx="889000" cy="4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105166</xdr:rowOff>
    </xdr:from>
    <xdr:to>
      <xdr:col>24</xdr:col>
      <xdr:colOff>114300</xdr:colOff>
      <xdr:row>54</xdr:row>
      <xdr:rowOff>35316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128043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4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98021</xdr:rowOff>
    </xdr:from>
    <xdr:to>
      <xdr:col>20</xdr:col>
      <xdr:colOff>38100</xdr:colOff>
      <xdr:row>56</xdr:row>
      <xdr:rowOff>28171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44698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0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47451</xdr:rowOff>
    </xdr:from>
    <xdr:to>
      <xdr:col>15</xdr:col>
      <xdr:colOff>101600</xdr:colOff>
      <xdr:row>56</xdr:row>
      <xdr:rowOff>149051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4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165578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2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69149</xdr:rowOff>
    </xdr:from>
    <xdr:to>
      <xdr:col>10</xdr:col>
      <xdr:colOff>165100</xdr:colOff>
      <xdr:row>55</xdr:row>
      <xdr:rowOff>170749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161876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133291</xdr:rowOff>
    </xdr:from>
    <xdr:to>
      <xdr:col>6</xdr:col>
      <xdr:colOff>38100</xdr:colOff>
      <xdr:row>58</xdr:row>
      <xdr:rowOff>63441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54568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44200</xdr:rowOff>
    </xdr:from>
    <xdr:to>
      <xdr:col>24</xdr:col>
      <xdr:colOff>63500</xdr:colOff>
      <xdr:row>77</xdr:row>
      <xdr:rowOff>45103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4400"/>
          <a:ext cx="838200" cy="17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90638</xdr:rowOff>
    </xdr:from>
    <xdr:to>
      <xdr:col>19</xdr:col>
      <xdr:colOff>177800</xdr:colOff>
      <xdr:row>77</xdr:row>
      <xdr:rowOff>45103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77938"/>
          <a:ext cx="889000" cy="46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90638</xdr:rowOff>
    </xdr:from>
    <xdr:to>
      <xdr:col>15</xdr:col>
      <xdr:colOff>50800</xdr:colOff>
      <xdr:row>77</xdr:row>
      <xdr:rowOff>142954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77938"/>
          <a:ext cx="889000" cy="56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142954</xdr:rowOff>
    </xdr:from>
    <xdr:to>
      <xdr:col>10</xdr:col>
      <xdr:colOff>114300</xdr:colOff>
      <xdr:row>78</xdr:row>
      <xdr:rowOff>79001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4604"/>
          <a:ext cx="889000" cy="10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164850</xdr:rowOff>
    </xdr:from>
    <xdr:to>
      <xdr:col>24</xdr:col>
      <xdr:colOff>114300</xdr:colOff>
      <xdr:row>76</xdr:row>
      <xdr:rowOff>95000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143277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165753</xdr:rowOff>
    </xdr:from>
    <xdr:to>
      <xdr:col>20</xdr:col>
      <xdr:colOff>38100</xdr:colOff>
      <xdr:row>77</xdr:row>
      <xdr:rowOff>95903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87030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39838</xdr:rowOff>
    </xdr:from>
    <xdr:to>
      <xdr:col>15</xdr:col>
      <xdr:colOff>101600</xdr:colOff>
      <xdr:row>74</xdr:row>
      <xdr:rowOff>141438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157965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0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92154</xdr:rowOff>
    </xdr:from>
    <xdr:to>
      <xdr:col>10</xdr:col>
      <xdr:colOff>165100</xdr:colOff>
      <xdr:row>78</xdr:row>
      <xdr:rowOff>22304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28201</xdr:rowOff>
    </xdr:from>
    <xdr:to>
      <xdr:col>6</xdr:col>
      <xdr:colOff>38100</xdr:colOff>
      <xdr:row>78</xdr:row>
      <xdr:rowOff>129801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120928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558</xdr:rowOff>
    </xdr:from>
    <xdr:to>
      <xdr:col>24</xdr:col>
      <xdr:colOff>63500</xdr:colOff>
      <xdr:row>98</xdr:row>
      <xdr:rowOff>7989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2658"/>
          <a:ext cx="8382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7989</xdr:rowOff>
    </xdr:from>
    <xdr:to>
      <xdr:col>19</xdr:col>
      <xdr:colOff>177800</xdr:colOff>
      <xdr:row>98</xdr:row>
      <xdr:rowOff>35294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10089"/>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35294</xdr:rowOff>
    </xdr:from>
    <xdr:to>
      <xdr:col>15</xdr:col>
      <xdr:colOff>50800</xdr:colOff>
      <xdr:row>98</xdr:row>
      <xdr:rowOff>76364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37394"/>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4826</xdr:rowOff>
    </xdr:from>
    <xdr:to>
      <xdr:col>10</xdr:col>
      <xdr:colOff>114300</xdr:colOff>
      <xdr:row>98</xdr:row>
      <xdr:rowOff>76364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35476"/>
          <a:ext cx="889000" cy="2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121208</xdr:rowOff>
    </xdr:from>
    <xdr:to>
      <xdr:col>24</xdr:col>
      <xdr:colOff>114300</xdr:colOff>
      <xdr:row>98</xdr:row>
      <xdr:rowOff>51358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99635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128639</xdr:rowOff>
    </xdr:from>
    <xdr:to>
      <xdr:col>20</xdr:col>
      <xdr:colOff>38100</xdr:colOff>
      <xdr:row>98</xdr:row>
      <xdr:rowOff>58789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49916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155944</xdr:rowOff>
    </xdr:from>
    <xdr:to>
      <xdr:col>15</xdr:col>
      <xdr:colOff>101600</xdr:colOff>
      <xdr:row>98</xdr:row>
      <xdr:rowOff>86094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77221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25564</xdr:rowOff>
    </xdr:from>
    <xdr:to>
      <xdr:col>10</xdr:col>
      <xdr:colOff>165100</xdr:colOff>
      <xdr:row>98</xdr:row>
      <xdr:rowOff>127164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125476</xdr:rowOff>
    </xdr:from>
    <xdr:to>
      <xdr:col>6</xdr:col>
      <xdr:colOff>38100</xdr:colOff>
      <xdr:row>97</xdr:row>
      <xdr:rowOff>55626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72153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169190</xdr:rowOff>
    </xdr:from>
    <xdr:to>
      <xdr:col>55</xdr:col>
      <xdr:colOff>0</xdr:colOff>
      <xdr:row>37</xdr:row>
      <xdr:rowOff>169646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12840"/>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169646</xdr:rowOff>
    </xdr:from>
    <xdr:to>
      <xdr:col>50</xdr:col>
      <xdr:colOff>114300</xdr:colOff>
      <xdr:row>37</xdr:row>
      <xdr:rowOff>169646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13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168961</xdr:rowOff>
    </xdr:from>
    <xdr:to>
      <xdr:col>45</xdr:col>
      <xdr:colOff>177800</xdr:colOff>
      <xdr:row>37</xdr:row>
      <xdr:rowOff>169646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1261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168961</xdr:rowOff>
    </xdr:from>
    <xdr:to>
      <xdr:col>41</xdr:col>
      <xdr:colOff>50800</xdr:colOff>
      <xdr:row>37</xdr:row>
      <xdr:rowOff>169190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1261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118389</xdr:rowOff>
    </xdr:from>
    <xdr:to>
      <xdr:col>55</xdr:col>
      <xdr:colOff>50800</xdr:colOff>
      <xdr:row>38</xdr:row>
      <xdr:rowOff>48540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62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141266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118847</xdr:rowOff>
    </xdr:from>
    <xdr:to>
      <xdr:col>50</xdr:col>
      <xdr:colOff>165100</xdr:colOff>
      <xdr:row>38</xdr:row>
      <xdr:rowOff>48997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65524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118847</xdr:rowOff>
    </xdr:from>
    <xdr:to>
      <xdr:col>46</xdr:col>
      <xdr:colOff>38100</xdr:colOff>
      <xdr:row>38</xdr:row>
      <xdr:rowOff>48997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65524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118161</xdr:rowOff>
    </xdr:from>
    <xdr:to>
      <xdr:col>41</xdr:col>
      <xdr:colOff>101600</xdr:colOff>
      <xdr:row>38</xdr:row>
      <xdr:rowOff>48310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64838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118389</xdr:rowOff>
    </xdr:from>
    <xdr:to>
      <xdr:col>36</xdr:col>
      <xdr:colOff>165100</xdr:colOff>
      <xdr:row>38</xdr:row>
      <xdr:rowOff>48540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62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65066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12459</xdr:rowOff>
    </xdr:from>
    <xdr:to>
      <xdr:col>55</xdr:col>
      <xdr:colOff>0</xdr:colOff>
      <xdr:row>57</xdr:row>
      <xdr:rowOff>169990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70759"/>
          <a:ext cx="838200" cy="67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147625</xdr:rowOff>
    </xdr:from>
    <xdr:to>
      <xdr:col>50</xdr:col>
      <xdr:colOff>114300</xdr:colOff>
      <xdr:row>57</xdr:row>
      <xdr:rowOff>169990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20275"/>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147625</xdr:rowOff>
    </xdr:from>
    <xdr:to>
      <xdr:col>45</xdr:col>
      <xdr:colOff>177800</xdr:colOff>
      <xdr:row>57</xdr:row>
      <xdr:rowOff>170853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20275"/>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101664</xdr:rowOff>
    </xdr:from>
    <xdr:to>
      <xdr:col>41</xdr:col>
      <xdr:colOff>50800</xdr:colOff>
      <xdr:row>57</xdr:row>
      <xdr:rowOff>170853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74314"/>
          <a:ext cx="889000" cy="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133109</xdr:rowOff>
    </xdr:from>
    <xdr:to>
      <xdr:col>55</xdr:col>
      <xdr:colOff>50800</xdr:colOff>
      <xdr:row>54</xdr:row>
      <xdr:rowOff>63259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155986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119190</xdr:rowOff>
    </xdr:from>
    <xdr:to>
      <xdr:col>50</xdr:col>
      <xdr:colOff>165100</xdr:colOff>
      <xdr:row>58</xdr:row>
      <xdr:rowOff>49340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40467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96825</xdr:rowOff>
    </xdr:from>
    <xdr:to>
      <xdr:col>46</xdr:col>
      <xdr:colOff>38100</xdr:colOff>
      <xdr:row>58</xdr:row>
      <xdr:rowOff>26975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120053</xdr:rowOff>
    </xdr:from>
    <xdr:to>
      <xdr:col>41</xdr:col>
      <xdr:colOff>101600</xdr:colOff>
      <xdr:row>58</xdr:row>
      <xdr:rowOff>50203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50864</xdr:rowOff>
    </xdr:from>
    <xdr:to>
      <xdr:col>36</xdr:col>
      <xdr:colOff>165100</xdr:colOff>
      <xdr:row>57</xdr:row>
      <xdr:rowOff>152464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143591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99885</xdr:rowOff>
    </xdr:from>
    <xdr:to>
      <xdr:col>55</xdr:col>
      <xdr:colOff>0</xdr:colOff>
      <xdr:row>76</xdr:row>
      <xdr:rowOff>121831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3008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99885</xdr:rowOff>
    </xdr:from>
    <xdr:to>
      <xdr:col>50</xdr:col>
      <xdr:colOff>114300</xdr:colOff>
      <xdr:row>77</xdr:row>
      <xdr:rowOff>85694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30085"/>
          <a:ext cx="889000" cy="15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149682</xdr:rowOff>
    </xdr:from>
    <xdr:to>
      <xdr:col>45</xdr:col>
      <xdr:colOff>177800</xdr:colOff>
      <xdr:row>77</xdr:row>
      <xdr:rowOff>85694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79882"/>
          <a:ext cx="889000" cy="10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149682</xdr:rowOff>
    </xdr:from>
    <xdr:to>
      <xdr:col>41</xdr:col>
      <xdr:colOff>50800</xdr:colOff>
      <xdr:row>76</xdr:row>
      <xdr:rowOff>153454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7988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71031</xdr:rowOff>
    </xdr:from>
    <xdr:to>
      <xdr:col>55</xdr:col>
      <xdr:colOff>50800</xdr:colOff>
      <xdr:row>77</xdr:row>
      <xdr:rowOff>1181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93908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49085</xdr:rowOff>
    </xdr:from>
    <xdr:to>
      <xdr:col>50</xdr:col>
      <xdr:colOff>165100</xdr:colOff>
      <xdr:row>76</xdr:row>
      <xdr:rowOff>150685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167212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34894</xdr:rowOff>
    </xdr:from>
    <xdr:to>
      <xdr:col>46</xdr:col>
      <xdr:colOff>38100</xdr:colOff>
      <xdr:row>77</xdr:row>
      <xdr:rowOff>136494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127621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98882</xdr:rowOff>
    </xdr:from>
    <xdr:to>
      <xdr:col>41</xdr:col>
      <xdr:colOff>101600</xdr:colOff>
      <xdr:row>77</xdr:row>
      <xdr:rowOff>29032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20159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102654</xdr:rowOff>
    </xdr:from>
    <xdr:to>
      <xdr:col>36</xdr:col>
      <xdr:colOff>165100</xdr:colOff>
      <xdr:row>77</xdr:row>
      <xdr:rowOff>32804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49331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148146</xdr:rowOff>
    </xdr:from>
    <xdr:to>
      <xdr:col>55</xdr:col>
      <xdr:colOff>0</xdr:colOff>
      <xdr:row>98</xdr:row>
      <xdr:rowOff>21374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78796"/>
          <a:ext cx="8382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148146</xdr:rowOff>
    </xdr:from>
    <xdr:to>
      <xdr:col>50</xdr:col>
      <xdr:colOff>114300</xdr:colOff>
      <xdr:row>97</xdr:row>
      <xdr:rowOff>156363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78796"/>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156363</xdr:rowOff>
    </xdr:from>
    <xdr:to>
      <xdr:col>45</xdr:col>
      <xdr:colOff>177800</xdr:colOff>
      <xdr:row>97</xdr:row>
      <xdr:rowOff>164770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7013"/>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164770</xdr:rowOff>
    </xdr:from>
    <xdr:to>
      <xdr:col>41</xdr:col>
      <xdr:colOff>50800</xdr:colOff>
      <xdr:row>98</xdr:row>
      <xdr:rowOff>15647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95420"/>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142024</xdr:rowOff>
    </xdr:from>
    <xdr:to>
      <xdr:col>55</xdr:col>
      <xdr:colOff>50800</xdr:colOff>
      <xdr:row>98</xdr:row>
      <xdr:rowOff>72174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120451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97346</xdr:rowOff>
    </xdr:from>
    <xdr:to>
      <xdr:col>50</xdr:col>
      <xdr:colOff>165100</xdr:colOff>
      <xdr:row>98</xdr:row>
      <xdr:rowOff>27496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18623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105563</xdr:rowOff>
    </xdr:from>
    <xdr:to>
      <xdr:col>46</xdr:col>
      <xdr:colOff>38100</xdr:colOff>
      <xdr:row>98</xdr:row>
      <xdr:rowOff>35713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26840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113970</xdr:rowOff>
    </xdr:from>
    <xdr:to>
      <xdr:col>41</xdr:col>
      <xdr:colOff>101600</xdr:colOff>
      <xdr:row>98</xdr:row>
      <xdr:rowOff>44120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35247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136297</xdr:rowOff>
    </xdr:from>
    <xdr:to>
      <xdr:col>36</xdr:col>
      <xdr:colOff>165100</xdr:colOff>
      <xdr:row>98</xdr:row>
      <xdr:rowOff>66447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57574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144697</xdr:rowOff>
    </xdr:from>
    <xdr:to>
      <xdr:col>85</xdr:col>
      <xdr:colOff>127000</xdr:colOff>
      <xdr:row>37</xdr:row>
      <xdr:rowOff>102700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16897"/>
          <a:ext cx="838200" cy="1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91661</xdr:rowOff>
    </xdr:from>
    <xdr:to>
      <xdr:col>81</xdr:col>
      <xdr:colOff>50800</xdr:colOff>
      <xdr:row>37</xdr:row>
      <xdr:rowOff>102700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35311"/>
          <a:ext cx="889000" cy="1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71512</xdr:rowOff>
    </xdr:from>
    <xdr:to>
      <xdr:col>76</xdr:col>
      <xdr:colOff>114300</xdr:colOff>
      <xdr:row>37</xdr:row>
      <xdr:rowOff>91661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15162"/>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71512</xdr:rowOff>
    </xdr:from>
    <xdr:to>
      <xdr:col>71</xdr:col>
      <xdr:colOff>177800</xdr:colOff>
      <xdr:row>37</xdr:row>
      <xdr:rowOff>82909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15162"/>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93897</xdr:rowOff>
    </xdr:from>
    <xdr:to>
      <xdr:col>85</xdr:col>
      <xdr:colOff>177800</xdr:colOff>
      <xdr:row>37</xdr:row>
      <xdr:rowOff>24047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116774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51900</xdr:rowOff>
    </xdr:from>
    <xdr:to>
      <xdr:col>81</xdr:col>
      <xdr:colOff>101600</xdr:colOff>
      <xdr:row>37</xdr:row>
      <xdr:rowOff>153500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144626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40861</xdr:rowOff>
    </xdr:from>
    <xdr:to>
      <xdr:col>76</xdr:col>
      <xdr:colOff>165100</xdr:colOff>
      <xdr:row>37</xdr:row>
      <xdr:rowOff>142461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133588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20712</xdr:rowOff>
    </xdr:from>
    <xdr:to>
      <xdr:col>72</xdr:col>
      <xdr:colOff>38100</xdr:colOff>
      <xdr:row>37</xdr:row>
      <xdr:rowOff>122312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113439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32109</xdr:rowOff>
    </xdr:from>
    <xdr:to>
      <xdr:col>67</xdr:col>
      <xdr:colOff>101600</xdr:colOff>
      <xdr:row>37</xdr:row>
      <xdr:rowOff>133709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124836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6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154757</xdr:rowOff>
    </xdr:from>
    <xdr:to>
      <xdr:col>85</xdr:col>
      <xdr:colOff>126364</xdr:colOff>
      <xdr:row>57</xdr:row>
      <xdr:rowOff>137010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70157"/>
          <a:ext cx="1269" cy="839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1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137010</xdr:rowOff>
    </xdr:from>
    <xdr:to>
      <xdr:col>86</xdr:col>
      <xdr:colOff>25400</xdr:colOff>
      <xdr:row>57</xdr:row>
      <xdr:rowOff>137010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101434</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84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154757</xdr:rowOff>
    </xdr:from>
    <xdr:to>
      <xdr:col>86</xdr:col>
      <xdr:colOff>25400</xdr:colOff>
      <xdr:row>52</xdr:row>
      <xdr:rowOff>154757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70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134938</xdr:rowOff>
    </xdr:from>
    <xdr:to>
      <xdr:col>85</xdr:col>
      <xdr:colOff>127000</xdr:colOff>
      <xdr:row>57</xdr:row>
      <xdr:rowOff>483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36138"/>
          <a:ext cx="8382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47624</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7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24747</xdr:rowOff>
    </xdr:from>
    <xdr:to>
      <xdr:col>85</xdr:col>
      <xdr:colOff>177800</xdr:colOff>
      <xdr:row>56</xdr:row>
      <xdr:rowOff>126347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2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134846</xdr:rowOff>
    </xdr:from>
    <xdr:to>
      <xdr:col>81</xdr:col>
      <xdr:colOff>50800</xdr:colOff>
      <xdr:row>57</xdr:row>
      <xdr:rowOff>483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36046"/>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22316</xdr:rowOff>
    </xdr:from>
    <xdr:to>
      <xdr:col>81</xdr:col>
      <xdr:colOff>101600</xdr:colOff>
      <xdr:row>56</xdr:row>
      <xdr:rowOff>123916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2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140443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126936</xdr:rowOff>
    </xdr:from>
    <xdr:to>
      <xdr:col>76</xdr:col>
      <xdr:colOff>114300</xdr:colOff>
      <xdr:row>56</xdr:row>
      <xdr:rowOff>134846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699436"/>
          <a:ext cx="889000" cy="10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18941</xdr:rowOff>
    </xdr:from>
    <xdr:to>
      <xdr:col>76</xdr:col>
      <xdr:colOff>165100</xdr:colOff>
      <xdr:row>56</xdr:row>
      <xdr:rowOff>120541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137068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126936</xdr:rowOff>
    </xdr:from>
    <xdr:to>
      <xdr:col>71</xdr:col>
      <xdr:colOff>177800</xdr:colOff>
      <xdr:row>56</xdr:row>
      <xdr:rowOff>26094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8699436"/>
          <a:ext cx="889000" cy="9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140731</xdr:rowOff>
    </xdr:from>
    <xdr:to>
      <xdr:col>72</xdr:col>
      <xdr:colOff>38100</xdr:colOff>
      <xdr:row>56</xdr:row>
      <xdr:rowOff>70881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62008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29890</xdr:rowOff>
    </xdr:from>
    <xdr:to>
      <xdr:col>67</xdr:col>
      <xdr:colOff>101600</xdr:colOff>
      <xdr:row>56</xdr:row>
      <xdr:rowOff>131490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122617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84138</xdr:rowOff>
    </xdr:from>
    <xdr:to>
      <xdr:col>85</xdr:col>
      <xdr:colOff>177800</xdr:colOff>
      <xdr:row>57</xdr:row>
      <xdr:rowOff>14288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62565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121133</xdr:rowOff>
    </xdr:from>
    <xdr:to>
      <xdr:col>81</xdr:col>
      <xdr:colOff>101600</xdr:colOff>
      <xdr:row>57</xdr:row>
      <xdr:rowOff>51283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42410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84046</xdr:rowOff>
    </xdr:from>
    <xdr:to>
      <xdr:col>76</xdr:col>
      <xdr:colOff>165100</xdr:colOff>
      <xdr:row>57</xdr:row>
      <xdr:rowOff>14196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7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76136</xdr:rowOff>
    </xdr:from>
    <xdr:to>
      <xdr:col>72</xdr:col>
      <xdr:colOff>38100</xdr:colOff>
      <xdr:row>51</xdr:row>
      <xdr:rowOff>6286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6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22813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842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146744</xdr:rowOff>
    </xdr:from>
    <xdr:to>
      <xdr:col>67</xdr:col>
      <xdr:colOff>101600</xdr:colOff>
      <xdr:row>56</xdr:row>
      <xdr:rowOff>76894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93421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3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23299</xdr:rowOff>
    </xdr:from>
    <xdr:to>
      <xdr:col>85</xdr:col>
      <xdr:colOff>127000</xdr:colOff>
      <xdr:row>79</xdr:row>
      <xdr:rowOff>57719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67849"/>
          <a:ext cx="8382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146069</xdr:rowOff>
    </xdr:from>
    <xdr:to>
      <xdr:col>81</xdr:col>
      <xdr:colOff>50800</xdr:colOff>
      <xdr:row>79</xdr:row>
      <xdr:rowOff>23299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9169"/>
          <a:ext cx="889000" cy="4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146069</xdr:rowOff>
    </xdr:from>
    <xdr:to>
      <xdr:col>76</xdr:col>
      <xdr:colOff>114300</xdr:colOff>
      <xdr:row>79</xdr:row>
      <xdr:rowOff>63205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19169"/>
          <a:ext cx="889000" cy="8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51864</xdr:rowOff>
    </xdr:from>
    <xdr:to>
      <xdr:col>71</xdr:col>
      <xdr:colOff>177800</xdr:colOff>
      <xdr:row>79</xdr:row>
      <xdr:rowOff>63205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9641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6919</xdr:rowOff>
    </xdr:from>
    <xdr:to>
      <xdr:col>85</xdr:col>
      <xdr:colOff>177800</xdr:colOff>
      <xdr:row>79</xdr:row>
      <xdr:rowOff>108519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143949</xdr:rowOff>
    </xdr:from>
    <xdr:to>
      <xdr:col>81</xdr:col>
      <xdr:colOff>101600</xdr:colOff>
      <xdr:row>79</xdr:row>
      <xdr:rowOff>74099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90626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9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95269</xdr:rowOff>
    </xdr:from>
    <xdr:to>
      <xdr:col>76</xdr:col>
      <xdr:colOff>165100</xdr:colOff>
      <xdr:row>79</xdr:row>
      <xdr:rowOff>25419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41946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32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12405</xdr:rowOff>
    </xdr:from>
    <xdr:to>
      <xdr:col>72</xdr:col>
      <xdr:colOff>38100</xdr:colOff>
      <xdr:row>79</xdr:row>
      <xdr:rowOff>114005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105132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64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1064</xdr:rowOff>
    </xdr:from>
    <xdr:to>
      <xdr:col>67</xdr:col>
      <xdr:colOff>101600</xdr:colOff>
      <xdr:row>79</xdr:row>
      <xdr:rowOff>102664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93791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3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130533</xdr:rowOff>
    </xdr:from>
    <xdr:to>
      <xdr:col>85</xdr:col>
      <xdr:colOff>127000</xdr:colOff>
      <xdr:row>96</xdr:row>
      <xdr:rowOff>144836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89733"/>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114333</xdr:rowOff>
    </xdr:from>
    <xdr:to>
      <xdr:col>81</xdr:col>
      <xdr:colOff>50800</xdr:colOff>
      <xdr:row>96</xdr:row>
      <xdr:rowOff>130533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73533"/>
          <a:ext cx="8890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110103</xdr:rowOff>
    </xdr:from>
    <xdr:to>
      <xdr:col>76</xdr:col>
      <xdr:colOff>114300</xdr:colOff>
      <xdr:row>96</xdr:row>
      <xdr:rowOff>114333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569303"/>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100037</xdr:rowOff>
    </xdr:from>
    <xdr:to>
      <xdr:col>71</xdr:col>
      <xdr:colOff>177800</xdr:colOff>
      <xdr:row>96</xdr:row>
      <xdr:rowOff>110103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559237"/>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94036</xdr:rowOff>
    </xdr:from>
    <xdr:to>
      <xdr:col>85</xdr:col>
      <xdr:colOff>177800</xdr:colOff>
      <xdr:row>97</xdr:row>
      <xdr:rowOff>24186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116913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0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79733</xdr:rowOff>
    </xdr:from>
    <xdr:to>
      <xdr:col>81</xdr:col>
      <xdr:colOff>101600</xdr:colOff>
      <xdr:row>97</xdr:row>
      <xdr:rowOff>9883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63533</xdr:rowOff>
    </xdr:from>
    <xdr:to>
      <xdr:col>76</xdr:col>
      <xdr:colOff>165100</xdr:colOff>
      <xdr:row>96</xdr:row>
      <xdr:rowOff>165133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59303</xdr:rowOff>
    </xdr:from>
    <xdr:to>
      <xdr:col>72</xdr:col>
      <xdr:colOff>38100</xdr:colOff>
      <xdr:row>96</xdr:row>
      <xdr:rowOff>160903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5980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49237</xdr:rowOff>
    </xdr:from>
    <xdr:to>
      <xdr:col>67</xdr:col>
      <xdr:colOff>101600</xdr:colOff>
      <xdr:row>96</xdr:row>
      <xdr:rowOff>150837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167364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28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118473</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6119223"/>
          <a:ext cx="1269" cy="66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134999</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82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65150</xdr:rowOff>
    </xdr:from>
    <xdr:ext cx="378565"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89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118473</xdr:rowOff>
    </xdr:from>
    <xdr:to>
      <xdr:col>116</xdr:col>
      <xdr:colOff>152400</xdr:colOff>
      <xdr:row>35</xdr:row>
      <xdr:rowOff>118473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119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43361</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5358311"/>
          <a:ext cx="838200" cy="14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52450</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6755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29573</xdr:rowOff>
    </xdr:from>
    <xdr:to>
      <xdr:col>116</xdr:col>
      <xdr:colOff>114300</xdr:colOff>
      <xdr:row>39</xdr:row>
      <xdr:rowOff>131173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7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43361</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5358311"/>
          <a:ext cx="889000" cy="14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67871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754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30662</xdr:rowOff>
    </xdr:from>
    <xdr:to>
      <xdr:col>107</xdr:col>
      <xdr:colOff>101600</xdr:colOff>
      <xdr:row>39</xdr:row>
      <xdr:rowOff>132262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71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148789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92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32838</xdr:rowOff>
    </xdr:from>
    <xdr:to>
      <xdr:col>98</xdr:col>
      <xdr:colOff>38100</xdr:colOff>
      <xdr:row>39</xdr:row>
      <xdr:rowOff>134438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150965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7999</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94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164011</xdr:rowOff>
    </xdr:from>
    <xdr:to>
      <xdr:col>112</xdr:col>
      <xdr:colOff>38100</xdr:colOff>
      <xdr:row>31</xdr:row>
      <xdr:rowOff>94161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53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110688</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50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・総務費は、ふるさと納税の増収に伴い、ふるさと応援寄附金基金積立金やふるさと納税寄附礼品が増加したことを主たる要因として、類似団体平均を上回っている。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・農林水産業費は、共同乾燥施設の竣工に伴う補助金や水路整備等工事により増加し、類似団体平均を上回っている。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・消防費は、消防団詰所等の建替工事により増加し、類似団体平均を上回っている。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財政調整基金残高は、歳出全般の経常経費の増加により</a:t>
          </a:r>
          <a:r>
            <a:rPr kumimoji="1" lang="en-US" altLang="ja-JP" sz="1400">
              <a:latin typeface="ＭＳ ゴシック" pitchFamily="49" charset="-128"/>
              <a:ea typeface="ＭＳ ゴシック" pitchFamily="49" charset="-128"/>
            </a:rPr>
            <a:t>210,000</a:t>
          </a:r>
          <a:r>
            <a:rPr kumimoji="1" lang="ja-JP" altLang="en-US" sz="1400">
              <a:latin typeface="ＭＳ ゴシック" pitchFamily="49" charset="-128"/>
              <a:ea typeface="ＭＳ ゴシック" pitchFamily="49" charset="-128"/>
            </a:rPr>
            <a:t>千円を取り崩し、残高は</a:t>
          </a:r>
          <a:r>
            <a:rPr kumimoji="1" lang="en-US" altLang="ja-JP" sz="1400">
              <a:latin typeface="ＭＳ ゴシック" pitchFamily="49" charset="-128"/>
              <a:ea typeface="ＭＳ ゴシック" pitchFamily="49" charset="-128"/>
            </a:rPr>
            <a:t>103,654</a:t>
          </a:r>
          <a:r>
            <a:rPr kumimoji="1" lang="ja-JP" altLang="en-US" sz="1400">
              <a:latin typeface="ＭＳ ゴシック" pitchFamily="49" charset="-128"/>
              <a:ea typeface="ＭＳ ゴシック" pitchFamily="49" charset="-128"/>
            </a:rPr>
            <a:t>千円減少。標準財政規模に対する財政調整基金残高比率も</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ポイント低下している。実質収支比率は昨年度から</a:t>
          </a:r>
          <a:r>
            <a:rPr kumimoji="1" lang="en-US" altLang="ja-JP" sz="1400">
              <a:latin typeface="ＭＳ ゴシック" pitchFamily="49" charset="-128"/>
              <a:ea typeface="ＭＳ ゴシック" pitchFamily="49" charset="-128"/>
            </a:rPr>
            <a:t>3.89</a:t>
          </a:r>
          <a:r>
            <a:rPr kumimoji="1" lang="ja-JP" altLang="en-US" sz="1400">
              <a:latin typeface="ＭＳ ゴシック" pitchFamily="49" charset="-128"/>
              <a:ea typeface="ＭＳ ゴシック" pitchFamily="49" charset="-128"/>
            </a:rPr>
            <a:t>ポイント低下して</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％、実質単年度収支は財政調整基金の取り崩しによりマイナスとなり▲</a:t>
          </a:r>
          <a:r>
            <a:rPr kumimoji="1" lang="en-US" altLang="ja-JP" sz="1400">
              <a:latin typeface="ＭＳ ゴシック" pitchFamily="49" charset="-128"/>
              <a:ea typeface="ＭＳ ゴシック" pitchFamily="49" charset="-128"/>
            </a:rPr>
            <a:t>7.91</a:t>
          </a:r>
          <a:r>
            <a:rPr kumimoji="1" lang="ja-JP" altLang="en-US" sz="1400">
              <a:latin typeface="ＭＳ ゴシック" pitchFamily="49" charset="-128"/>
              <a:ea typeface="ＭＳ ゴシック" pitchFamily="49" charset="-128"/>
            </a:rPr>
            <a:t>％となった。町税等の適切な財源確保により、健全な行財政運営に努める。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債務負担行為に基づく支出額は増加したものの、元利償還金等全体では前年度に比べて</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算入公債費等のうち普通交付税に算入された元利償還金は、町営住宅使用料の減収により特定財源の額が減少し、算入公債費等は</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引き続き交付税措置のある有利な起債を活用するとともに、町営住宅の維持管理費の抑制に努め住宅使用料の公債費充当率の引き上げを図る。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うち、一般会計の地方債現在高は定期償還額が新規発行額を上回ったため減少。下水道特別会計における地方債現在高や退職手当負担見込額等も減少したこともあり、組合等負担等見込額の微増はあったものの全体的な将来負担額は前年度に比べ</a:t>
          </a:r>
          <a:r>
            <a:rPr kumimoji="1" lang="en-US" altLang="ja-JP" sz="1200">
              <a:latin typeface="ＭＳ ゴシック" pitchFamily="49" charset="-128"/>
              <a:ea typeface="ＭＳ ゴシック" pitchFamily="49" charset="-128"/>
            </a:rPr>
            <a:t>640</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から控除する充当可能財源等のうち、基準財政需要額算入見込額は事業費補正算入額の減などにより減少。充当可能特定歳入は住宅使用料の減収により減少。一方、ふるさと応援寄附金基金等の基金残高の増により、充当可能財源等全体では前年度に比べて</a:t>
          </a:r>
          <a:r>
            <a:rPr kumimoji="1" lang="en-US" altLang="ja-JP" sz="1200">
              <a:latin typeface="ＭＳ ゴシック" pitchFamily="49" charset="-128"/>
              <a:ea typeface="ＭＳ ゴシック" pitchFamily="49" charset="-128"/>
            </a:rPr>
            <a:t>1,001</a:t>
          </a:r>
          <a:r>
            <a:rPr kumimoji="1" lang="ja-JP" altLang="en-US" sz="1200">
              <a:latin typeface="ＭＳ ゴシック" pitchFamily="49" charset="-128"/>
              <a:ea typeface="ＭＳ ゴシック" pitchFamily="49" charset="-128"/>
            </a:rPr>
            <a:t>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令和５年度も将来負担額を充当可能財源額が上回ったため分子はマイナスとなっている。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今後も、持続可能な財政運営のため歳出全般にわたって行財政改革に取り組み、財政の健全化に努める。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佐賀県吉野ヶ里町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里山ふれあい広場の整備事業や定住奨励事業、学校給食費補助等により「ふるさと応援寄附金基金」を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97,632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千円取り崩し、統合庁舎建設整備事業に「公用及び公共用施設建設基金」を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42,570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積立は、ふるさと応援寄附金の増収により返礼品等の事業に要した経費を控除した</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1,534,533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千円を「ふるさと応援寄附金基金」に積み立てている。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取り崩し総額</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404,611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千円に対して、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1,636,757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千円を積み立てたことにより、基金全体としては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1,331,147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今後の新庁舎建設事業や町の中心地づくり事業といった大規模事業にあわせて、基金の使途の明確化を図るべく既存の基金の整理に着手している。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公用及び公共用施設建設基金：公用及び公共用施設の建設事業費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合併振興基金：本町における町民の連帯強化及び地域振興を図るための事業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東脊振温浴施設維持整備基金：東脊振温浴施設の維持整備に要する事業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ふるさと応援寄附金基金：ふるさと応援寄付金から返礼品等の事業に要した経費を控除した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1,534,533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公用及び公共用施設建設基金：統合庁舎建設整備事業に要する費用として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公用及び公共用施設建設基金：統合庁舎建設整備事業の財源として一定程度の取り崩しを行うほか、その後の個別施設計画等に基づく公共施設の改修事業の財源として積極的に積み立てを行う。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東脊振温浴施設維持整備基金：長寿命化に伴う大規模改修及びリニューアル経費として、毎年、一定額を確保していく予定。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基金運用利子や決算剰余金を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千円積み立てたものの、歳出超過のため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今後は町単独事業の増加により財政調整基金の残高は減少していく見込み。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新庁舎建設後、合併特例債や下水道事業債の償還財源として取り崩しを行う予定。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13017610</v>
      </c>
      <c r="BO4" s="371"/>
      <c r="BP4" s="371"/>
      <c r="BQ4" s="371"/>
      <c r="BR4" s="371"/>
      <c r="BS4" s="371"/>
      <c r="BT4" s="371"/>
      <c r="BU4" s="372"/>
      <c r="BV4" s="370">
        <v>10530965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v>
      </c>
      <c r="CU4" s="377"/>
      <c r="CV4" s="377"/>
      <c r="CW4" s="377"/>
      <c r="CX4" s="377"/>
      <c r="CY4" s="377"/>
      <c r="CZ4" s="377"/>
      <c r="DA4" s="378"/>
      <c r="DB4" s="376">
        <v>3.9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12931224</v>
      </c>
      <c r="BO5" s="408"/>
      <c r="BP5" s="408"/>
      <c r="BQ5" s="408"/>
      <c r="BR5" s="408"/>
      <c r="BS5" s="408"/>
      <c r="BT5" s="408"/>
      <c r="BU5" s="409"/>
      <c r="BV5" s="407">
        <v>10203119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92.4</v>
      </c>
      <c r="CU5" s="405"/>
      <c r="CV5" s="405"/>
      <c r="CW5" s="405"/>
      <c r="CX5" s="405"/>
      <c r="CY5" s="405"/>
      <c r="CZ5" s="405"/>
      <c r="DA5" s="406"/>
      <c r="DB5" s="404">
        <v>89.8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86386</v>
      </c>
      <c r="BO6" s="408"/>
      <c r="BP6" s="408"/>
      <c r="BQ6" s="408"/>
      <c r="BR6" s="408"/>
      <c r="BS6" s="408"/>
      <c r="BT6" s="408"/>
      <c r="BU6" s="409"/>
      <c r="BV6" s="407">
        <v>327846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92.6</v>
      </c>
      <c r="CU6" s="445"/>
      <c r="CV6" s="445"/>
      <c r="CW6" s="445"/>
      <c r="CX6" s="445"/>
      <c r="CY6" s="445"/>
      <c r="CZ6" s="445"/>
      <c r="DA6" s="446"/>
      <c r="DB6" s="444">
        <v>91.2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86067</v>
      </c>
      <c r="BO7" s="408"/>
      <c r="BP7" s="408"/>
      <c r="BQ7" s="408"/>
      <c r="BR7" s="408"/>
      <c r="BS7" s="408"/>
      <c r="BT7" s="408"/>
      <c r="BU7" s="409"/>
      <c r="BV7" s="407">
        <v>131676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5036302</v>
      </c>
      <c r="CU7" s="408"/>
      <c r="CV7" s="408"/>
      <c r="CW7" s="408"/>
      <c r="CX7" s="408"/>
      <c r="CY7" s="408"/>
      <c r="CZ7" s="408"/>
      <c r="DA7" s="409"/>
      <c r="DB7" s="407">
        <v>5034669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319</v>
      </c>
      <c r="BO8" s="408"/>
      <c r="BP8" s="408"/>
      <c r="BQ8" s="408"/>
      <c r="BR8" s="408"/>
      <c r="BS8" s="408"/>
      <c r="BT8" s="408"/>
      <c r="BU8" s="409"/>
      <c r="BV8" s="407">
        <v>196170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16323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-195851</v>
      </c>
      <c r="BO9" s="408"/>
      <c r="BP9" s="408"/>
      <c r="BQ9" s="408"/>
      <c r="BR9" s="408"/>
      <c r="BS9" s="408"/>
      <c r="BT9" s="408"/>
      <c r="BU9" s="409"/>
      <c r="BV9" s="407">
        <v>-191386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13.8</v>
      </c>
      <c r="CU9" s="405"/>
      <c r="CV9" s="405"/>
      <c r="CW9" s="405"/>
      <c r="CX9" s="405"/>
      <c r="CY9" s="405"/>
      <c r="CZ9" s="405"/>
      <c r="DA9" s="406"/>
      <c r="DB9" s="404">
        <v>14.5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16411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7346</v>
      </c>
      <c r="BO10" s="408"/>
      <c r="BP10" s="408"/>
      <c r="BQ10" s="408"/>
      <c r="BR10" s="408"/>
      <c r="BS10" s="408"/>
      <c r="BT10" s="408"/>
      <c r="BU10" s="409"/>
      <c r="BV10" s="407">
        <v>8232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v>0</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16188</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210000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15940</v>
      </c>
      <c r="S13" s="492"/>
      <c r="T13" s="492"/>
      <c r="U13" s="492"/>
      <c r="V13" s="493"/>
      <c r="W13" s="423" t="s">
        <v>131</v>
      </c>
      <c r="X13" s="424"/>
      <c r="Y13" s="424"/>
      <c r="Z13" s="424"/>
      <c r="AA13" s="424"/>
      <c r="AB13" s="414"/>
      <c r="AC13" s="458">
        <v>382</v>
      </c>
      <c r="AD13" s="459"/>
      <c r="AE13" s="459"/>
      <c r="AF13" s="459"/>
      <c r="AG13" s="501"/>
      <c r="AH13" s="458">
        <v>398</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-398505</v>
      </c>
      <c r="BO13" s="408"/>
      <c r="BP13" s="408"/>
      <c r="BQ13" s="408"/>
      <c r="BR13" s="408"/>
      <c r="BS13" s="408"/>
      <c r="BT13" s="408"/>
      <c r="BU13" s="409"/>
      <c r="BV13" s="407">
        <v>-183154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16228</v>
      </c>
      <c r="S14" s="492"/>
      <c r="T14" s="492"/>
      <c r="U14" s="492"/>
      <c r="V14" s="493"/>
      <c r="W14" s="397"/>
      <c r="X14" s="398"/>
      <c r="Y14" s="398"/>
      <c r="Z14" s="398"/>
      <c r="AA14" s="398"/>
      <c r="AB14" s="387"/>
      <c r="AC14" s="494">
        <v>4.8</v>
      </c>
      <c r="AD14" s="495"/>
      <c r="AE14" s="495"/>
      <c r="AF14" s="495"/>
      <c r="AG14" s="496"/>
      <c r="AH14" s="494">
        <v>5.0999999999999996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16030</v>
      </c>
      <c r="S15" s="492"/>
      <c r="T15" s="492"/>
      <c r="U15" s="492"/>
      <c r="V15" s="493"/>
      <c r="W15" s="423" t="s">
        <v>137</v>
      </c>
      <c r="X15" s="424"/>
      <c r="Y15" s="424"/>
      <c r="Z15" s="424"/>
      <c r="AA15" s="424"/>
      <c r="AB15" s="414"/>
      <c r="AC15" s="458">
        <v>2175</v>
      </c>
      <c r="AD15" s="459"/>
      <c r="AE15" s="459"/>
      <c r="AF15" s="459"/>
      <c r="AG15" s="501"/>
      <c r="AH15" s="458">
        <v>2221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2241398</v>
      </c>
      <c r="BO15" s="371"/>
      <c r="BP15" s="371"/>
      <c r="BQ15" s="371"/>
      <c r="BR15" s="371"/>
      <c r="BS15" s="371"/>
      <c r="BT15" s="371"/>
      <c r="BU15" s="372"/>
      <c r="BV15" s="370">
        <v>2275153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27.2</v>
      </c>
      <c r="AD16" s="495"/>
      <c r="AE16" s="495"/>
      <c r="AF16" s="495"/>
      <c r="AG16" s="496"/>
      <c r="AH16" s="494">
        <v>28.4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4411952</v>
      </c>
      <c r="BO16" s="408"/>
      <c r="BP16" s="408"/>
      <c r="BQ16" s="408"/>
      <c r="BR16" s="408"/>
      <c r="BS16" s="408"/>
      <c r="BT16" s="408"/>
      <c r="BU16" s="409"/>
      <c r="BV16" s="407">
        <v>4353297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5429</v>
      </c>
      <c r="AD17" s="459"/>
      <c r="AE17" s="459"/>
      <c r="AF17" s="459"/>
      <c r="AG17" s="501"/>
      <c r="AH17" s="458">
        <v>5189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2829423</v>
      </c>
      <c r="BO17" s="408"/>
      <c r="BP17" s="408"/>
      <c r="BQ17" s="408"/>
      <c r="BR17" s="408"/>
      <c r="BS17" s="408"/>
      <c r="BT17" s="408"/>
      <c r="BU17" s="409"/>
      <c r="BV17" s="407">
        <v>2877562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43.99</v>
      </c>
      <c r="M18" s="531"/>
      <c r="N18" s="531"/>
      <c r="O18" s="531"/>
      <c r="P18" s="531"/>
      <c r="Q18" s="531"/>
      <c r="R18" s="532"/>
      <c r="S18" s="532"/>
      <c r="T18" s="532"/>
      <c r="U18" s="532"/>
      <c r="V18" s="533"/>
      <c r="W18" s="425"/>
      <c r="X18" s="426"/>
      <c r="Y18" s="426"/>
      <c r="Z18" s="426"/>
      <c r="AA18" s="426"/>
      <c r="AB18" s="417"/>
      <c r="AC18" s="534">
        <v>68</v>
      </c>
      <c r="AD18" s="535"/>
      <c r="AE18" s="535"/>
      <c r="AF18" s="535"/>
      <c r="AG18" s="536"/>
      <c r="AH18" s="534">
        <v>66.5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4843696</v>
      </c>
      <c r="BO18" s="408"/>
      <c r="BP18" s="408"/>
      <c r="BQ18" s="408"/>
      <c r="BR18" s="408"/>
      <c r="BS18" s="408"/>
      <c r="BT18" s="408"/>
      <c r="BU18" s="409"/>
      <c r="BV18" s="407">
        <v>4594639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371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6040423</v>
      </c>
      <c r="BO19" s="408"/>
      <c r="BP19" s="408"/>
      <c r="BQ19" s="408"/>
      <c r="BR19" s="408"/>
      <c r="BS19" s="408"/>
      <c r="BT19" s="408"/>
      <c r="BU19" s="409"/>
      <c r="BV19" s="407">
        <v>5863027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6137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7040503</v>
      </c>
      <c r="BO22" s="371"/>
      <c r="BP22" s="371"/>
      <c r="BQ22" s="371"/>
      <c r="BR22" s="371"/>
      <c r="BS22" s="371"/>
      <c r="BT22" s="371"/>
      <c r="BU22" s="372"/>
      <c r="BV22" s="370">
        <v>7711868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6196887</v>
      </c>
      <c r="BO23" s="408"/>
      <c r="BP23" s="408"/>
      <c r="BQ23" s="408"/>
      <c r="BR23" s="408"/>
      <c r="BS23" s="408"/>
      <c r="BT23" s="408"/>
      <c r="BU23" s="409"/>
      <c r="BV23" s="407">
        <v>6848348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134</v>
      </c>
      <c r="AI24" s="459"/>
      <c r="AJ24" s="459"/>
      <c r="AK24" s="459"/>
      <c r="AL24" s="501"/>
      <c r="AM24" s="458">
        <v>411782</v>
      </c>
      <c r="AN24" s="459"/>
      <c r="AO24" s="459"/>
      <c r="AP24" s="459"/>
      <c r="AQ24" s="459"/>
      <c r="AR24" s="501"/>
      <c r="AS24" s="458">
        <v>3073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3971169</v>
      </c>
      <c r="BO24" s="408"/>
      <c r="BP24" s="408"/>
      <c r="BQ24" s="408"/>
      <c r="BR24" s="408"/>
      <c r="BS24" s="408"/>
      <c r="BT24" s="408"/>
      <c r="BU24" s="409"/>
      <c r="BV24" s="407">
        <v>4318692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1879333</v>
      </c>
      <c r="BO25" s="371"/>
      <c r="BP25" s="371"/>
      <c r="BQ25" s="371"/>
      <c r="BR25" s="371"/>
      <c r="BS25" s="371"/>
      <c r="BT25" s="371"/>
      <c r="BU25" s="372"/>
      <c r="BV25" s="370">
        <v>663497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5250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3100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20525</v>
      </c>
      <c r="AN27" s="459"/>
      <c r="AO27" s="459"/>
      <c r="AP27" s="459"/>
      <c r="AQ27" s="459"/>
      <c r="AR27" s="501"/>
      <c r="AS27" s="458">
        <v>3421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321527</v>
      </c>
      <c r="BO27" s="527"/>
      <c r="BP27" s="527"/>
      <c r="BQ27" s="527"/>
      <c r="BR27" s="527"/>
      <c r="BS27" s="527"/>
      <c r="BT27" s="527"/>
      <c r="BU27" s="528"/>
      <c r="BV27" s="526">
        <v>321274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2500</v>
      </c>
      <c r="R28" s="459"/>
      <c r="S28" s="459"/>
      <c r="T28" s="459"/>
      <c r="U28" s="459"/>
      <c r="V28" s="501"/>
      <c r="W28" s="553"/>
      <c r="X28" s="554"/>
      <c r="Y28" s="555"/>
      <c r="Z28" s="457" t="s">
        <v>174</v>
      </c>
      <c r="AA28" s="437"/>
      <c r="AB28" s="437"/>
      <c r="AC28" s="437"/>
      <c r="AD28" s="437"/>
      <c r="AE28" s="437"/>
      <c r="AF28" s="437"/>
      <c r="AG28" s="438"/>
      <c r="AH28" s="458">
        <v>2</v>
      </c>
      <c r="AI28" s="459"/>
      <c r="AJ28" s="459"/>
      <c r="AK28" s="459"/>
      <c r="AL28" s="501"/>
      <c r="AM28" s="458" t="s">
        <v>175</v>
      </c>
      <c r="AN28" s="459"/>
      <c r="AO28" s="459"/>
      <c r="AP28" s="459"/>
      <c r="AQ28" s="459"/>
      <c r="AR28" s="501"/>
      <c r="AS28" s="458" t="s">
        <v>175</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2501549</v>
      </c>
      <c r="BO28" s="371"/>
      <c r="BP28" s="371"/>
      <c r="BQ28" s="371"/>
      <c r="BR28" s="371"/>
      <c r="BS28" s="371"/>
      <c r="BT28" s="371"/>
      <c r="BU28" s="372"/>
      <c r="BV28" s="370">
        <v>2605203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10</v>
      </c>
      <c r="M29" s="459"/>
      <c r="N29" s="459"/>
      <c r="O29" s="459"/>
      <c r="P29" s="501"/>
      <c r="Q29" s="458">
        <v>2330</v>
      </c>
      <c r="R29" s="459"/>
      <c r="S29" s="459"/>
      <c r="T29" s="459"/>
      <c r="U29" s="459"/>
      <c r="V29" s="501"/>
      <c r="W29" s="556"/>
      <c r="X29" s="557"/>
      <c r="Y29" s="558"/>
      <c r="Z29" s="457" t="s">
        <v>178</v>
      </c>
      <c r="AA29" s="437"/>
      <c r="AB29" s="437"/>
      <c r="AC29" s="437"/>
      <c r="AD29" s="437"/>
      <c r="AE29" s="437"/>
      <c r="AF29" s="437"/>
      <c r="AG29" s="438"/>
      <c r="AH29" s="458">
        <v>142</v>
      </c>
      <c r="AI29" s="459"/>
      <c r="AJ29" s="459"/>
      <c r="AK29" s="459"/>
      <c r="AL29" s="501"/>
      <c r="AM29" s="458">
        <v>437973</v>
      </c>
      <c r="AN29" s="459"/>
      <c r="AO29" s="459"/>
      <c r="AP29" s="459"/>
      <c r="AQ29" s="459"/>
      <c r="AR29" s="501"/>
      <c r="AS29" s="458">
        <v>3084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1136455</v>
      </c>
      <c r="BO29" s="408"/>
      <c r="BP29" s="408"/>
      <c r="BQ29" s="408"/>
      <c r="BR29" s="408"/>
      <c r="BS29" s="408"/>
      <c r="BT29" s="408"/>
      <c r="BU29" s="409"/>
      <c r="BV29" s="407">
        <v>1133376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7619347</v>
      </c>
      <c r="BO30" s="527"/>
      <c r="BP30" s="527"/>
      <c r="BQ30" s="527"/>
      <c r="BR30" s="527"/>
      <c r="BS30" s="527"/>
      <c r="BT30" s="527"/>
      <c r="BU30" s="528"/>
      <c r="BV30" s="526">
        <v>6187625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4</v>
      </c>
      <c r="BF34" s="597"/>
      <c r="BG34" s="598" t="str">
        <f>IF('各会計、関係団体の財政状況及び健全化判断比率'!B30="","",'各会計、関係団体の財政状況及び健全化判断比率'!B30)</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佐賀中部広域連合（一般会計）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5</v>
      </c>
      <c r="BF35" s="597"/>
      <c r="BG35" s="598" t="str">
        <f>IF('各会計、関係団体の財政状況及び健全化判断比率'!B31="","",'各会計、関係団体の財政状況及び健全化判断比率'!B31)</f>
        <v>下水道特別会計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佐賀中部広域連合（介護特別会計）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6</v>
      </c>
      <c r="BF36" s="597"/>
      <c r="BG36" s="598" t="str">
        <f>IF('各会計、関係団体の財政状況及び健全化判断比率'!B32="","",'各会計、関係団体の財政状況及び健全化判断比率'!B32)</f>
        <v>工業用地造成事業特別会計</v>
      </c>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佐賀県後期高齢者医療広域連合（一般会計）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佐賀県後期高齢者医療広域連合（後期高齢者医療特別会計）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佐賀東部水道企業団（用水供給事業会計）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佐賀東部水道企業団（水道事業会計）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脊振共同塵芥処理組合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三神地区環境事務組合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佐賀県市町総合事務組合（一般会計）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佐賀県市町総合事務組合（交通災害事業特別会計）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1j7YL4M2KrI9z8U2rG8VvAI//DsX20vWVerYD7wbTpLnnn+KeAhDgDJvYgvSDDwR4uHCpTibLXRviT9dpIw7Yg==" saltValue="DO+qKEY6jXYFFD4z9MM2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2387311</v>
      </c>
      <c r="S5" s="613"/>
      <c r="T5" s="613"/>
      <c r="U5" s="613"/>
      <c r="V5" s="613"/>
      <c r="W5" s="613"/>
      <c r="X5" s="613"/>
      <c r="Y5" s="614"/>
      <c r="Z5" s="615">
        <v>18.3</v>
      </c>
      <c r="AA5" s="615"/>
      <c r="AB5" s="615"/>
      <c r="AC5" s="615"/>
      <c r="AD5" s="616">
        <v>2387311</v>
      </c>
      <c r="AE5" s="616"/>
      <c r="AF5" s="616"/>
      <c r="AG5" s="616"/>
      <c r="AH5" s="616"/>
      <c r="AI5" s="616"/>
      <c r="AJ5" s="616"/>
      <c r="AK5" s="616"/>
      <c r="AL5" s="617">
        <v>45.6</v>
      </c>
      <c r="AM5" s="618"/>
      <c r="AN5" s="618"/>
      <c r="AO5" s="619"/>
      <c r="AP5" s="609" t="s">
        <v>217</v>
      </c>
      <c r="AQ5" s="610"/>
      <c r="AR5" s="610"/>
      <c r="AS5" s="610"/>
      <c r="AT5" s="610"/>
      <c r="AU5" s="610"/>
      <c r="AV5" s="610"/>
      <c r="AW5" s="610"/>
      <c r="AX5" s="610"/>
      <c r="AY5" s="610"/>
      <c r="AZ5" s="610"/>
      <c r="BA5" s="610"/>
      <c r="BB5" s="610"/>
      <c r="BC5" s="610"/>
      <c r="BD5" s="610"/>
      <c r="BE5" s="610"/>
      <c r="BF5" s="611"/>
      <c r="BG5" s="623">
        <v>2375579</v>
      </c>
      <c r="BH5" s="624"/>
      <c r="BI5" s="624"/>
      <c r="BJ5" s="624"/>
      <c r="BK5" s="624"/>
      <c r="BL5" s="624"/>
      <c r="BM5" s="624"/>
      <c r="BN5" s="625"/>
      <c r="BO5" s="626">
        <v>99.5</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58928</v>
      </c>
      <c r="S6" s="624"/>
      <c r="T6" s="624"/>
      <c r="U6" s="624"/>
      <c r="V6" s="624"/>
      <c r="W6" s="624"/>
      <c r="X6" s="624"/>
      <c r="Y6" s="625"/>
      <c r="Z6" s="626">
        <v>0.5</v>
      </c>
      <c r="AA6" s="626"/>
      <c r="AB6" s="626"/>
      <c r="AC6" s="626"/>
      <c r="AD6" s="627">
        <v>58928</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2375579</v>
      </c>
      <c r="BH6" s="624"/>
      <c r="BI6" s="624"/>
      <c r="BJ6" s="624"/>
      <c r="BK6" s="624"/>
      <c r="BL6" s="624"/>
      <c r="BM6" s="624"/>
      <c r="BN6" s="625"/>
      <c r="BO6" s="626">
        <v>99.5</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82479</v>
      </c>
      <c r="CS6" s="624"/>
      <c r="CT6" s="624"/>
      <c r="CU6" s="624"/>
      <c r="CV6" s="624"/>
      <c r="CW6" s="624"/>
      <c r="CX6" s="624"/>
      <c r="CY6" s="625"/>
      <c r="CZ6" s="617">
        <v>0.6</v>
      </c>
      <c r="DA6" s="618"/>
      <c r="DB6" s="618"/>
      <c r="DC6" s="634"/>
      <c r="DD6" s="632" t="s">
        <v>121</v>
      </c>
      <c r="DE6" s="624"/>
      <c r="DF6" s="624"/>
      <c r="DG6" s="624"/>
      <c r="DH6" s="624"/>
      <c r="DI6" s="624"/>
      <c r="DJ6" s="624"/>
      <c r="DK6" s="624"/>
      <c r="DL6" s="624"/>
      <c r="DM6" s="624"/>
      <c r="DN6" s="624"/>
      <c r="DO6" s="624"/>
      <c r="DP6" s="625"/>
      <c r="DQ6" s="632">
        <v>82479</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673</v>
      </c>
      <c r="S7" s="624"/>
      <c r="T7" s="624"/>
      <c r="U7" s="624"/>
      <c r="V7" s="624"/>
      <c r="W7" s="624"/>
      <c r="X7" s="624"/>
      <c r="Y7" s="625"/>
      <c r="Z7" s="626">
        <v>0</v>
      </c>
      <c r="AA7" s="626"/>
      <c r="AB7" s="626"/>
      <c r="AC7" s="626"/>
      <c r="AD7" s="627">
        <v>673</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1060116</v>
      </c>
      <c r="BH7" s="624"/>
      <c r="BI7" s="624"/>
      <c r="BJ7" s="624"/>
      <c r="BK7" s="624"/>
      <c r="BL7" s="624"/>
      <c r="BM7" s="624"/>
      <c r="BN7" s="625"/>
      <c r="BO7" s="626">
        <v>44.4</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4816230</v>
      </c>
      <c r="CS7" s="624"/>
      <c r="CT7" s="624"/>
      <c r="CU7" s="624"/>
      <c r="CV7" s="624"/>
      <c r="CW7" s="624"/>
      <c r="CX7" s="624"/>
      <c r="CY7" s="625"/>
      <c r="CZ7" s="626">
        <v>37.200000000000003</v>
      </c>
      <c r="DA7" s="626"/>
      <c r="DB7" s="626"/>
      <c r="DC7" s="626"/>
      <c r="DD7" s="632">
        <v>95658</v>
      </c>
      <c r="DE7" s="624"/>
      <c r="DF7" s="624"/>
      <c r="DG7" s="624"/>
      <c r="DH7" s="624"/>
      <c r="DI7" s="624"/>
      <c r="DJ7" s="624"/>
      <c r="DK7" s="624"/>
      <c r="DL7" s="624"/>
      <c r="DM7" s="624"/>
      <c r="DN7" s="624"/>
      <c r="DO7" s="624"/>
      <c r="DP7" s="625"/>
      <c r="DQ7" s="632">
        <v>991486</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7813</v>
      </c>
      <c r="S8" s="624"/>
      <c r="T8" s="624"/>
      <c r="U8" s="624"/>
      <c r="V8" s="624"/>
      <c r="W8" s="624"/>
      <c r="X8" s="624"/>
      <c r="Y8" s="625"/>
      <c r="Z8" s="626">
        <v>0.1</v>
      </c>
      <c r="AA8" s="626"/>
      <c r="AB8" s="626"/>
      <c r="AC8" s="626"/>
      <c r="AD8" s="627">
        <v>7813</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30264</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2788752</v>
      </c>
      <c r="CS8" s="624"/>
      <c r="CT8" s="624"/>
      <c r="CU8" s="624"/>
      <c r="CV8" s="624"/>
      <c r="CW8" s="624"/>
      <c r="CX8" s="624"/>
      <c r="CY8" s="625"/>
      <c r="CZ8" s="626">
        <v>21.6</v>
      </c>
      <c r="DA8" s="626"/>
      <c r="DB8" s="626"/>
      <c r="DC8" s="626"/>
      <c r="DD8" s="632">
        <v>74133</v>
      </c>
      <c r="DE8" s="624"/>
      <c r="DF8" s="624"/>
      <c r="DG8" s="624"/>
      <c r="DH8" s="624"/>
      <c r="DI8" s="624"/>
      <c r="DJ8" s="624"/>
      <c r="DK8" s="624"/>
      <c r="DL8" s="624"/>
      <c r="DM8" s="624"/>
      <c r="DN8" s="624"/>
      <c r="DO8" s="624"/>
      <c r="DP8" s="625"/>
      <c r="DQ8" s="632">
        <v>1382066</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8817</v>
      </c>
      <c r="S9" s="624"/>
      <c r="T9" s="624"/>
      <c r="U9" s="624"/>
      <c r="V9" s="624"/>
      <c r="W9" s="624"/>
      <c r="X9" s="624"/>
      <c r="Y9" s="625"/>
      <c r="Z9" s="626">
        <v>0.1</v>
      </c>
      <c r="AA9" s="626"/>
      <c r="AB9" s="626"/>
      <c r="AC9" s="626"/>
      <c r="AD9" s="627">
        <v>8817</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752593</v>
      </c>
      <c r="BH9" s="624"/>
      <c r="BI9" s="624"/>
      <c r="BJ9" s="624"/>
      <c r="BK9" s="624"/>
      <c r="BL9" s="624"/>
      <c r="BM9" s="624"/>
      <c r="BN9" s="625"/>
      <c r="BO9" s="626">
        <v>31.5</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760131</v>
      </c>
      <c r="CS9" s="624"/>
      <c r="CT9" s="624"/>
      <c r="CU9" s="624"/>
      <c r="CV9" s="624"/>
      <c r="CW9" s="624"/>
      <c r="CX9" s="624"/>
      <c r="CY9" s="625"/>
      <c r="CZ9" s="626">
        <v>5.9</v>
      </c>
      <c r="DA9" s="626"/>
      <c r="DB9" s="626"/>
      <c r="DC9" s="626"/>
      <c r="DD9" s="632">
        <v>5440</v>
      </c>
      <c r="DE9" s="624"/>
      <c r="DF9" s="624"/>
      <c r="DG9" s="624"/>
      <c r="DH9" s="624"/>
      <c r="DI9" s="624"/>
      <c r="DJ9" s="624"/>
      <c r="DK9" s="624"/>
      <c r="DL9" s="624"/>
      <c r="DM9" s="624"/>
      <c r="DN9" s="624"/>
      <c r="DO9" s="624"/>
      <c r="DP9" s="625"/>
      <c r="DQ9" s="632">
        <v>620293</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63582</v>
      </c>
      <c r="BH10" s="624"/>
      <c r="BI10" s="624"/>
      <c r="BJ10" s="624"/>
      <c r="BK10" s="624"/>
      <c r="BL10" s="624"/>
      <c r="BM10" s="624"/>
      <c r="BN10" s="625"/>
      <c r="BO10" s="626">
        <v>2.7</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10051</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51</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415047</v>
      </c>
      <c r="S11" s="624"/>
      <c r="T11" s="624"/>
      <c r="U11" s="624"/>
      <c r="V11" s="624"/>
      <c r="W11" s="624"/>
      <c r="X11" s="624"/>
      <c r="Y11" s="625"/>
      <c r="Z11" s="628">
        <v>3.2</v>
      </c>
      <c r="AA11" s="629"/>
      <c r="AB11" s="629"/>
      <c r="AC11" s="635"/>
      <c r="AD11" s="632">
        <v>415047</v>
      </c>
      <c r="AE11" s="624"/>
      <c r="AF11" s="624"/>
      <c r="AG11" s="624"/>
      <c r="AH11" s="624"/>
      <c r="AI11" s="624"/>
      <c r="AJ11" s="624"/>
      <c r="AK11" s="625"/>
      <c r="AL11" s="628">
        <v>7.9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213677</v>
      </c>
      <c r="BH11" s="624"/>
      <c r="BI11" s="624"/>
      <c r="BJ11" s="624"/>
      <c r="BK11" s="624"/>
      <c r="BL11" s="624"/>
      <c r="BM11" s="624"/>
      <c r="BN11" s="625"/>
      <c r="BO11" s="626">
        <v>9</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1133468</v>
      </c>
      <c r="CS11" s="624"/>
      <c r="CT11" s="624"/>
      <c r="CU11" s="624"/>
      <c r="CV11" s="624"/>
      <c r="CW11" s="624"/>
      <c r="CX11" s="624"/>
      <c r="CY11" s="625"/>
      <c r="CZ11" s="626">
        <v>8.8000000000000007</v>
      </c>
      <c r="DA11" s="626"/>
      <c r="DB11" s="626"/>
      <c r="DC11" s="626"/>
      <c r="DD11" s="632">
        <v>899012</v>
      </c>
      <c r="DE11" s="624"/>
      <c r="DF11" s="624"/>
      <c r="DG11" s="624"/>
      <c r="DH11" s="624"/>
      <c r="DI11" s="624"/>
      <c r="DJ11" s="624"/>
      <c r="DK11" s="624"/>
      <c r="DL11" s="624"/>
      <c r="DM11" s="624"/>
      <c r="DN11" s="624"/>
      <c r="DO11" s="624"/>
      <c r="DP11" s="625"/>
      <c r="DQ11" s="632">
        <v>211444</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1115647</v>
      </c>
      <c r="BH12" s="624"/>
      <c r="BI12" s="624"/>
      <c r="BJ12" s="624"/>
      <c r="BK12" s="624"/>
      <c r="BL12" s="624"/>
      <c r="BM12" s="624"/>
      <c r="BN12" s="625"/>
      <c r="BO12" s="626">
        <v>46.7</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371313</v>
      </c>
      <c r="CS12" s="624"/>
      <c r="CT12" s="624"/>
      <c r="CU12" s="624"/>
      <c r="CV12" s="624"/>
      <c r="CW12" s="624"/>
      <c r="CX12" s="624"/>
      <c r="CY12" s="625"/>
      <c r="CZ12" s="626">
        <v>2.9</v>
      </c>
      <c r="DA12" s="626"/>
      <c r="DB12" s="626"/>
      <c r="DC12" s="626"/>
      <c r="DD12" s="632">
        <v>99343</v>
      </c>
      <c r="DE12" s="624"/>
      <c r="DF12" s="624"/>
      <c r="DG12" s="624"/>
      <c r="DH12" s="624"/>
      <c r="DI12" s="624"/>
      <c r="DJ12" s="624"/>
      <c r="DK12" s="624"/>
      <c r="DL12" s="624"/>
      <c r="DM12" s="624"/>
      <c r="DN12" s="624"/>
      <c r="DO12" s="624"/>
      <c r="DP12" s="625"/>
      <c r="DQ12" s="632">
        <v>263604</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1077933</v>
      </c>
      <c r="BH13" s="624"/>
      <c r="BI13" s="624"/>
      <c r="BJ13" s="624"/>
      <c r="BK13" s="624"/>
      <c r="BL13" s="624"/>
      <c r="BM13" s="624"/>
      <c r="BN13" s="625"/>
      <c r="BO13" s="626">
        <v>45.2</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733586</v>
      </c>
      <c r="CS13" s="624"/>
      <c r="CT13" s="624"/>
      <c r="CU13" s="624"/>
      <c r="CV13" s="624"/>
      <c r="CW13" s="624"/>
      <c r="CX13" s="624"/>
      <c r="CY13" s="625"/>
      <c r="CZ13" s="626">
        <v>5.7</v>
      </c>
      <c r="DA13" s="626"/>
      <c r="DB13" s="626"/>
      <c r="DC13" s="626"/>
      <c r="DD13" s="632">
        <v>332036</v>
      </c>
      <c r="DE13" s="624"/>
      <c r="DF13" s="624"/>
      <c r="DG13" s="624"/>
      <c r="DH13" s="624"/>
      <c r="DI13" s="624"/>
      <c r="DJ13" s="624"/>
      <c r="DK13" s="624"/>
      <c r="DL13" s="624"/>
      <c r="DM13" s="624"/>
      <c r="DN13" s="624"/>
      <c r="DO13" s="624"/>
      <c r="DP13" s="625"/>
      <c r="DQ13" s="632">
        <v>509149</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349</v>
      </c>
      <c r="S14" s="624"/>
      <c r="T14" s="624"/>
      <c r="U14" s="624"/>
      <c r="V14" s="624"/>
      <c r="W14" s="624"/>
      <c r="X14" s="624"/>
      <c r="Y14" s="625"/>
      <c r="Z14" s="626">
        <v>0</v>
      </c>
      <c r="AA14" s="626"/>
      <c r="AB14" s="626"/>
      <c r="AC14" s="626"/>
      <c r="AD14" s="627">
        <v>349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64636</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394131</v>
      </c>
      <c r="CS14" s="624"/>
      <c r="CT14" s="624"/>
      <c r="CU14" s="624"/>
      <c r="CV14" s="624"/>
      <c r="CW14" s="624"/>
      <c r="CX14" s="624"/>
      <c r="CY14" s="625"/>
      <c r="CZ14" s="626">
        <v>3</v>
      </c>
      <c r="DA14" s="626"/>
      <c r="DB14" s="626"/>
      <c r="DC14" s="626"/>
      <c r="DD14" s="632">
        <v>54463</v>
      </c>
      <c r="DE14" s="624"/>
      <c r="DF14" s="624"/>
      <c r="DG14" s="624"/>
      <c r="DH14" s="624"/>
      <c r="DI14" s="624"/>
      <c r="DJ14" s="624"/>
      <c r="DK14" s="624"/>
      <c r="DL14" s="624"/>
      <c r="DM14" s="624"/>
      <c r="DN14" s="624"/>
      <c r="DO14" s="624"/>
      <c r="DP14" s="625"/>
      <c r="DQ14" s="632">
        <v>334241</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135180</v>
      </c>
      <c r="BH15" s="624"/>
      <c r="BI15" s="624"/>
      <c r="BJ15" s="624"/>
      <c r="BK15" s="624"/>
      <c r="BL15" s="624"/>
      <c r="BM15" s="624"/>
      <c r="BN15" s="625"/>
      <c r="BO15" s="626">
        <v>5.7</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900451</v>
      </c>
      <c r="CS15" s="624"/>
      <c r="CT15" s="624"/>
      <c r="CU15" s="624"/>
      <c r="CV15" s="624"/>
      <c r="CW15" s="624"/>
      <c r="CX15" s="624"/>
      <c r="CY15" s="625"/>
      <c r="CZ15" s="626">
        <v>7</v>
      </c>
      <c r="DA15" s="626"/>
      <c r="DB15" s="626"/>
      <c r="DC15" s="626"/>
      <c r="DD15" s="632">
        <v>31300</v>
      </c>
      <c r="DE15" s="624"/>
      <c r="DF15" s="624"/>
      <c r="DG15" s="624"/>
      <c r="DH15" s="624"/>
      <c r="DI15" s="624"/>
      <c r="DJ15" s="624"/>
      <c r="DK15" s="624"/>
      <c r="DL15" s="624"/>
      <c r="DM15" s="624"/>
      <c r="DN15" s="624"/>
      <c r="DO15" s="624"/>
      <c r="DP15" s="625"/>
      <c r="DQ15" s="632">
        <v>716532</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4823</v>
      </c>
      <c r="S16" s="624"/>
      <c r="T16" s="624"/>
      <c r="U16" s="624"/>
      <c r="V16" s="624"/>
      <c r="W16" s="624"/>
      <c r="X16" s="624"/>
      <c r="Y16" s="625"/>
      <c r="Z16" s="626">
        <v>0</v>
      </c>
      <c r="AA16" s="626"/>
      <c r="AB16" s="626"/>
      <c r="AC16" s="626"/>
      <c r="AD16" s="627">
        <v>4823</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61207</v>
      </c>
      <c r="CS16" s="624"/>
      <c r="CT16" s="624"/>
      <c r="CU16" s="624"/>
      <c r="CV16" s="624"/>
      <c r="CW16" s="624"/>
      <c r="CX16" s="624"/>
      <c r="CY16" s="625"/>
      <c r="CZ16" s="626">
        <v>0.5</v>
      </c>
      <c r="DA16" s="626"/>
      <c r="DB16" s="626"/>
      <c r="DC16" s="626"/>
      <c r="DD16" s="632" t="s">
        <v>121</v>
      </c>
      <c r="DE16" s="624"/>
      <c r="DF16" s="624"/>
      <c r="DG16" s="624"/>
      <c r="DH16" s="624"/>
      <c r="DI16" s="624"/>
      <c r="DJ16" s="624"/>
      <c r="DK16" s="624"/>
      <c r="DL16" s="624"/>
      <c r="DM16" s="624"/>
      <c r="DN16" s="624"/>
      <c r="DO16" s="624"/>
      <c r="DP16" s="625"/>
      <c r="DQ16" s="632">
        <v>9571</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43270</v>
      </c>
      <c r="S17" s="624"/>
      <c r="T17" s="624"/>
      <c r="U17" s="624"/>
      <c r="V17" s="624"/>
      <c r="W17" s="624"/>
      <c r="X17" s="624"/>
      <c r="Y17" s="625"/>
      <c r="Z17" s="626">
        <v>0.3</v>
      </c>
      <c r="AA17" s="626"/>
      <c r="AB17" s="626"/>
      <c r="AC17" s="626"/>
      <c r="AD17" s="627">
        <v>43270</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879425</v>
      </c>
      <c r="CS17" s="624"/>
      <c r="CT17" s="624"/>
      <c r="CU17" s="624"/>
      <c r="CV17" s="624"/>
      <c r="CW17" s="624"/>
      <c r="CX17" s="624"/>
      <c r="CY17" s="625"/>
      <c r="CZ17" s="626">
        <v>6.8</v>
      </c>
      <c r="DA17" s="626"/>
      <c r="DB17" s="626"/>
      <c r="DC17" s="626"/>
      <c r="DD17" s="632" t="s">
        <v>121</v>
      </c>
      <c r="DE17" s="624"/>
      <c r="DF17" s="624"/>
      <c r="DG17" s="624"/>
      <c r="DH17" s="624"/>
      <c r="DI17" s="624"/>
      <c r="DJ17" s="624"/>
      <c r="DK17" s="624"/>
      <c r="DL17" s="624"/>
      <c r="DM17" s="624"/>
      <c r="DN17" s="624"/>
      <c r="DO17" s="624"/>
      <c r="DP17" s="625"/>
      <c r="DQ17" s="632">
        <v>833121</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22658</v>
      </c>
      <c r="S18" s="624"/>
      <c r="T18" s="624"/>
      <c r="U18" s="624"/>
      <c r="V18" s="624"/>
      <c r="W18" s="624"/>
      <c r="X18" s="624"/>
      <c r="Y18" s="625"/>
      <c r="Z18" s="626">
        <v>0.2</v>
      </c>
      <c r="AA18" s="626"/>
      <c r="AB18" s="626"/>
      <c r="AC18" s="626"/>
      <c r="AD18" s="627">
        <v>22658</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22251</v>
      </c>
      <c r="S19" s="624"/>
      <c r="T19" s="624"/>
      <c r="U19" s="624"/>
      <c r="V19" s="624"/>
      <c r="W19" s="624"/>
      <c r="X19" s="624"/>
      <c r="Y19" s="625"/>
      <c r="Z19" s="626">
        <v>0.2</v>
      </c>
      <c r="AA19" s="626"/>
      <c r="AB19" s="626"/>
      <c r="AC19" s="626"/>
      <c r="AD19" s="627">
        <v>22251</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11732</v>
      </c>
      <c r="BH19" s="624"/>
      <c r="BI19" s="624"/>
      <c r="BJ19" s="624"/>
      <c r="BK19" s="624"/>
      <c r="BL19" s="624"/>
      <c r="BM19" s="624"/>
      <c r="BN19" s="625"/>
      <c r="BO19" s="626">
        <v>0.5</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407</v>
      </c>
      <c r="S20" s="624"/>
      <c r="T20" s="624"/>
      <c r="U20" s="624"/>
      <c r="V20" s="624"/>
      <c r="W20" s="624"/>
      <c r="X20" s="624"/>
      <c r="Y20" s="625"/>
      <c r="Z20" s="626">
        <v>0</v>
      </c>
      <c r="AA20" s="626"/>
      <c r="AB20" s="626"/>
      <c r="AC20" s="626"/>
      <c r="AD20" s="627">
        <v>407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11732</v>
      </c>
      <c r="BH20" s="624"/>
      <c r="BI20" s="624"/>
      <c r="BJ20" s="624"/>
      <c r="BK20" s="624"/>
      <c r="BL20" s="624"/>
      <c r="BM20" s="624"/>
      <c r="BN20" s="625"/>
      <c r="BO20" s="626">
        <v>0.5</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12931224</v>
      </c>
      <c r="CS20" s="624"/>
      <c r="CT20" s="624"/>
      <c r="CU20" s="624"/>
      <c r="CV20" s="624"/>
      <c r="CW20" s="624"/>
      <c r="CX20" s="624"/>
      <c r="CY20" s="625"/>
      <c r="CZ20" s="626">
        <v>100</v>
      </c>
      <c r="DA20" s="626"/>
      <c r="DB20" s="626"/>
      <c r="DC20" s="626"/>
      <c r="DD20" s="632">
        <v>1591385</v>
      </c>
      <c r="DE20" s="624"/>
      <c r="DF20" s="624"/>
      <c r="DG20" s="624"/>
      <c r="DH20" s="624"/>
      <c r="DI20" s="624"/>
      <c r="DJ20" s="624"/>
      <c r="DK20" s="624"/>
      <c r="DL20" s="624"/>
      <c r="DM20" s="624"/>
      <c r="DN20" s="624"/>
      <c r="DO20" s="624"/>
      <c r="DP20" s="625"/>
      <c r="DQ20" s="632">
        <v>5954037</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2373741</v>
      </c>
      <c r="S21" s="624"/>
      <c r="T21" s="624"/>
      <c r="U21" s="624"/>
      <c r="V21" s="624"/>
      <c r="W21" s="624"/>
      <c r="X21" s="624"/>
      <c r="Y21" s="625"/>
      <c r="Z21" s="626">
        <v>18.2</v>
      </c>
      <c r="AA21" s="626"/>
      <c r="AB21" s="626"/>
      <c r="AC21" s="626"/>
      <c r="AD21" s="627">
        <v>2170554</v>
      </c>
      <c r="AE21" s="627"/>
      <c r="AF21" s="627"/>
      <c r="AG21" s="627"/>
      <c r="AH21" s="627"/>
      <c r="AI21" s="627"/>
      <c r="AJ21" s="627"/>
      <c r="AK21" s="627"/>
      <c r="AL21" s="628">
        <v>41.5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11732</v>
      </c>
      <c r="BH21" s="624"/>
      <c r="BI21" s="624"/>
      <c r="BJ21" s="624"/>
      <c r="BK21" s="624"/>
      <c r="BL21" s="624"/>
      <c r="BM21" s="624"/>
      <c r="BN21" s="625"/>
      <c r="BO21" s="626">
        <v>0.5</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2170554</v>
      </c>
      <c r="S22" s="624"/>
      <c r="T22" s="624"/>
      <c r="U22" s="624"/>
      <c r="V22" s="624"/>
      <c r="W22" s="624"/>
      <c r="X22" s="624"/>
      <c r="Y22" s="625"/>
      <c r="Z22" s="626">
        <v>16.7</v>
      </c>
      <c r="AA22" s="626"/>
      <c r="AB22" s="626"/>
      <c r="AC22" s="626"/>
      <c r="AD22" s="627">
        <v>2170554</v>
      </c>
      <c r="AE22" s="627"/>
      <c r="AF22" s="627"/>
      <c r="AG22" s="627"/>
      <c r="AH22" s="627"/>
      <c r="AI22" s="627"/>
      <c r="AJ22" s="627"/>
      <c r="AK22" s="627"/>
      <c r="AL22" s="628">
        <v>41.5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203187</v>
      </c>
      <c r="S23" s="624"/>
      <c r="T23" s="624"/>
      <c r="U23" s="624"/>
      <c r="V23" s="624"/>
      <c r="W23" s="624"/>
      <c r="X23" s="624"/>
      <c r="Y23" s="625"/>
      <c r="Z23" s="626">
        <v>1.6</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4081822</v>
      </c>
      <c r="CS24" s="613"/>
      <c r="CT24" s="613"/>
      <c r="CU24" s="613"/>
      <c r="CV24" s="613"/>
      <c r="CW24" s="613"/>
      <c r="CX24" s="613"/>
      <c r="CY24" s="614"/>
      <c r="CZ24" s="617">
        <v>31.6</v>
      </c>
      <c r="DA24" s="618"/>
      <c r="DB24" s="618"/>
      <c r="DC24" s="634"/>
      <c r="DD24" s="655">
        <v>2655075</v>
      </c>
      <c r="DE24" s="613"/>
      <c r="DF24" s="613"/>
      <c r="DG24" s="613"/>
      <c r="DH24" s="613"/>
      <c r="DI24" s="613"/>
      <c r="DJ24" s="613"/>
      <c r="DK24" s="614"/>
      <c r="DL24" s="655">
        <v>2532824</v>
      </c>
      <c r="DM24" s="613"/>
      <c r="DN24" s="613"/>
      <c r="DO24" s="613"/>
      <c r="DP24" s="613"/>
      <c r="DQ24" s="613"/>
      <c r="DR24" s="613"/>
      <c r="DS24" s="613"/>
      <c r="DT24" s="613"/>
      <c r="DU24" s="613"/>
      <c r="DV24" s="614"/>
      <c r="DW24" s="617">
        <v>48.3</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5323430</v>
      </c>
      <c r="S25" s="624"/>
      <c r="T25" s="624"/>
      <c r="U25" s="624"/>
      <c r="V25" s="624"/>
      <c r="W25" s="624"/>
      <c r="X25" s="624"/>
      <c r="Y25" s="625"/>
      <c r="Z25" s="626">
        <v>40.9</v>
      </c>
      <c r="AA25" s="626"/>
      <c r="AB25" s="626"/>
      <c r="AC25" s="626"/>
      <c r="AD25" s="627">
        <v>5120243</v>
      </c>
      <c r="AE25" s="627"/>
      <c r="AF25" s="627"/>
      <c r="AG25" s="627"/>
      <c r="AH25" s="627"/>
      <c r="AI25" s="627"/>
      <c r="AJ25" s="627"/>
      <c r="AK25" s="627"/>
      <c r="AL25" s="628">
        <v>97.9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1338616</v>
      </c>
      <c r="CS25" s="656"/>
      <c r="CT25" s="656"/>
      <c r="CU25" s="656"/>
      <c r="CV25" s="656"/>
      <c r="CW25" s="656"/>
      <c r="CX25" s="656"/>
      <c r="CY25" s="657"/>
      <c r="CZ25" s="628">
        <v>10.4</v>
      </c>
      <c r="DA25" s="653"/>
      <c r="DB25" s="653"/>
      <c r="DC25" s="658"/>
      <c r="DD25" s="632">
        <v>1210231</v>
      </c>
      <c r="DE25" s="656"/>
      <c r="DF25" s="656"/>
      <c r="DG25" s="656"/>
      <c r="DH25" s="656"/>
      <c r="DI25" s="656"/>
      <c r="DJ25" s="656"/>
      <c r="DK25" s="657"/>
      <c r="DL25" s="632">
        <v>1207783</v>
      </c>
      <c r="DM25" s="656"/>
      <c r="DN25" s="656"/>
      <c r="DO25" s="656"/>
      <c r="DP25" s="656"/>
      <c r="DQ25" s="656"/>
      <c r="DR25" s="656"/>
      <c r="DS25" s="656"/>
      <c r="DT25" s="656"/>
      <c r="DU25" s="656"/>
      <c r="DV25" s="657"/>
      <c r="DW25" s="628">
        <v>23</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2485</v>
      </c>
      <c r="S26" s="624"/>
      <c r="T26" s="624"/>
      <c r="U26" s="624"/>
      <c r="V26" s="624"/>
      <c r="W26" s="624"/>
      <c r="X26" s="624"/>
      <c r="Y26" s="625"/>
      <c r="Z26" s="626">
        <v>0</v>
      </c>
      <c r="AA26" s="626"/>
      <c r="AB26" s="626"/>
      <c r="AC26" s="626"/>
      <c r="AD26" s="627">
        <v>2485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823968</v>
      </c>
      <c r="CS26" s="624"/>
      <c r="CT26" s="624"/>
      <c r="CU26" s="624"/>
      <c r="CV26" s="624"/>
      <c r="CW26" s="624"/>
      <c r="CX26" s="624"/>
      <c r="CY26" s="625"/>
      <c r="CZ26" s="628">
        <v>6.4</v>
      </c>
      <c r="DA26" s="653"/>
      <c r="DB26" s="653"/>
      <c r="DC26" s="658"/>
      <c r="DD26" s="632">
        <v>732550</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104981</v>
      </c>
      <c r="S27" s="624"/>
      <c r="T27" s="624"/>
      <c r="U27" s="624"/>
      <c r="V27" s="624"/>
      <c r="W27" s="624"/>
      <c r="X27" s="624"/>
      <c r="Y27" s="625"/>
      <c r="Z27" s="626">
        <v>0.8</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2387311</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1863781</v>
      </c>
      <c r="CS27" s="656"/>
      <c r="CT27" s="656"/>
      <c r="CU27" s="656"/>
      <c r="CV27" s="656"/>
      <c r="CW27" s="656"/>
      <c r="CX27" s="656"/>
      <c r="CY27" s="657"/>
      <c r="CZ27" s="628">
        <v>14.4</v>
      </c>
      <c r="DA27" s="653"/>
      <c r="DB27" s="653"/>
      <c r="DC27" s="658"/>
      <c r="DD27" s="632">
        <v>611723</v>
      </c>
      <c r="DE27" s="656"/>
      <c r="DF27" s="656"/>
      <c r="DG27" s="656"/>
      <c r="DH27" s="656"/>
      <c r="DI27" s="656"/>
      <c r="DJ27" s="656"/>
      <c r="DK27" s="657"/>
      <c r="DL27" s="632">
        <v>491920</v>
      </c>
      <c r="DM27" s="656"/>
      <c r="DN27" s="656"/>
      <c r="DO27" s="656"/>
      <c r="DP27" s="656"/>
      <c r="DQ27" s="656"/>
      <c r="DR27" s="656"/>
      <c r="DS27" s="656"/>
      <c r="DT27" s="656"/>
      <c r="DU27" s="656"/>
      <c r="DV27" s="657"/>
      <c r="DW27" s="628">
        <v>9.4</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124775</v>
      </c>
      <c r="S28" s="624"/>
      <c r="T28" s="624"/>
      <c r="U28" s="624"/>
      <c r="V28" s="624"/>
      <c r="W28" s="624"/>
      <c r="X28" s="624"/>
      <c r="Y28" s="625"/>
      <c r="Z28" s="626">
        <v>1</v>
      </c>
      <c r="AA28" s="626"/>
      <c r="AB28" s="626"/>
      <c r="AC28" s="626"/>
      <c r="AD28" s="627">
        <v>5185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879425</v>
      </c>
      <c r="CS28" s="624"/>
      <c r="CT28" s="624"/>
      <c r="CU28" s="624"/>
      <c r="CV28" s="624"/>
      <c r="CW28" s="624"/>
      <c r="CX28" s="624"/>
      <c r="CY28" s="625"/>
      <c r="CZ28" s="628">
        <v>6.8</v>
      </c>
      <c r="DA28" s="653"/>
      <c r="DB28" s="653"/>
      <c r="DC28" s="658"/>
      <c r="DD28" s="632">
        <v>833121</v>
      </c>
      <c r="DE28" s="624"/>
      <c r="DF28" s="624"/>
      <c r="DG28" s="624"/>
      <c r="DH28" s="624"/>
      <c r="DI28" s="624"/>
      <c r="DJ28" s="624"/>
      <c r="DK28" s="625"/>
      <c r="DL28" s="632">
        <v>833121</v>
      </c>
      <c r="DM28" s="624"/>
      <c r="DN28" s="624"/>
      <c r="DO28" s="624"/>
      <c r="DP28" s="624"/>
      <c r="DQ28" s="624"/>
      <c r="DR28" s="624"/>
      <c r="DS28" s="624"/>
      <c r="DT28" s="624"/>
      <c r="DU28" s="624"/>
      <c r="DV28" s="625"/>
      <c r="DW28" s="628">
        <v>15.9</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28665</v>
      </c>
      <c r="S29" s="624"/>
      <c r="T29" s="624"/>
      <c r="U29" s="624"/>
      <c r="V29" s="624"/>
      <c r="W29" s="624"/>
      <c r="X29" s="624"/>
      <c r="Y29" s="625"/>
      <c r="Z29" s="626">
        <v>0.2</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879425</v>
      </c>
      <c r="CS29" s="656"/>
      <c r="CT29" s="656"/>
      <c r="CU29" s="656"/>
      <c r="CV29" s="656"/>
      <c r="CW29" s="656"/>
      <c r="CX29" s="656"/>
      <c r="CY29" s="657"/>
      <c r="CZ29" s="628">
        <v>6.8</v>
      </c>
      <c r="DA29" s="653"/>
      <c r="DB29" s="653"/>
      <c r="DC29" s="658"/>
      <c r="DD29" s="632">
        <v>833121</v>
      </c>
      <c r="DE29" s="656"/>
      <c r="DF29" s="656"/>
      <c r="DG29" s="656"/>
      <c r="DH29" s="656"/>
      <c r="DI29" s="656"/>
      <c r="DJ29" s="656"/>
      <c r="DK29" s="657"/>
      <c r="DL29" s="632">
        <v>833121</v>
      </c>
      <c r="DM29" s="656"/>
      <c r="DN29" s="656"/>
      <c r="DO29" s="656"/>
      <c r="DP29" s="656"/>
      <c r="DQ29" s="656"/>
      <c r="DR29" s="656"/>
      <c r="DS29" s="656"/>
      <c r="DT29" s="656"/>
      <c r="DU29" s="656"/>
      <c r="DV29" s="657"/>
      <c r="DW29" s="628">
        <v>15.9</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1209989</v>
      </c>
      <c r="S30" s="624"/>
      <c r="T30" s="624"/>
      <c r="U30" s="624"/>
      <c r="V30" s="624"/>
      <c r="W30" s="624"/>
      <c r="X30" s="624"/>
      <c r="Y30" s="625"/>
      <c r="Z30" s="626">
        <v>9.3000000000000007</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843160</v>
      </c>
      <c r="CS30" s="624"/>
      <c r="CT30" s="624"/>
      <c r="CU30" s="624"/>
      <c r="CV30" s="624"/>
      <c r="CW30" s="624"/>
      <c r="CX30" s="624"/>
      <c r="CY30" s="625"/>
      <c r="CZ30" s="628">
        <v>6.5</v>
      </c>
      <c r="DA30" s="653"/>
      <c r="DB30" s="653"/>
      <c r="DC30" s="658"/>
      <c r="DD30" s="632">
        <v>801703</v>
      </c>
      <c r="DE30" s="624"/>
      <c r="DF30" s="624"/>
      <c r="DG30" s="624"/>
      <c r="DH30" s="624"/>
      <c r="DI30" s="624"/>
      <c r="DJ30" s="624"/>
      <c r="DK30" s="625"/>
      <c r="DL30" s="632">
        <v>801703</v>
      </c>
      <c r="DM30" s="624"/>
      <c r="DN30" s="624"/>
      <c r="DO30" s="624"/>
      <c r="DP30" s="624"/>
      <c r="DQ30" s="624"/>
      <c r="DR30" s="624"/>
      <c r="DS30" s="624"/>
      <c r="DT30" s="624"/>
      <c r="DU30" s="624"/>
      <c r="DV30" s="625"/>
      <c r="DW30" s="628">
        <v>15.3</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v>50823</v>
      </c>
      <c r="S31" s="624"/>
      <c r="T31" s="624"/>
      <c r="U31" s="624"/>
      <c r="V31" s="624"/>
      <c r="W31" s="624"/>
      <c r="X31" s="624"/>
      <c r="Y31" s="625"/>
      <c r="Z31" s="626">
        <v>0.4</v>
      </c>
      <c r="AA31" s="626"/>
      <c r="AB31" s="626"/>
      <c r="AC31" s="626"/>
      <c r="AD31" s="627">
        <v>50823</v>
      </c>
      <c r="AE31" s="627"/>
      <c r="AF31" s="627"/>
      <c r="AG31" s="627"/>
      <c r="AH31" s="627"/>
      <c r="AI31" s="627"/>
      <c r="AJ31" s="627"/>
      <c r="AK31" s="627"/>
      <c r="AL31" s="628">
        <v>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99.8</v>
      </c>
      <c r="BH31" s="667"/>
      <c r="BI31" s="667"/>
      <c r="BJ31" s="667"/>
      <c r="BK31" s="667"/>
      <c r="BL31" s="667"/>
      <c r="BM31" s="618">
        <v>99.5</v>
      </c>
      <c r="BN31" s="667"/>
      <c r="BO31" s="667"/>
      <c r="BP31" s="667"/>
      <c r="BQ31" s="668"/>
      <c r="BR31" s="670">
        <v>99.8</v>
      </c>
      <c r="BS31" s="667"/>
      <c r="BT31" s="667"/>
      <c r="BU31" s="667"/>
      <c r="BV31" s="667"/>
      <c r="BW31" s="667"/>
      <c r="BX31" s="618">
        <v>99.3</v>
      </c>
      <c r="BY31" s="667"/>
      <c r="BZ31" s="667"/>
      <c r="CA31" s="667"/>
      <c r="CB31" s="668"/>
      <c r="CD31" s="663"/>
      <c r="CE31" s="664"/>
      <c r="CF31" s="620" t="s">
        <v>301</v>
      </c>
      <c r="CG31" s="621"/>
      <c r="CH31" s="621"/>
      <c r="CI31" s="621"/>
      <c r="CJ31" s="621"/>
      <c r="CK31" s="621"/>
      <c r="CL31" s="621"/>
      <c r="CM31" s="621"/>
      <c r="CN31" s="621"/>
      <c r="CO31" s="621"/>
      <c r="CP31" s="621"/>
      <c r="CQ31" s="622"/>
      <c r="CR31" s="623">
        <v>36265</v>
      </c>
      <c r="CS31" s="656"/>
      <c r="CT31" s="656"/>
      <c r="CU31" s="656"/>
      <c r="CV31" s="656"/>
      <c r="CW31" s="656"/>
      <c r="CX31" s="656"/>
      <c r="CY31" s="657"/>
      <c r="CZ31" s="628">
        <v>0.3</v>
      </c>
      <c r="DA31" s="653"/>
      <c r="DB31" s="653"/>
      <c r="DC31" s="658"/>
      <c r="DD31" s="632">
        <v>31418</v>
      </c>
      <c r="DE31" s="656"/>
      <c r="DF31" s="656"/>
      <c r="DG31" s="656"/>
      <c r="DH31" s="656"/>
      <c r="DI31" s="656"/>
      <c r="DJ31" s="656"/>
      <c r="DK31" s="657"/>
      <c r="DL31" s="632">
        <v>31418</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1507592</v>
      </c>
      <c r="S32" s="624"/>
      <c r="T32" s="624"/>
      <c r="U32" s="624"/>
      <c r="V32" s="624"/>
      <c r="W32" s="624"/>
      <c r="X32" s="624"/>
      <c r="Y32" s="625"/>
      <c r="Z32" s="626">
        <v>11.6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99.8</v>
      </c>
      <c r="BH32" s="656"/>
      <c r="BI32" s="656"/>
      <c r="BJ32" s="656"/>
      <c r="BK32" s="656"/>
      <c r="BL32" s="656"/>
      <c r="BM32" s="629">
        <v>99.4</v>
      </c>
      <c r="BN32" s="656"/>
      <c r="BO32" s="656"/>
      <c r="BP32" s="656"/>
      <c r="BQ32" s="669"/>
      <c r="BR32" s="680">
        <v>99.7</v>
      </c>
      <c r="BS32" s="656"/>
      <c r="BT32" s="656"/>
      <c r="BU32" s="656"/>
      <c r="BV32" s="656"/>
      <c r="BW32" s="656"/>
      <c r="BX32" s="629">
        <v>99.2</v>
      </c>
      <c r="BY32" s="656"/>
      <c r="BZ32" s="656"/>
      <c r="CA32" s="656"/>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44002</v>
      </c>
      <c r="S33" s="624"/>
      <c r="T33" s="624"/>
      <c r="U33" s="624"/>
      <c r="V33" s="624"/>
      <c r="W33" s="624"/>
      <c r="X33" s="624"/>
      <c r="Y33" s="625"/>
      <c r="Z33" s="626">
        <v>0.3</v>
      </c>
      <c r="AA33" s="626"/>
      <c r="AB33" s="626"/>
      <c r="AC33" s="626"/>
      <c r="AD33" s="627">
        <v>880</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99.8</v>
      </c>
      <c r="BH33" s="682"/>
      <c r="BI33" s="682"/>
      <c r="BJ33" s="682"/>
      <c r="BK33" s="682"/>
      <c r="BL33" s="682"/>
      <c r="BM33" s="683">
        <v>99.4</v>
      </c>
      <c r="BN33" s="682"/>
      <c r="BO33" s="682"/>
      <c r="BP33" s="682"/>
      <c r="BQ33" s="684"/>
      <c r="BR33" s="681">
        <v>99.8</v>
      </c>
      <c r="BS33" s="682"/>
      <c r="BT33" s="682"/>
      <c r="BU33" s="682"/>
      <c r="BV33" s="682"/>
      <c r="BW33" s="682"/>
      <c r="BX33" s="683">
        <v>99.3</v>
      </c>
      <c r="BY33" s="682"/>
      <c r="BZ33" s="682"/>
      <c r="CA33" s="682"/>
      <c r="CB33" s="684"/>
      <c r="CD33" s="620" t="s">
        <v>308</v>
      </c>
      <c r="CE33" s="621"/>
      <c r="CF33" s="621"/>
      <c r="CG33" s="621"/>
      <c r="CH33" s="621"/>
      <c r="CI33" s="621"/>
      <c r="CJ33" s="621"/>
      <c r="CK33" s="621"/>
      <c r="CL33" s="621"/>
      <c r="CM33" s="621"/>
      <c r="CN33" s="621"/>
      <c r="CO33" s="621"/>
      <c r="CP33" s="621"/>
      <c r="CQ33" s="622"/>
      <c r="CR33" s="623">
        <v>7196810</v>
      </c>
      <c r="CS33" s="656"/>
      <c r="CT33" s="656"/>
      <c r="CU33" s="656"/>
      <c r="CV33" s="656"/>
      <c r="CW33" s="656"/>
      <c r="CX33" s="656"/>
      <c r="CY33" s="657"/>
      <c r="CZ33" s="628">
        <v>55.7</v>
      </c>
      <c r="DA33" s="653"/>
      <c r="DB33" s="653"/>
      <c r="DC33" s="658"/>
      <c r="DD33" s="632">
        <v>2993359</v>
      </c>
      <c r="DE33" s="656"/>
      <c r="DF33" s="656"/>
      <c r="DG33" s="656"/>
      <c r="DH33" s="656"/>
      <c r="DI33" s="656"/>
      <c r="DJ33" s="656"/>
      <c r="DK33" s="657"/>
      <c r="DL33" s="632">
        <v>2310872</v>
      </c>
      <c r="DM33" s="656"/>
      <c r="DN33" s="656"/>
      <c r="DO33" s="656"/>
      <c r="DP33" s="656"/>
      <c r="DQ33" s="656"/>
      <c r="DR33" s="656"/>
      <c r="DS33" s="656"/>
      <c r="DT33" s="656"/>
      <c r="DU33" s="656"/>
      <c r="DV33" s="657"/>
      <c r="DW33" s="628">
        <v>44.1</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3667102</v>
      </c>
      <c r="S34" s="624"/>
      <c r="T34" s="624"/>
      <c r="U34" s="624"/>
      <c r="V34" s="624"/>
      <c r="W34" s="624"/>
      <c r="X34" s="624"/>
      <c r="Y34" s="625"/>
      <c r="Z34" s="626">
        <v>28.2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3478340</v>
      </c>
      <c r="CS34" s="624"/>
      <c r="CT34" s="624"/>
      <c r="CU34" s="624"/>
      <c r="CV34" s="624"/>
      <c r="CW34" s="624"/>
      <c r="CX34" s="624"/>
      <c r="CY34" s="625"/>
      <c r="CZ34" s="628">
        <v>26.9</v>
      </c>
      <c r="DA34" s="653"/>
      <c r="DB34" s="653"/>
      <c r="DC34" s="658"/>
      <c r="DD34" s="632">
        <v>1140078</v>
      </c>
      <c r="DE34" s="624"/>
      <c r="DF34" s="624"/>
      <c r="DG34" s="624"/>
      <c r="DH34" s="624"/>
      <c r="DI34" s="624"/>
      <c r="DJ34" s="624"/>
      <c r="DK34" s="625"/>
      <c r="DL34" s="632">
        <v>743045</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404627</v>
      </c>
      <c r="S35" s="624"/>
      <c r="T35" s="624"/>
      <c r="U35" s="624"/>
      <c r="V35" s="624"/>
      <c r="W35" s="624"/>
      <c r="X35" s="624"/>
      <c r="Y35" s="625"/>
      <c r="Z35" s="626">
        <v>3.1</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48338</v>
      </c>
      <c r="CS35" s="656"/>
      <c r="CT35" s="656"/>
      <c r="CU35" s="656"/>
      <c r="CV35" s="656"/>
      <c r="CW35" s="656"/>
      <c r="CX35" s="656"/>
      <c r="CY35" s="657"/>
      <c r="CZ35" s="628">
        <v>0.4</v>
      </c>
      <c r="DA35" s="653"/>
      <c r="DB35" s="653"/>
      <c r="DC35" s="658"/>
      <c r="DD35" s="632">
        <v>27844</v>
      </c>
      <c r="DE35" s="656"/>
      <c r="DF35" s="656"/>
      <c r="DG35" s="656"/>
      <c r="DH35" s="656"/>
      <c r="DI35" s="656"/>
      <c r="DJ35" s="656"/>
      <c r="DK35" s="657"/>
      <c r="DL35" s="632">
        <v>25238</v>
      </c>
      <c r="DM35" s="656"/>
      <c r="DN35" s="656"/>
      <c r="DO35" s="656"/>
      <c r="DP35" s="656"/>
      <c r="DQ35" s="656"/>
      <c r="DR35" s="656"/>
      <c r="DS35" s="656"/>
      <c r="DT35" s="656"/>
      <c r="DU35" s="656"/>
      <c r="DV35" s="657"/>
      <c r="DW35" s="628">
        <v>0.5</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228846</v>
      </c>
      <c r="S36" s="624"/>
      <c r="T36" s="624"/>
      <c r="U36" s="624"/>
      <c r="V36" s="624"/>
      <c r="W36" s="624"/>
      <c r="X36" s="624"/>
      <c r="Y36" s="625"/>
      <c r="Z36" s="626">
        <v>1.8</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833532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17804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1172489</v>
      </c>
      <c r="CS36" s="624"/>
      <c r="CT36" s="624"/>
      <c r="CU36" s="624"/>
      <c r="CV36" s="624"/>
      <c r="CW36" s="624"/>
      <c r="CX36" s="624"/>
      <c r="CY36" s="625"/>
      <c r="CZ36" s="628">
        <v>9.1</v>
      </c>
      <c r="DA36" s="653"/>
      <c r="DB36" s="653"/>
      <c r="DC36" s="658"/>
      <c r="DD36" s="632">
        <v>997534</v>
      </c>
      <c r="DE36" s="624"/>
      <c r="DF36" s="624"/>
      <c r="DG36" s="624"/>
      <c r="DH36" s="624"/>
      <c r="DI36" s="624"/>
      <c r="DJ36" s="624"/>
      <c r="DK36" s="625"/>
      <c r="DL36" s="632">
        <v>843963</v>
      </c>
      <c r="DM36" s="624"/>
      <c r="DN36" s="624"/>
      <c r="DO36" s="624"/>
      <c r="DP36" s="624"/>
      <c r="DQ36" s="624"/>
      <c r="DR36" s="624"/>
      <c r="DS36" s="624"/>
      <c r="DT36" s="624"/>
      <c r="DU36" s="624"/>
      <c r="DV36" s="625"/>
      <c r="DW36" s="628">
        <v>16.100000000000001</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148498</v>
      </c>
      <c r="S37" s="624"/>
      <c r="T37" s="624"/>
      <c r="U37" s="624"/>
      <c r="V37" s="624"/>
      <c r="W37" s="624"/>
      <c r="X37" s="624"/>
      <c r="Y37" s="625"/>
      <c r="Z37" s="626">
        <v>1.1000000000000001</v>
      </c>
      <c r="AA37" s="626"/>
      <c r="AB37" s="626"/>
      <c r="AC37" s="626"/>
      <c r="AD37" s="627">
        <v>51047</v>
      </c>
      <c r="AE37" s="627"/>
      <c r="AF37" s="627"/>
      <c r="AG37" s="627"/>
      <c r="AH37" s="627"/>
      <c r="AI37" s="627"/>
      <c r="AJ37" s="627"/>
      <c r="AK37" s="627"/>
      <c r="AL37" s="628">
        <v>1</v>
      </c>
      <c r="AM37" s="629"/>
      <c r="AN37" s="629"/>
      <c r="AO37" s="630"/>
      <c r="AQ37" s="686" t="s">
        <v>320</v>
      </c>
      <c r="AR37" s="687"/>
      <c r="AS37" s="687"/>
      <c r="AT37" s="687"/>
      <c r="AU37" s="687"/>
      <c r="AV37" s="687"/>
      <c r="AW37" s="687"/>
      <c r="AX37" s="687"/>
      <c r="AY37" s="688"/>
      <c r="AZ37" s="623">
        <v>259376</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8631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647260</v>
      </c>
      <c r="CS37" s="656"/>
      <c r="CT37" s="656"/>
      <c r="CU37" s="656"/>
      <c r="CV37" s="656"/>
      <c r="CW37" s="656"/>
      <c r="CX37" s="656"/>
      <c r="CY37" s="657"/>
      <c r="CZ37" s="628">
        <v>5</v>
      </c>
      <c r="DA37" s="653"/>
      <c r="DB37" s="653"/>
      <c r="DC37" s="658"/>
      <c r="DD37" s="632">
        <v>623944</v>
      </c>
      <c r="DE37" s="656"/>
      <c r="DF37" s="656"/>
      <c r="DG37" s="656"/>
      <c r="DH37" s="656"/>
      <c r="DI37" s="656"/>
      <c r="DJ37" s="656"/>
      <c r="DK37" s="657"/>
      <c r="DL37" s="632">
        <v>588958</v>
      </c>
      <c r="DM37" s="656"/>
      <c r="DN37" s="656"/>
      <c r="DO37" s="656"/>
      <c r="DP37" s="656"/>
      <c r="DQ37" s="656"/>
      <c r="DR37" s="656"/>
      <c r="DS37" s="656"/>
      <c r="DT37" s="656"/>
      <c r="DU37" s="656"/>
      <c r="DV37" s="657"/>
      <c r="DW37" s="628">
        <v>11.2</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171795</v>
      </c>
      <c r="S38" s="624"/>
      <c r="T38" s="624"/>
      <c r="U38" s="624"/>
      <c r="V38" s="624"/>
      <c r="W38" s="624"/>
      <c r="X38" s="624"/>
      <c r="Y38" s="625"/>
      <c r="Z38" s="626">
        <v>1.3</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16964</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1632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830485</v>
      </c>
      <c r="CS38" s="624"/>
      <c r="CT38" s="624"/>
      <c r="CU38" s="624"/>
      <c r="CV38" s="624"/>
      <c r="CW38" s="624"/>
      <c r="CX38" s="624"/>
      <c r="CY38" s="625"/>
      <c r="CZ38" s="628">
        <v>6.4</v>
      </c>
      <c r="DA38" s="653"/>
      <c r="DB38" s="653"/>
      <c r="DC38" s="658"/>
      <c r="DD38" s="632">
        <v>745846</v>
      </c>
      <c r="DE38" s="624"/>
      <c r="DF38" s="624"/>
      <c r="DG38" s="624"/>
      <c r="DH38" s="624"/>
      <c r="DI38" s="624"/>
      <c r="DJ38" s="624"/>
      <c r="DK38" s="625"/>
      <c r="DL38" s="632">
        <v>698225</v>
      </c>
      <c r="DM38" s="624"/>
      <c r="DN38" s="624"/>
      <c r="DO38" s="624"/>
      <c r="DP38" s="624"/>
      <c r="DQ38" s="624"/>
      <c r="DR38" s="624"/>
      <c r="DS38" s="624"/>
      <c r="DT38" s="624"/>
      <c r="DU38" s="624"/>
      <c r="DV38" s="625"/>
      <c r="DW38" s="628">
        <v>13.3</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v>3047</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2444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1636757</v>
      </c>
      <c r="CS39" s="656"/>
      <c r="CT39" s="656"/>
      <c r="CU39" s="656"/>
      <c r="CV39" s="656"/>
      <c r="CW39" s="656"/>
      <c r="CX39" s="656"/>
      <c r="CY39" s="657"/>
      <c r="CZ39" s="628">
        <v>12.7</v>
      </c>
      <c r="DA39" s="653"/>
      <c r="DB39" s="653"/>
      <c r="DC39" s="658"/>
      <c r="DD39" s="632">
        <v>81656</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11295</v>
      </c>
      <c r="S40" s="624"/>
      <c r="T40" s="624"/>
      <c r="U40" s="624"/>
      <c r="V40" s="624"/>
      <c r="W40" s="624"/>
      <c r="X40" s="624"/>
      <c r="Y40" s="625"/>
      <c r="Z40" s="626">
        <v>0.1</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v>2809</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105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30401</v>
      </c>
      <c r="CS40" s="624"/>
      <c r="CT40" s="624"/>
      <c r="CU40" s="624"/>
      <c r="CV40" s="624"/>
      <c r="CW40" s="624"/>
      <c r="CX40" s="624"/>
      <c r="CY40" s="625"/>
      <c r="CZ40" s="628">
        <v>0.2</v>
      </c>
      <c r="DA40" s="653"/>
      <c r="DB40" s="653"/>
      <c r="DC40" s="658"/>
      <c r="DD40" s="632">
        <v>401</v>
      </c>
      <c r="DE40" s="624"/>
      <c r="DF40" s="624"/>
      <c r="DG40" s="624"/>
      <c r="DH40" s="624"/>
      <c r="DI40" s="624"/>
      <c r="DJ40" s="624"/>
      <c r="DK40" s="625"/>
      <c r="DL40" s="632">
        <v>401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13017610</v>
      </c>
      <c r="S41" s="696"/>
      <c r="T41" s="696"/>
      <c r="U41" s="696"/>
      <c r="V41" s="696"/>
      <c r="W41" s="696"/>
      <c r="X41" s="696"/>
      <c r="Y41" s="700"/>
      <c r="Z41" s="701">
        <v>100</v>
      </c>
      <c r="AA41" s="701"/>
      <c r="AB41" s="701"/>
      <c r="AC41" s="701"/>
      <c r="AD41" s="702">
        <v>5230663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99390</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451946</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470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1652592</v>
      </c>
      <c r="CS42" s="656"/>
      <c r="CT42" s="656"/>
      <c r="CU42" s="656"/>
      <c r="CV42" s="656"/>
      <c r="CW42" s="656"/>
      <c r="CX42" s="656"/>
      <c r="CY42" s="657"/>
      <c r="CZ42" s="628">
        <v>12.8</v>
      </c>
      <c r="DA42" s="653"/>
      <c r="DB42" s="653"/>
      <c r="DC42" s="658"/>
      <c r="DD42" s="632">
        <v>305603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15965</v>
      </c>
      <c r="CS43" s="656"/>
      <c r="CT43" s="656"/>
      <c r="CU43" s="656"/>
      <c r="CV43" s="656"/>
      <c r="CW43" s="656"/>
      <c r="CX43" s="656"/>
      <c r="CY43" s="657"/>
      <c r="CZ43" s="628">
        <v>0.1</v>
      </c>
      <c r="DA43" s="653"/>
      <c r="DB43" s="653"/>
      <c r="DC43" s="658"/>
      <c r="DD43" s="632">
        <v>15964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1591385</v>
      </c>
      <c r="CS44" s="624"/>
      <c r="CT44" s="624"/>
      <c r="CU44" s="624"/>
      <c r="CV44" s="624"/>
      <c r="CW44" s="624"/>
      <c r="CX44" s="624"/>
      <c r="CY44" s="625"/>
      <c r="CZ44" s="628">
        <v>12.3</v>
      </c>
      <c r="DA44" s="629"/>
      <c r="DB44" s="629"/>
      <c r="DC44" s="635"/>
      <c r="DD44" s="632">
        <v>296032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1044044</v>
      </c>
      <c r="CS45" s="656"/>
      <c r="CT45" s="656"/>
      <c r="CU45" s="656"/>
      <c r="CV45" s="656"/>
      <c r="CW45" s="656"/>
      <c r="CX45" s="656"/>
      <c r="CY45" s="657"/>
      <c r="CZ45" s="628">
        <v>8.1</v>
      </c>
      <c r="DA45" s="653"/>
      <c r="DB45" s="653"/>
      <c r="DC45" s="658"/>
      <c r="DD45" s="632">
        <v>39592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532199</v>
      </c>
      <c r="CS46" s="624"/>
      <c r="CT46" s="624"/>
      <c r="CU46" s="624"/>
      <c r="CV46" s="624"/>
      <c r="CW46" s="624"/>
      <c r="CX46" s="624"/>
      <c r="CY46" s="625"/>
      <c r="CZ46" s="628">
        <v>4.0999999999999996</v>
      </c>
      <c r="DA46" s="629"/>
      <c r="DB46" s="629"/>
      <c r="DC46" s="635"/>
      <c r="DD46" s="632">
        <v>249423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61207</v>
      </c>
      <c r="CS47" s="656"/>
      <c r="CT47" s="656"/>
      <c r="CU47" s="656"/>
      <c r="CV47" s="656"/>
      <c r="CW47" s="656"/>
      <c r="CX47" s="656"/>
      <c r="CY47" s="657"/>
      <c r="CZ47" s="628">
        <v>0.5</v>
      </c>
      <c r="DA47" s="653"/>
      <c r="DB47" s="653"/>
      <c r="DC47" s="658"/>
      <c r="DD47" s="632">
        <v>9571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12931224</v>
      </c>
      <c r="CS49" s="682"/>
      <c r="CT49" s="682"/>
      <c r="CU49" s="682"/>
      <c r="CV49" s="682"/>
      <c r="CW49" s="682"/>
      <c r="CX49" s="682"/>
      <c r="CY49" s="711"/>
      <c r="CZ49" s="703">
        <v>100</v>
      </c>
      <c r="DA49" s="712"/>
      <c r="DB49" s="712"/>
      <c r="DC49" s="713"/>
      <c r="DD49" s="714">
        <v>5954037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PiXGZky3DJqqd4qwo1PTI3R0B2WOx5ZNqy5fjT3o9FHYF776p69CXKx688OsLvV+h4msnar5x1EIxvTCeUAMQ==" saltValue="1X7nW8oeYMtx+af4t2DK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13018</v>
      </c>
      <c r="R7" s="753"/>
      <c r="S7" s="753"/>
      <c r="T7" s="753"/>
      <c r="U7" s="753"/>
      <c r="V7" s="753">
        <v>12931</v>
      </c>
      <c r="W7" s="753"/>
      <c r="X7" s="753"/>
      <c r="Y7" s="753"/>
      <c r="Z7" s="753"/>
      <c r="AA7" s="753">
        <v>86</v>
      </c>
      <c r="AB7" s="753"/>
      <c r="AC7" s="753"/>
      <c r="AD7" s="753"/>
      <c r="AE7" s="754"/>
      <c r="AF7" s="755">
        <v>1</v>
      </c>
      <c r="AG7" s="756"/>
      <c r="AH7" s="756"/>
      <c r="AI7" s="756"/>
      <c r="AJ7" s="757"/>
      <c r="AK7" s="758">
        <v>405</v>
      </c>
      <c r="AL7" s="759"/>
      <c r="AM7" s="759"/>
      <c r="AN7" s="759"/>
      <c r="AO7" s="759"/>
      <c r="AP7" s="759">
        <v>7041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13018</v>
      </c>
      <c r="R23" s="793"/>
      <c r="S23" s="793"/>
      <c r="T23" s="793"/>
      <c r="U23" s="793"/>
      <c r="V23" s="793">
        <v>12931</v>
      </c>
      <c r="W23" s="793"/>
      <c r="X23" s="793"/>
      <c r="Y23" s="793"/>
      <c r="Z23" s="793"/>
      <c r="AA23" s="793">
        <v>86</v>
      </c>
      <c r="AB23" s="793"/>
      <c r="AC23" s="793"/>
      <c r="AD23" s="793"/>
      <c r="AE23" s="794"/>
      <c r="AF23" s="795">
        <v>1</v>
      </c>
      <c r="AG23" s="793"/>
      <c r="AH23" s="793"/>
      <c r="AI23" s="793"/>
      <c r="AJ23" s="796"/>
      <c r="AK23" s="797"/>
      <c r="AL23" s="798"/>
      <c r="AM23" s="798"/>
      <c r="AN23" s="798"/>
      <c r="AO23" s="798"/>
      <c r="AP23" s="793">
        <v>7041</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1628</v>
      </c>
      <c r="R28" s="823"/>
      <c r="S28" s="823"/>
      <c r="T28" s="823"/>
      <c r="U28" s="823"/>
      <c r="V28" s="823">
        <v>1610</v>
      </c>
      <c r="W28" s="823"/>
      <c r="X28" s="823"/>
      <c r="Y28" s="823"/>
      <c r="Z28" s="823"/>
      <c r="AA28" s="823">
        <v>18</v>
      </c>
      <c r="AB28" s="823"/>
      <c r="AC28" s="823"/>
      <c r="AD28" s="823"/>
      <c r="AE28" s="824"/>
      <c r="AF28" s="825">
        <v>18</v>
      </c>
      <c r="AG28" s="823"/>
      <c r="AH28" s="823"/>
      <c r="AI28" s="823"/>
      <c r="AJ28" s="826"/>
      <c r="AK28" s="827">
        <v>9</v>
      </c>
      <c r="AL28" s="828"/>
      <c r="AM28" s="828"/>
      <c r="AN28" s="828"/>
      <c r="AO28" s="828"/>
      <c r="AP28" s="828" t="s">
        <v>547</v>
      </c>
      <c r="AQ28" s="828"/>
      <c r="AR28" s="828"/>
      <c r="AS28" s="828"/>
      <c r="AT28" s="828"/>
      <c r="AU28" s="828" t="s">
        <v>547</v>
      </c>
      <c r="AV28" s="828"/>
      <c r="AW28" s="828"/>
      <c r="AX28" s="828"/>
      <c r="AY28" s="828"/>
      <c r="AZ28" s="829" t="s">
        <v>547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236</v>
      </c>
      <c r="R29" s="784"/>
      <c r="S29" s="784"/>
      <c r="T29" s="784"/>
      <c r="U29" s="784"/>
      <c r="V29" s="784">
        <v>231</v>
      </c>
      <c r="W29" s="784"/>
      <c r="X29" s="784"/>
      <c r="Y29" s="784"/>
      <c r="Z29" s="784"/>
      <c r="AA29" s="784">
        <v>5</v>
      </c>
      <c r="AB29" s="784"/>
      <c r="AC29" s="784"/>
      <c r="AD29" s="784"/>
      <c r="AE29" s="785"/>
      <c r="AF29" s="786">
        <v>5</v>
      </c>
      <c r="AG29" s="787"/>
      <c r="AH29" s="787"/>
      <c r="AI29" s="787"/>
      <c r="AJ29" s="788"/>
      <c r="AK29" s="834">
        <v>66</v>
      </c>
      <c r="AL29" s="830"/>
      <c r="AM29" s="830"/>
      <c r="AN29" s="830"/>
      <c r="AO29" s="830"/>
      <c r="AP29" s="830" t="s">
        <v>547</v>
      </c>
      <c r="AQ29" s="830"/>
      <c r="AR29" s="830"/>
      <c r="AS29" s="830"/>
      <c r="AT29" s="830"/>
      <c r="AU29" s="830" t="s">
        <v>547</v>
      </c>
      <c r="AV29" s="830"/>
      <c r="AW29" s="830"/>
      <c r="AX29" s="830"/>
      <c r="AY29" s="830"/>
      <c r="AZ29" s="831" t="s">
        <v>547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4</v>
      </c>
      <c r="R30" s="784"/>
      <c r="S30" s="784"/>
      <c r="T30" s="784"/>
      <c r="U30" s="784"/>
      <c r="V30" s="784">
        <v>3</v>
      </c>
      <c r="W30" s="784"/>
      <c r="X30" s="784"/>
      <c r="Y30" s="784"/>
      <c r="Z30" s="784"/>
      <c r="AA30" s="784">
        <v>1</v>
      </c>
      <c r="AB30" s="784"/>
      <c r="AC30" s="784"/>
      <c r="AD30" s="784"/>
      <c r="AE30" s="785"/>
      <c r="AF30" s="786">
        <v>1</v>
      </c>
      <c r="AG30" s="787"/>
      <c r="AH30" s="787"/>
      <c r="AI30" s="787"/>
      <c r="AJ30" s="788"/>
      <c r="AK30" s="834">
        <v>3</v>
      </c>
      <c r="AL30" s="830"/>
      <c r="AM30" s="830"/>
      <c r="AN30" s="830"/>
      <c r="AO30" s="830"/>
      <c r="AP30" s="830" t="s">
        <v>547</v>
      </c>
      <c r="AQ30" s="830"/>
      <c r="AR30" s="830"/>
      <c r="AS30" s="830"/>
      <c r="AT30" s="830"/>
      <c r="AU30" s="830" t="s">
        <v>547</v>
      </c>
      <c r="AV30" s="830"/>
      <c r="AW30" s="830"/>
      <c r="AX30" s="830"/>
      <c r="AY30" s="830"/>
      <c r="AZ30" s="831" t="s">
        <v>547</v>
      </c>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740</v>
      </c>
      <c r="R31" s="784"/>
      <c r="S31" s="784"/>
      <c r="T31" s="784"/>
      <c r="U31" s="784"/>
      <c r="V31" s="784">
        <v>713</v>
      </c>
      <c r="W31" s="784"/>
      <c r="X31" s="784"/>
      <c r="Y31" s="784"/>
      <c r="Z31" s="784"/>
      <c r="AA31" s="784">
        <v>27</v>
      </c>
      <c r="AB31" s="784"/>
      <c r="AC31" s="784"/>
      <c r="AD31" s="784"/>
      <c r="AE31" s="785"/>
      <c r="AF31" s="786">
        <v>28</v>
      </c>
      <c r="AG31" s="787"/>
      <c r="AH31" s="787"/>
      <c r="AI31" s="787"/>
      <c r="AJ31" s="788"/>
      <c r="AK31" s="834">
        <v>156</v>
      </c>
      <c r="AL31" s="830"/>
      <c r="AM31" s="830"/>
      <c r="AN31" s="830"/>
      <c r="AO31" s="830"/>
      <c r="AP31" s="830">
        <v>2361</v>
      </c>
      <c r="AQ31" s="830"/>
      <c r="AR31" s="830"/>
      <c r="AS31" s="830"/>
      <c r="AT31" s="830"/>
      <c r="AU31" s="830">
        <v>1619</v>
      </c>
      <c r="AV31" s="830"/>
      <c r="AW31" s="830"/>
      <c r="AX31" s="830"/>
      <c r="AY31" s="830"/>
      <c r="AZ31" s="831" t="s">
        <v>547</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21</v>
      </c>
      <c r="R32" s="784"/>
      <c r="S32" s="784"/>
      <c r="T32" s="784"/>
      <c r="U32" s="784"/>
      <c r="V32" s="784">
        <v>21</v>
      </c>
      <c r="W32" s="784"/>
      <c r="X32" s="784"/>
      <c r="Y32" s="784"/>
      <c r="Z32" s="784"/>
      <c r="AA32" s="784">
        <v>0</v>
      </c>
      <c r="AB32" s="784"/>
      <c r="AC32" s="784"/>
      <c r="AD32" s="784"/>
      <c r="AE32" s="785"/>
      <c r="AF32" s="786" t="s">
        <v>121</v>
      </c>
      <c r="AG32" s="787"/>
      <c r="AH32" s="787"/>
      <c r="AI32" s="787"/>
      <c r="AJ32" s="788"/>
      <c r="AK32" s="834">
        <v>0</v>
      </c>
      <c r="AL32" s="830"/>
      <c r="AM32" s="830"/>
      <c r="AN32" s="830"/>
      <c r="AO32" s="830"/>
      <c r="AP32" s="830">
        <v>150</v>
      </c>
      <c r="AQ32" s="830"/>
      <c r="AR32" s="830"/>
      <c r="AS32" s="830"/>
      <c r="AT32" s="830"/>
      <c r="AU32" s="830" t="s">
        <v>547</v>
      </c>
      <c r="AV32" s="830"/>
      <c r="AW32" s="830"/>
      <c r="AX32" s="830"/>
      <c r="AY32" s="830"/>
      <c r="AZ32" s="831" t="s">
        <v>547</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51</v>
      </c>
      <c r="AG63" s="844"/>
      <c r="AH63" s="844"/>
      <c r="AI63" s="844"/>
      <c r="AJ63" s="845"/>
      <c r="AK63" s="846"/>
      <c r="AL63" s="841"/>
      <c r="AM63" s="841"/>
      <c r="AN63" s="841"/>
      <c r="AO63" s="841"/>
      <c r="AP63" s="844">
        <v>2511</v>
      </c>
      <c r="AQ63" s="844"/>
      <c r="AR63" s="844"/>
      <c r="AS63" s="844"/>
      <c r="AT63" s="844"/>
      <c r="AU63" s="844">
        <v>1619</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5646</v>
      </c>
      <c r="R68" s="866"/>
      <c r="S68" s="866"/>
      <c r="T68" s="866"/>
      <c r="U68" s="866"/>
      <c r="V68" s="866">
        <v>5513</v>
      </c>
      <c r="W68" s="866"/>
      <c r="X68" s="866"/>
      <c r="Y68" s="866"/>
      <c r="Z68" s="866"/>
      <c r="AA68" s="866">
        <v>133</v>
      </c>
      <c r="AB68" s="866"/>
      <c r="AC68" s="866"/>
      <c r="AD68" s="866"/>
      <c r="AE68" s="866"/>
      <c r="AF68" s="866">
        <v>184</v>
      </c>
      <c r="AG68" s="866"/>
      <c r="AH68" s="866"/>
      <c r="AI68" s="866"/>
      <c r="AJ68" s="866"/>
      <c r="AK68" s="866">
        <v>149</v>
      </c>
      <c r="AL68" s="866"/>
      <c r="AM68" s="866"/>
      <c r="AN68" s="866"/>
      <c r="AO68" s="866"/>
      <c r="AP68" s="866">
        <v>3823</v>
      </c>
      <c r="AQ68" s="866"/>
      <c r="AR68" s="866"/>
      <c r="AS68" s="866"/>
      <c r="AT68" s="866"/>
      <c r="AU68" s="866">
        <v>182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549</v>
      </c>
      <c r="C69" s="874"/>
      <c r="D69" s="874"/>
      <c r="E69" s="874"/>
      <c r="F69" s="874"/>
      <c r="G69" s="874"/>
      <c r="H69" s="874"/>
      <c r="I69" s="874"/>
      <c r="J69" s="874"/>
      <c r="K69" s="874"/>
      <c r="L69" s="874"/>
      <c r="M69" s="874"/>
      <c r="N69" s="874"/>
      <c r="O69" s="874"/>
      <c r="P69" s="875"/>
      <c r="Q69" s="876">
        <v>33882</v>
      </c>
      <c r="R69" s="830"/>
      <c r="S69" s="830"/>
      <c r="T69" s="830"/>
      <c r="U69" s="830"/>
      <c r="V69" s="830">
        <v>32690</v>
      </c>
      <c r="W69" s="830"/>
      <c r="X69" s="830"/>
      <c r="Y69" s="830"/>
      <c r="Z69" s="830"/>
      <c r="AA69" s="830">
        <v>1192</v>
      </c>
      <c r="AB69" s="830"/>
      <c r="AC69" s="830"/>
      <c r="AD69" s="830"/>
      <c r="AE69" s="830"/>
      <c r="AF69" s="830">
        <v>1140</v>
      </c>
      <c r="AG69" s="830"/>
      <c r="AH69" s="830"/>
      <c r="AI69" s="830"/>
      <c r="AJ69" s="830"/>
      <c r="AK69" s="830">
        <v>5281</v>
      </c>
      <c r="AL69" s="830"/>
      <c r="AM69" s="830"/>
      <c r="AN69" s="830"/>
      <c r="AO69" s="830"/>
      <c r="AP69" s="830" t="s">
        <v>565</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550</v>
      </c>
      <c r="C70" s="874"/>
      <c r="D70" s="874"/>
      <c r="E70" s="874"/>
      <c r="F70" s="874"/>
      <c r="G70" s="874"/>
      <c r="H70" s="874"/>
      <c r="I70" s="874"/>
      <c r="J70" s="874"/>
      <c r="K70" s="874"/>
      <c r="L70" s="874"/>
      <c r="M70" s="874"/>
      <c r="N70" s="874"/>
      <c r="O70" s="874"/>
      <c r="P70" s="875"/>
      <c r="Q70" s="876">
        <v>124</v>
      </c>
      <c r="R70" s="830"/>
      <c r="S70" s="830"/>
      <c r="T70" s="830"/>
      <c r="U70" s="830"/>
      <c r="V70" s="830">
        <v>119</v>
      </c>
      <c r="W70" s="830"/>
      <c r="X70" s="830"/>
      <c r="Y70" s="830"/>
      <c r="Z70" s="830"/>
      <c r="AA70" s="830">
        <v>5</v>
      </c>
      <c r="AB70" s="830"/>
      <c r="AC70" s="830"/>
      <c r="AD70" s="830"/>
      <c r="AE70" s="830"/>
      <c r="AF70" s="830">
        <v>5</v>
      </c>
      <c r="AG70" s="830"/>
      <c r="AH70" s="830"/>
      <c r="AI70" s="830"/>
      <c r="AJ70" s="830"/>
      <c r="AK70" s="830">
        <v>40</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551</v>
      </c>
      <c r="C71" s="874"/>
      <c r="D71" s="874"/>
      <c r="E71" s="874"/>
      <c r="F71" s="874"/>
      <c r="G71" s="874"/>
      <c r="H71" s="874"/>
      <c r="I71" s="874"/>
      <c r="J71" s="874"/>
      <c r="K71" s="874"/>
      <c r="L71" s="874"/>
      <c r="M71" s="874"/>
      <c r="N71" s="874"/>
      <c r="O71" s="874"/>
      <c r="P71" s="875"/>
      <c r="Q71" s="876">
        <v>138788</v>
      </c>
      <c r="R71" s="830"/>
      <c r="S71" s="830"/>
      <c r="T71" s="830"/>
      <c r="U71" s="830"/>
      <c r="V71" s="830">
        <v>136779</v>
      </c>
      <c r="W71" s="830"/>
      <c r="X71" s="830"/>
      <c r="Y71" s="830"/>
      <c r="Z71" s="830"/>
      <c r="AA71" s="830">
        <v>2009</v>
      </c>
      <c r="AB71" s="830"/>
      <c r="AC71" s="830"/>
      <c r="AD71" s="830"/>
      <c r="AE71" s="830"/>
      <c r="AF71" s="830">
        <v>1914</v>
      </c>
      <c r="AG71" s="830"/>
      <c r="AH71" s="830"/>
      <c r="AI71" s="830"/>
      <c r="AJ71" s="830"/>
      <c r="AK71" s="830">
        <v>1048</v>
      </c>
      <c r="AL71" s="830"/>
      <c r="AM71" s="830"/>
      <c r="AN71" s="830"/>
      <c r="AO71" s="830"/>
      <c r="AP71" s="830" t="s">
        <v>565</v>
      </c>
      <c r="AQ71" s="830"/>
      <c r="AR71" s="830"/>
      <c r="AS71" s="830"/>
      <c r="AT71" s="830"/>
      <c r="AU71" s="830" t="s">
        <v>565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2450</v>
      </c>
      <c r="R72" s="830"/>
      <c r="S72" s="830"/>
      <c r="T72" s="830"/>
      <c r="U72" s="830"/>
      <c r="V72" s="830">
        <v>2079</v>
      </c>
      <c r="W72" s="830"/>
      <c r="X72" s="830"/>
      <c r="Y72" s="830"/>
      <c r="Z72" s="830"/>
      <c r="AA72" s="830">
        <v>371</v>
      </c>
      <c r="AB72" s="830"/>
      <c r="AC72" s="830"/>
      <c r="AD72" s="830"/>
      <c r="AE72" s="830"/>
      <c r="AF72" s="830">
        <v>3221</v>
      </c>
      <c r="AG72" s="830"/>
      <c r="AH72" s="830"/>
      <c r="AI72" s="830"/>
      <c r="AJ72" s="830"/>
      <c r="AK72" s="830">
        <v>9</v>
      </c>
      <c r="AL72" s="830"/>
      <c r="AM72" s="830"/>
      <c r="AN72" s="830"/>
      <c r="AO72" s="830"/>
      <c r="AP72" s="830" t="s">
        <v>565</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2380</v>
      </c>
      <c r="R73" s="830"/>
      <c r="S73" s="830"/>
      <c r="T73" s="830"/>
      <c r="U73" s="830"/>
      <c r="V73" s="830">
        <v>2346</v>
      </c>
      <c r="W73" s="830"/>
      <c r="X73" s="830"/>
      <c r="Y73" s="830"/>
      <c r="Z73" s="830"/>
      <c r="AA73" s="830">
        <v>34</v>
      </c>
      <c r="AB73" s="830"/>
      <c r="AC73" s="830"/>
      <c r="AD73" s="830"/>
      <c r="AE73" s="830"/>
      <c r="AF73" s="830">
        <v>2662</v>
      </c>
      <c r="AG73" s="830"/>
      <c r="AH73" s="830"/>
      <c r="AI73" s="830"/>
      <c r="AJ73" s="830"/>
      <c r="AK73" s="830">
        <v>34</v>
      </c>
      <c r="AL73" s="830"/>
      <c r="AM73" s="830"/>
      <c r="AN73" s="830"/>
      <c r="AO73" s="830"/>
      <c r="AP73" s="830" t="s">
        <v>565</v>
      </c>
      <c r="AQ73" s="830"/>
      <c r="AR73" s="830"/>
      <c r="AS73" s="830"/>
      <c r="AT73" s="830"/>
      <c r="AU73" s="830" t="s">
        <v>565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554</v>
      </c>
      <c r="C74" s="874"/>
      <c r="D74" s="874"/>
      <c r="E74" s="874"/>
      <c r="F74" s="874"/>
      <c r="G74" s="874"/>
      <c r="H74" s="874"/>
      <c r="I74" s="874"/>
      <c r="J74" s="874"/>
      <c r="K74" s="874"/>
      <c r="L74" s="874"/>
      <c r="M74" s="874"/>
      <c r="N74" s="874"/>
      <c r="O74" s="874"/>
      <c r="P74" s="875"/>
      <c r="Q74" s="876">
        <v>764</v>
      </c>
      <c r="R74" s="830"/>
      <c r="S74" s="830"/>
      <c r="T74" s="830"/>
      <c r="U74" s="830"/>
      <c r="V74" s="830">
        <v>746</v>
      </c>
      <c r="W74" s="830"/>
      <c r="X74" s="830"/>
      <c r="Y74" s="830"/>
      <c r="Z74" s="830"/>
      <c r="AA74" s="830">
        <v>18</v>
      </c>
      <c r="AB74" s="830"/>
      <c r="AC74" s="830"/>
      <c r="AD74" s="830"/>
      <c r="AE74" s="830"/>
      <c r="AF74" s="830">
        <v>18</v>
      </c>
      <c r="AG74" s="830"/>
      <c r="AH74" s="830"/>
      <c r="AI74" s="830"/>
      <c r="AJ74" s="830"/>
      <c r="AK74" s="830">
        <v>38</v>
      </c>
      <c r="AL74" s="830"/>
      <c r="AM74" s="830"/>
      <c r="AN74" s="830"/>
      <c r="AO74" s="830"/>
      <c r="AP74" s="830" t="s">
        <v>565</v>
      </c>
      <c r="AQ74" s="830"/>
      <c r="AR74" s="830"/>
      <c r="AS74" s="830"/>
      <c r="AT74" s="830"/>
      <c r="AU74" s="830" t="s">
        <v>565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555</v>
      </c>
      <c r="C75" s="874"/>
      <c r="D75" s="874"/>
      <c r="E75" s="874"/>
      <c r="F75" s="874"/>
      <c r="G75" s="874"/>
      <c r="H75" s="874"/>
      <c r="I75" s="874"/>
      <c r="J75" s="874"/>
      <c r="K75" s="874"/>
      <c r="L75" s="874"/>
      <c r="M75" s="874"/>
      <c r="N75" s="874"/>
      <c r="O75" s="874"/>
      <c r="P75" s="875"/>
      <c r="Q75" s="877">
        <v>1766</v>
      </c>
      <c r="R75" s="878"/>
      <c r="S75" s="878"/>
      <c r="T75" s="878"/>
      <c r="U75" s="834"/>
      <c r="V75" s="879">
        <v>1716</v>
      </c>
      <c r="W75" s="878"/>
      <c r="X75" s="878"/>
      <c r="Y75" s="878"/>
      <c r="Z75" s="834"/>
      <c r="AA75" s="879">
        <v>51</v>
      </c>
      <c r="AB75" s="878"/>
      <c r="AC75" s="878"/>
      <c r="AD75" s="878"/>
      <c r="AE75" s="834"/>
      <c r="AF75" s="879">
        <v>46</v>
      </c>
      <c r="AG75" s="878"/>
      <c r="AH75" s="878"/>
      <c r="AI75" s="878"/>
      <c r="AJ75" s="834"/>
      <c r="AK75" s="879">
        <v>162</v>
      </c>
      <c r="AL75" s="878"/>
      <c r="AM75" s="878"/>
      <c r="AN75" s="878"/>
      <c r="AO75" s="834"/>
      <c r="AP75" s="879">
        <v>700</v>
      </c>
      <c r="AQ75" s="878"/>
      <c r="AR75" s="878"/>
      <c r="AS75" s="878"/>
      <c r="AT75" s="834"/>
      <c r="AU75" s="879">
        <v>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556</v>
      </c>
      <c r="C76" s="874"/>
      <c r="D76" s="874"/>
      <c r="E76" s="874"/>
      <c r="F76" s="874"/>
      <c r="G76" s="874"/>
      <c r="H76" s="874"/>
      <c r="I76" s="874"/>
      <c r="J76" s="874"/>
      <c r="K76" s="874"/>
      <c r="L76" s="874"/>
      <c r="M76" s="874"/>
      <c r="N76" s="874"/>
      <c r="O76" s="874"/>
      <c r="P76" s="875"/>
      <c r="Q76" s="877">
        <v>2773</v>
      </c>
      <c r="R76" s="878"/>
      <c r="S76" s="878"/>
      <c r="T76" s="878"/>
      <c r="U76" s="834"/>
      <c r="V76" s="879">
        <v>2573</v>
      </c>
      <c r="W76" s="878"/>
      <c r="X76" s="878"/>
      <c r="Y76" s="878"/>
      <c r="Z76" s="834"/>
      <c r="AA76" s="879">
        <v>200</v>
      </c>
      <c r="AB76" s="878"/>
      <c r="AC76" s="878"/>
      <c r="AD76" s="878"/>
      <c r="AE76" s="834"/>
      <c r="AF76" s="879">
        <v>200</v>
      </c>
      <c r="AG76" s="878"/>
      <c r="AH76" s="878"/>
      <c r="AI76" s="878"/>
      <c r="AJ76" s="834"/>
      <c r="AK76" s="879">
        <v>13</v>
      </c>
      <c r="AL76" s="878"/>
      <c r="AM76" s="878"/>
      <c r="AN76" s="878"/>
      <c r="AO76" s="834"/>
      <c r="AP76" s="879" t="s">
        <v>565</v>
      </c>
      <c r="AQ76" s="878"/>
      <c r="AR76" s="878"/>
      <c r="AS76" s="878"/>
      <c r="AT76" s="834"/>
      <c r="AU76" s="879" t="s">
        <v>565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557</v>
      </c>
      <c r="C77" s="874"/>
      <c r="D77" s="874"/>
      <c r="E77" s="874"/>
      <c r="F77" s="874"/>
      <c r="G77" s="874"/>
      <c r="H77" s="874"/>
      <c r="I77" s="874"/>
      <c r="J77" s="874"/>
      <c r="K77" s="874"/>
      <c r="L77" s="874"/>
      <c r="M77" s="874"/>
      <c r="N77" s="874"/>
      <c r="O77" s="874"/>
      <c r="P77" s="875"/>
      <c r="Q77" s="877">
        <v>23</v>
      </c>
      <c r="R77" s="878"/>
      <c r="S77" s="878"/>
      <c r="T77" s="878"/>
      <c r="U77" s="834"/>
      <c r="V77" s="879">
        <v>18</v>
      </c>
      <c r="W77" s="878"/>
      <c r="X77" s="878"/>
      <c r="Y77" s="878"/>
      <c r="Z77" s="834"/>
      <c r="AA77" s="879">
        <v>6</v>
      </c>
      <c r="AB77" s="878"/>
      <c r="AC77" s="878"/>
      <c r="AD77" s="878"/>
      <c r="AE77" s="834"/>
      <c r="AF77" s="879">
        <v>6</v>
      </c>
      <c r="AG77" s="878"/>
      <c r="AH77" s="878"/>
      <c r="AI77" s="878"/>
      <c r="AJ77" s="834"/>
      <c r="AK77" s="879">
        <v>5</v>
      </c>
      <c r="AL77" s="878"/>
      <c r="AM77" s="878"/>
      <c r="AN77" s="878"/>
      <c r="AO77" s="834"/>
      <c r="AP77" s="879" t="s">
        <v>565</v>
      </c>
      <c r="AQ77" s="878"/>
      <c r="AR77" s="878"/>
      <c r="AS77" s="878"/>
      <c r="AT77" s="834"/>
      <c r="AU77" s="879" t="s">
        <v>565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558</v>
      </c>
      <c r="C78" s="874"/>
      <c r="D78" s="874"/>
      <c r="E78" s="874"/>
      <c r="F78" s="874"/>
      <c r="G78" s="874"/>
      <c r="H78" s="874"/>
      <c r="I78" s="874"/>
      <c r="J78" s="874"/>
      <c r="K78" s="874"/>
      <c r="L78" s="874"/>
      <c r="M78" s="874"/>
      <c r="N78" s="874"/>
      <c r="O78" s="874"/>
      <c r="P78" s="875"/>
      <c r="Q78" s="876">
        <v>65</v>
      </c>
      <c r="R78" s="830"/>
      <c r="S78" s="830"/>
      <c r="T78" s="830"/>
      <c r="U78" s="830"/>
      <c r="V78" s="830">
        <v>58</v>
      </c>
      <c r="W78" s="830"/>
      <c r="X78" s="830"/>
      <c r="Y78" s="830"/>
      <c r="Z78" s="830"/>
      <c r="AA78" s="830">
        <v>7</v>
      </c>
      <c r="AB78" s="830"/>
      <c r="AC78" s="830"/>
      <c r="AD78" s="830"/>
      <c r="AE78" s="830"/>
      <c r="AF78" s="830">
        <v>7</v>
      </c>
      <c r="AG78" s="830"/>
      <c r="AH78" s="830"/>
      <c r="AI78" s="830"/>
      <c r="AJ78" s="830"/>
      <c r="AK78" s="830">
        <v>1</v>
      </c>
      <c r="AL78" s="830"/>
      <c r="AM78" s="830"/>
      <c r="AN78" s="830"/>
      <c r="AO78" s="830"/>
      <c r="AP78" s="830" t="s">
        <v>565</v>
      </c>
      <c r="AQ78" s="830"/>
      <c r="AR78" s="830"/>
      <c r="AS78" s="830"/>
      <c r="AT78" s="830"/>
      <c r="AU78" s="830" t="s">
        <v>565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559</v>
      </c>
      <c r="C79" s="874"/>
      <c r="D79" s="874"/>
      <c r="E79" s="874"/>
      <c r="F79" s="874"/>
      <c r="G79" s="874"/>
      <c r="H79" s="874"/>
      <c r="I79" s="874"/>
      <c r="J79" s="874"/>
      <c r="K79" s="874"/>
      <c r="L79" s="874"/>
      <c r="M79" s="874"/>
      <c r="N79" s="874"/>
      <c r="O79" s="874"/>
      <c r="P79" s="875"/>
      <c r="Q79" s="876">
        <v>11041</v>
      </c>
      <c r="R79" s="830"/>
      <c r="S79" s="830"/>
      <c r="T79" s="830"/>
      <c r="U79" s="830"/>
      <c r="V79" s="830">
        <v>10984</v>
      </c>
      <c r="W79" s="830"/>
      <c r="X79" s="830"/>
      <c r="Y79" s="830"/>
      <c r="Z79" s="830"/>
      <c r="AA79" s="830">
        <v>58</v>
      </c>
      <c r="AB79" s="830"/>
      <c r="AC79" s="830"/>
      <c r="AD79" s="830"/>
      <c r="AE79" s="830"/>
      <c r="AF79" s="830">
        <v>57</v>
      </c>
      <c r="AG79" s="830"/>
      <c r="AH79" s="830"/>
      <c r="AI79" s="830"/>
      <c r="AJ79" s="830"/>
      <c r="AK79" s="830">
        <v>0</v>
      </c>
      <c r="AL79" s="830"/>
      <c r="AM79" s="830"/>
      <c r="AN79" s="830"/>
      <c r="AO79" s="830"/>
      <c r="AP79" s="830" t="s">
        <v>565</v>
      </c>
      <c r="AQ79" s="830"/>
      <c r="AR79" s="830"/>
      <c r="AS79" s="830"/>
      <c r="AT79" s="830"/>
      <c r="AU79" s="830" t="s">
        <v>565</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9460</v>
      </c>
      <c r="AG88" s="844"/>
      <c r="AH88" s="844"/>
      <c r="AI88" s="844"/>
      <c r="AJ88" s="844"/>
      <c r="AK88" s="841"/>
      <c r="AL88" s="841"/>
      <c r="AM88" s="841"/>
      <c r="AN88" s="841"/>
      <c r="AO88" s="841"/>
      <c r="AP88" s="844">
        <v>4523</v>
      </c>
      <c r="AQ88" s="844"/>
      <c r="AR88" s="844"/>
      <c r="AS88" s="844"/>
      <c r="AT88" s="844"/>
      <c r="AU88" s="844">
        <v>231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946911</v>
      </c>
      <c r="AB110" s="900"/>
      <c r="AC110" s="900"/>
      <c r="AD110" s="900"/>
      <c r="AE110" s="901"/>
      <c r="AF110" s="902">
        <v>912066</v>
      </c>
      <c r="AG110" s="900"/>
      <c r="AH110" s="900"/>
      <c r="AI110" s="900"/>
      <c r="AJ110" s="901"/>
      <c r="AK110" s="902">
        <v>879425</v>
      </c>
      <c r="AL110" s="900"/>
      <c r="AM110" s="900"/>
      <c r="AN110" s="900"/>
      <c r="AO110" s="901"/>
      <c r="AP110" s="903">
        <v>20.7</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8399242</v>
      </c>
      <c r="BR110" s="931"/>
      <c r="BS110" s="931"/>
      <c r="BT110" s="931"/>
      <c r="BU110" s="931"/>
      <c r="BV110" s="931">
        <v>7711868</v>
      </c>
      <c r="BW110" s="931"/>
      <c r="BX110" s="931"/>
      <c r="BY110" s="931"/>
      <c r="BZ110" s="931"/>
      <c r="CA110" s="931">
        <v>7040503</v>
      </c>
      <c r="CB110" s="931"/>
      <c r="CC110" s="931"/>
      <c r="CD110" s="931"/>
      <c r="CE110" s="931"/>
      <c r="CF110" s="944">
        <v>166.1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32373</v>
      </c>
      <c r="BR111" s="926"/>
      <c r="BS111" s="926"/>
      <c r="BT111" s="926"/>
      <c r="BU111" s="926"/>
      <c r="BV111" s="926">
        <v>6579</v>
      </c>
      <c r="BW111" s="926"/>
      <c r="BX111" s="926"/>
      <c r="BY111" s="926"/>
      <c r="BZ111" s="926"/>
      <c r="CA111" s="926">
        <v>235428</v>
      </c>
      <c r="CB111" s="926"/>
      <c r="CC111" s="926"/>
      <c r="CD111" s="926"/>
      <c r="CE111" s="926"/>
      <c r="CF111" s="920">
        <v>5.6</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2096857</v>
      </c>
      <c r="BR112" s="926"/>
      <c r="BS112" s="926"/>
      <c r="BT112" s="926"/>
      <c r="BU112" s="926"/>
      <c r="BV112" s="926">
        <v>1839175</v>
      </c>
      <c r="BW112" s="926"/>
      <c r="BX112" s="926"/>
      <c r="BY112" s="926"/>
      <c r="BZ112" s="926"/>
      <c r="CA112" s="926">
        <v>1619491</v>
      </c>
      <c r="CB112" s="926"/>
      <c r="CC112" s="926"/>
      <c r="CD112" s="926"/>
      <c r="CE112" s="926"/>
      <c r="CF112" s="920">
        <v>38.200000000000003</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294540</v>
      </c>
      <c r="AB113" s="938"/>
      <c r="AC113" s="938"/>
      <c r="AD113" s="938"/>
      <c r="AE113" s="939"/>
      <c r="AF113" s="940">
        <v>319055</v>
      </c>
      <c r="AG113" s="938"/>
      <c r="AH113" s="938"/>
      <c r="AI113" s="938"/>
      <c r="AJ113" s="939"/>
      <c r="AK113" s="940">
        <v>269597</v>
      </c>
      <c r="AL113" s="938"/>
      <c r="AM113" s="938"/>
      <c r="AN113" s="938"/>
      <c r="AO113" s="939"/>
      <c r="AP113" s="941">
        <v>6.4</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245920</v>
      </c>
      <c r="BR113" s="926"/>
      <c r="BS113" s="926"/>
      <c r="BT113" s="926"/>
      <c r="BU113" s="926"/>
      <c r="BV113" s="926">
        <v>205528</v>
      </c>
      <c r="BW113" s="926"/>
      <c r="BX113" s="926"/>
      <c r="BY113" s="926"/>
      <c r="BZ113" s="926"/>
      <c r="CA113" s="926">
        <v>230607</v>
      </c>
      <c r="CB113" s="926"/>
      <c r="CC113" s="926"/>
      <c r="CD113" s="926"/>
      <c r="CE113" s="926"/>
      <c r="CF113" s="920">
        <v>5.4</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4247</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50375</v>
      </c>
      <c r="AB114" s="959"/>
      <c r="AC114" s="959"/>
      <c r="AD114" s="959"/>
      <c r="AE114" s="960"/>
      <c r="AF114" s="961">
        <v>43576</v>
      </c>
      <c r="AG114" s="959"/>
      <c r="AH114" s="959"/>
      <c r="AI114" s="959"/>
      <c r="AJ114" s="960"/>
      <c r="AK114" s="961">
        <v>35172</v>
      </c>
      <c r="AL114" s="959"/>
      <c r="AM114" s="959"/>
      <c r="AN114" s="959"/>
      <c r="AO114" s="960"/>
      <c r="AP114" s="962">
        <v>0.8</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431222</v>
      </c>
      <c r="BR114" s="926"/>
      <c r="BS114" s="926"/>
      <c r="BT114" s="926"/>
      <c r="BU114" s="926"/>
      <c r="BV114" s="926">
        <v>436889</v>
      </c>
      <c r="BW114" s="926"/>
      <c r="BX114" s="926"/>
      <c r="BY114" s="926"/>
      <c r="BZ114" s="926"/>
      <c r="CA114" s="926">
        <v>435429</v>
      </c>
      <c r="CB114" s="926"/>
      <c r="CC114" s="926"/>
      <c r="CD114" s="926"/>
      <c r="CE114" s="926"/>
      <c r="CF114" s="920">
        <v>10.3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16081</v>
      </c>
      <c r="AB115" s="938"/>
      <c r="AC115" s="938"/>
      <c r="AD115" s="938"/>
      <c r="AE115" s="939"/>
      <c r="AF115" s="940">
        <v>9935</v>
      </c>
      <c r="AG115" s="938"/>
      <c r="AH115" s="938"/>
      <c r="AI115" s="938"/>
      <c r="AJ115" s="939"/>
      <c r="AK115" s="940">
        <v>30027</v>
      </c>
      <c r="AL115" s="938"/>
      <c r="AM115" s="938"/>
      <c r="AN115" s="938"/>
      <c r="AO115" s="939"/>
      <c r="AP115" s="941">
        <v>0.7</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1307907</v>
      </c>
      <c r="AB117" s="979"/>
      <c r="AC117" s="979"/>
      <c r="AD117" s="979"/>
      <c r="AE117" s="980"/>
      <c r="AF117" s="981">
        <v>1284632</v>
      </c>
      <c r="AG117" s="979"/>
      <c r="AH117" s="979"/>
      <c r="AI117" s="979"/>
      <c r="AJ117" s="980"/>
      <c r="AK117" s="981">
        <v>1214221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11205614</v>
      </c>
      <c r="BR119" s="1000"/>
      <c r="BS119" s="1000"/>
      <c r="BT119" s="1000"/>
      <c r="BU119" s="1000"/>
      <c r="BV119" s="1000">
        <v>10200039</v>
      </c>
      <c r="BW119" s="1000"/>
      <c r="BX119" s="1000"/>
      <c r="BY119" s="1000"/>
      <c r="BZ119" s="1000"/>
      <c r="CA119" s="1000">
        <v>9561458</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28126</v>
      </c>
      <c r="DH119" s="986"/>
      <c r="DI119" s="986"/>
      <c r="DJ119" s="986"/>
      <c r="DK119" s="987"/>
      <c r="DL119" s="985">
        <v>6579</v>
      </c>
      <c r="DM119" s="986"/>
      <c r="DN119" s="986"/>
      <c r="DO119" s="986"/>
      <c r="DP119" s="987"/>
      <c r="DQ119" s="985">
        <v>235428</v>
      </c>
      <c r="DR119" s="986"/>
      <c r="DS119" s="986"/>
      <c r="DT119" s="986"/>
      <c r="DU119" s="987"/>
      <c r="DV119" s="988">
        <v>5.6</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7825096</v>
      </c>
      <c r="BR120" s="931"/>
      <c r="BS120" s="931"/>
      <c r="BT120" s="931"/>
      <c r="BU120" s="931"/>
      <c r="BV120" s="931">
        <v>9040305</v>
      </c>
      <c r="BW120" s="931"/>
      <c r="BX120" s="931"/>
      <c r="BY120" s="931"/>
      <c r="BZ120" s="931"/>
      <c r="CA120" s="931">
        <v>10365034</v>
      </c>
      <c r="CB120" s="931"/>
      <c r="CC120" s="931"/>
      <c r="CD120" s="931"/>
      <c r="CE120" s="931"/>
      <c r="CF120" s="944">
        <v>244.6</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2096857</v>
      </c>
      <c r="DH120" s="931"/>
      <c r="DI120" s="931"/>
      <c r="DJ120" s="931"/>
      <c r="DK120" s="931"/>
      <c r="DL120" s="931">
        <v>1839175</v>
      </c>
      <c r="DM120" s="931"/>
      <c r="DN120" s="931"/>
      <c r="DO120" s="931"/>
      <c r="DP120" s="931"/>
      <c r="DQ120" s="931">
        <v>1619491</v>
      </c>
      <c r="DR120" s="931"/>
      <c r="DS120" s="931"/>
      <c r="DT120" s="931"/>
      <c r="DU120" s="931"/>
      <c r="DV120" s="932">
        <v>38.200000000000003</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7854</v>
      </c>
      <c r="AB121" s="959"/>
      <c r="AC121" s="959"/>
      <c r="AD121" s="959"/>
      <c r="AE121" s="960"/>
      <c r="AF121" s="961">
        <v>4135</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472828</v>
      </c>
      <c r="BR121" s="926"/>
      <c r="BS121" s="926"/>
      <c r="BT121" s="926"/>
      <c r="BU121" s="926"/>
      <c r="BV121" s="926">
        <v>392022</v>
      </c>
      <c r="BW121" s="926"/>
      <c r="BX121" s="926"/>
      <c r="BY121" s="926"/>
      <c r="BZ121" s="926"/>
      <c r="CA121" s="926">
        <v>291094</v>
      </c>
      <c r="CB121" s="926"/>
      <c r="CC121" s="926"/>
      <c r="CD121" s="926"/>
      <c r="CE121" s="926"/>
      <c r="CF121" s="920">
        <v>6.9</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7794581</v>
      </c>
      <c r="BR122" s="1000"/>
      <c r="BS122" s="1000"/>
      <c r="BT122" s="1000"/>
      <c r="BU122" s="1000"/>
      <c r="BV122" s="1000">
        <v>7383401</v>
      </c>
      <c r="BW122" s="1000"/>
      <c r="BX122" s="1000"/>
      <c r="BY122" s="1000"/>
      <c r="BZ122" s="1000"/>
      <c r="CA122" s="1000">
        <v>7159846</v>
      </c>
      <c r="CB122" s="1000"/>
      <c r="CC122" s="1000"/>
      <c r="CD122" s="1000"/>
      <c r="CE122" s="1000"/>
      <c r="CF122" s="1017">
        <v>168.9</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16092505</v>
      </c>
      <c r="BR123" s="1064"/>
      <c r="BS123" s="1064"/>
      <c r="BT123" s="1064"/>
      <c r="BU123" s="1064"/>
      <c r="BV123" s="1064">
        <v>16815728</v>
      </c>
      <c r="BW123" s="1064"/>
      <c r="BX123" s="1064"/>
      <c r="BY123" s="1064"/>
      <c r="BZ123" s="1064"/>
      <c r="CA123" s="1064">
        <v>17815974</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8227</v>
      </c>
      <c r="AB126" s="959"/>
      <c r="AC126" s="959"/>
      <c r="AD126" s="959"/>
      <c r="AE126" s="960"/>
      <c r="AF126" s="961">
        <v>5800</v>
      </c>
      <c r="AG126" s="959"/>
      <c r="AH126" s="959"/>
      <c r="AI126" s="959"/>
      <c r="AJ126" s="960"/>
      <c r="AK126" s="961">
        <v>30027</v>
      </c>
      <c r="AL126" s="959"/>
      <c r="AM126" s="959"/>
      <c r="AN126" s="959"/>
      <c r="AO126" s="960"/>
      <c r="AP126" s="962">
        <v>0.7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74063</v>
      </c>
      <c r="AB128" s="1046"/>
      <c r="AC128" s="1046"/>
      <c r="AD128" s="1046"/>
      <c r="AE128" s="1047"/>
      <c r="AF128" s="1048">
        <v>64783</v>
      </c>
      <c r="AG128" s="1046"/>
      <c r="AH128" s="1046"/>
      <c r="AI128" s="1046"/>
      <c r="AJ128" s="1047"/>
      <c r="AK128" s="1048">
        <v>46304</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v>0</v>
      </c>
      <c r="BG128" s="1053"/>
      <c r="BH128" s="1053"/>
      <c r="BI128" s="1053"/>
      <c r="BJ128" s="1053"/>
      <c r="BK128" s="1053"/>
      <c r="BL128" s="1054"/>
      <c r="BM128" s="1052">
        <v>14.98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5122623</v>
      </c>
      <c r="AB129" s="959"/>
      <c r="AC129" s="959"/>
      <c r="AD129" s="959"/>
      <c r="AE129" s="960"/>
      <c r="AF129" s="961">
        <v>5034669</v>
      </c>
      <c r="AG129" s="959"/>
      <c r="AH129" s="959"/>
      <c r="AI129" s="959"/>
      <c r="AJ129" s="960"/>
      <c r="AK129" s="961">
        <v>5036302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19.98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865579</v>
      </c>
      <c r="AB130" s="959"/>
      <c r="AC130" s="959"/>
      <c r="AD130" s="959"/>
      <c r="AE130" s="960"/>
      <c r="AF130" s="961">
        <v>816887</v>
      </c>
      <c r="AG130" s="959"/>
      <c r="AH130" s="959"/>
      <c r="AI130" s="959"/>
      <c r="AJ130" s="960"/>
      <c r="AK130" s="961">
        <v>797925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4257044</v>
      </c>
      <c r="AB131" s="986"/>
      <c r="AC131" s="986"/>
      <c r="AD131" s="986"/>
      <c r="AE131" s="987"/>
      <c r="AF131" s="985">
        <v>4217782</v>
      </c>
      <c r="AG131" s="986"/>
      <c r="AH131" s="986"/>
      <c r="AI131" s="986"/>
      <c r="AJ131" s="987"/>
      <c r="AK131" s="985">
        <v>4238377</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8.6507210170000004</v>
      </c>
      <c r="AB132" s="1097"/>
      <c r="AC132" s="1097"/>
      <c r="AD132" s="1097"/>
      <c r="AE132" s="1098"/>
      <c r="AF132" s="1099">
        <v>9.5538840080000007</v>
      </c>
      <c r="AG132" s="1097"/>
      <c r="AH132" s="1097"/>
      <c r="AI132" s="1097"/>
      <c r="AJ132" s="1098"/>
      <c r="AK132" s="1099">
        <v>8.7295679449999994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9.6</v>
      </c>
      <c r="AB133" s="1080"/>
      <c r="AC133" s="1080"/>
      <c r="AD133" s="1080"/>
      <c r="AE133" s="1081"/>
      <c r="AF133" s="1079">
        <v>8.9</v>
      </c>
      <c r="AG133" s="1080"/>
      <c r="AH133" s="1080"/>
      <c r="AI133" s="1080"/>
      <c r="AJ133" s="1081"/>
      <c r="AK133" s="1079">
        <v>8.9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58pj6xBPwpQni6GDckFV6FoJcIKpZo5Xt+swVBhSZ2JKyHc1NsrpAac0hi1YDAqGNlWOolH2fE38jepQr1HJA==" saltValue="WoKsE7psg5WNlvIRvIFb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1"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zMUQG9qk3+a3cA8MKq8bm6/Ur1DQldnl5nQ5LHBUD6JG/ghCBDElQtH7jP+yBwTZTUlyNSL292f0k65E20Wyg==" saltValue="ibL68+Ka+5zECfhynxMy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qAa2JPWZxMKkuPxBjuiLLJ1K30BmpsqhlqfK479wUyMsu4ZFip7gKJAPeNjKloGvJBJ6o1k8/PepXE+uiC5iw==" saltValue="3UV2ynnFKOvOyDZBzJQl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1338616</v>
      </c>
      <c r="AP9" s="281">
        <v>82692</v>
      </c>
      <c r="AQ9" s="282">
        <v>93942</v>
      </c>
      <c r="AR9" s="283">
        <v>-12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252962</v>
      </c>
      <c r="AP10" s="284">
        <v>15627</v>
      </c>
      <c r="AQ10" s="285">
        <v>12590</v>
      </c>
      <c r="AR10" s="286">
        <v>24.1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461</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24</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39098</v>
      </c>
      <c r="AP13" s="284">
        <v>2415</v>
      </c>
      <c r="AQ13" s="285">
        <v>3962</v>
      </c>
      <c r="AR13" s="286">
        <v>-39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15965</v>
      </c>
      <c r="AP14" s="284">
        <v>986</v>
      </c>
      <c r="AQ14" s="285">
        <v>1657</v>
      </c>
      <c r="AR14" s="286">
        <v>-40.5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-93766</v>
      </c>
      <c r="AP15" s="284">
        <v>-5792</v>
      </c>
      <c r="AQ15" s="285">
        <v>-5526</v>
      </c>
      <c r="AR15" s="286">
        <v>4.8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1552875</v>
      </c>
      <c r="AP16" s="284">
        <v>95928</v>
      </c>
      <c r="AQ16" s="285">
        <v>107111</v>
      </c>
      <c r="AR16" s="286">
        <v>-10.4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8.77</v>
      </c>
      <c r="AP21" s="298">
        <v>9.3000000000000007</v>
      </c>
      <c r="AQ21" s="299">
        <v>-0.53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96.8</v>
      </c>
      <c r="AP22" s="303">
        <v>96.8</v>
      </c>
      <c r="AQ22" s="304">
        <v>0</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879425</v>
      </c>
      <c r="AP32" s="312">
        <v>54326</v>
      </c>
      <c r="AQ32" s="313">
        <v>49869</v>
      </c>
      <c r="AR32" s="314">
        <v>8.9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269597</v>
      </c>
      <c r="AP35" s="312">
        <v>16654</v>
      </c>
      <c r="AQ35" s="313">
        <v>14647</v>
      </c>
      <c r="AR35" s="314">
        <v>13.7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35172</v>
      </c>
      <c r="AP36" s="312">
        <v>2173</v>
      </c>
      <c r="AQ36" s="313">
        <v>2417</v>
      </c>
      <c r="AR36" s="314">
        <v>-10.1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30027</v>
      </c>
      <c r="AP37" s="312">
        <v>1855</v>
      </c>
      <c r="AQ37" s="313">
        <v>490</v>
      </c>
      <c r="AR37" s="314">
        <v>278.60000000000002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2</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-46304</v>
      </c>
      <c r="AP39" s="312">
        <v>-2860</v>
      </c>
      <c r="AQ39" s="313">
        <v>-2755</v>
      </c>
      <c r="AR39" s="314">
        <v>3.8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-797925</v>
      </c>
      <c r="AP40" s="312">
        <v>-49291</v>
      </c>
      <c r="AQ40" s="313">
        <v>-44075</v>
      </c>
      <c r="AR40" s="314">
        <v>11.8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369992</v>
      </c>
      <c r="AP41" s="312">
        <v>22856</v>
      </c>
      <c r="AQ41" s="313">
        <v>20595</v>
      </c>
      <c r="AR41" s="314">
        <v>11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884817</v>
      </c>
      <c r="AN51" s="334">
        <v>54662</v>
      </c>
      <c r="AO51" s="335">
        <v>196.4</v>
      </c>
      <c r="AP51" s="336">
        <v>87464</v>
      </c>
      <c r="AQ51" s="337">
        <v>19</v>
      </c>
      <c r="AR51" s="338">
        <v>177.4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674665</v>
      </c>
      <c r="AN52" s="342">
        <v>41679</v>
      </c>
      <c r="AO52" s="343">
        <v>284.10000000000002</v>
      </c>
      <c r="AP52" s="344">
        <v>47479</v>
      </c>
      <c r="AQ52" s="345">
        <v>10.199999999999999</v>
      </c>
      <c r="AR52" s="346">
        <v>273.89999999999998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2839260</v>
      </c>
      <c r="AN53" s="334">
        <v>175599</v>
      </c>
      <c r="AO53" s="335">
        <v>221.2</v>
      </c>
      <c r="AP53" s="336">
        <v>96248</v>
      </c>
      <c r="AQ53" s="337">
        <v>10</v>
      </c>
      <c r="AR53" s="338">
        <v>211.2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2334645</v>
      </c>
      <c r="AN54" s="342">
        <v>144390</v>
      </c>
      <c r="AO54" s="343">
        <v>246.4</v>
      </c>
      <c r="AP54" s="344">
        <v>55768</v>
      </c>
      <c r="AQ54" s="345">
        <v>17.5</v>
      </c>
      <c r="AR54" s="346">
        <v>228.9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1064338</v>
      </c>
      <c r="AN55" s="334">
        <v>65562</v>
      </c>
      <c r="AO55" s="335">
        <v>-62.7</v>
      </c>
      <c r="AP55" s="336">
        <v>76413</v>
      </c>
      <c r="AQ55" s="337">
        <v>-20.6</v>
      </c>
      <c r="AR55" s="338">
        <v>-42.1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477184</v>
      </c>
      <c r="AN56" s="342">
        <v>29394</v>
      </c>
      <c r="AO56" s="343">
        <v>-79.599999999999994</v>
      </c>
      <c r="AP56" s="344">
        <v>39658</v>
      </c>
      <c r="AQ56" s="345">
        <v>-28.9</v>
      </c>
      <c r="AR56" s="346">
        <v>-50.7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445684</v>
      </c>
      <c r="AN57" s="334">
        <v>27464</v>
      </c>
      <c r="AO57" s="335">
        <v>-58.1</v>
      </c>
      <c r="AP57" s="336">
        <v>66481</v>
      </c>
      <c r="AQ57" s="337">
        <v>-13</v>
      </c>
      <c r="AR57" s="338">
        <v>-45.1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233767</v>
      </c>
      <c r="AN58" s="342">
        <v>14405</v>
      </c>
      <c r="AO58" s="343">
        <v>-51</v>
      </c>
      <c r="AP58" s="344">
        <v>36120</v>
      </c>
      <c r="AQ58" s="345">
        <v>-8.9</v>
      </c>
      <c r="AR58" s="346">
        <v>-42.1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1591385</v>
      </c>
      <c r="AN59" s="334">
        <v>98306</v>
      </c>
      <c r="AO59" s="335">
        <v>257.89999999999998</v>
      </c>
      <c r="AP59" s="336">
        <v>67825</v>
      </c>
      <c r="AQ59" s="337">
        <v>2</v>
      </c>
      <c r="AR59" s="338">
        <v>255.9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532199</v>
      </c>
      <c r="AN60" s="342">
        <v>32876</v>
      </c>
      <c r="AO60" s="343">
        <v>128.19999999999999</v>
      </c>
      <c r="AP60" s="344">
        <v>39417</v>
      </c>
      <c r="AQ60" s="345">
        <v>9.1</v>
      </c>
      <c r="AR60" s="346">
        <v>119.1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1365097</v>
      </c>
      <c r="AN61" s="349">
        <v>84319</v>
      </c>
      <c r="AO61" s="350">
        <v>110.9</v>
      </c>
      <c r="AP61" s="351">
        <v>78886</v>
      </c>
      <c r="AQ61" s="352">
        <v>-0.5</v>
      </c>
      <c r="AR61" s="338">
        <v>111.4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850492</v>
      </c>
      <c r="AN62" s="342">
        <v>52549</v>
      </c>
      <c r="AO62" s="343">
        <v>105.6</v>
      </c>
      <c r="AP62" s="344">
        <v>43688</v>
      </c>
      <c r="AQ62" s="345">
        <v>-0.2</v>
      </c>
      <c r="AR62" s="346">
        <v>105.8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18WvvuBjpPknaYr8o1PpodIF8tWHX3oV6s+uDZ3LjVPzVAaae55WEm3Wvj883/TA+zNAl0xn5Zxx0oFFdm6AZA==" saltValue="XOFFefWZFhGidN5nmlU2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1acbAiBBjLH+GQsQh8IQeo9t8Dg2MwurbPi7FScSZM2VLCahdVTdv9LX6eTQwvJ3Cl/Wa4r4Pcdq1SoM7Ycxvg==" saltValue="q2SqOV8RSGQCEl+vuc99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Tbq6QXnOUXqsxbwD2VWYm7q+Q9ZmY/wqOPpq9dqgkskemIO2gFH/WsvtWAc84uOtxr/gj0si582IbF/wPGWcVg==" saltValue="23yKhGsbzZ7+KiGnIsSG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50.61</v>
      </c>
      <c r="G47" s="12">
        <v>47.11</v>
      </c>
      <c r="H47" s="12">
        <v>46.91</v>
      </c>
      <c r="I47" s="12">
        <v>51.75</v>
      </c>
      <c r="J47" s="13">
        <v>49.67</v>
      </c>
    </row>
    <row r="48" spans="2:10" ht="57.75" customHeight="1" x14ac:dyDescent="0.2">
      <c r="B48" s="14"/>
      <c r="C48" s="1141" t="s">
        <v>4</v>
      </c>
      <c r="D48" s="1141"/>
      <c r="E48" s="1142"/>
      <c r="F48" s="15">
        <v>3.18</v>
      </c>
      <c r="G48" s="16">
        <v>1.07</v>
      </c>
      <c r="H48" s="16">
        <v>7.57</v>
      </c>
      <c r="I48" s="16">
        <v>3.9</v>
      </c>
      <c r="J48" s="17">
        <v>0.01</v>
      </c>
    </row>
    <row r="49" spans="2:10" ht="57.75" customHeight="1" thickBot="1" x14ac:dyDescent="0.25">
      <c r="B49" s="18"/>
      <c r="C49" s="1143" t="s">
        <v>5</v>
      </c>
      <c r="D49" s="1143"/>
      <c r="E49" s="1144"/>
      <c r="F49" s="19" t="s">
        <v>530</v>
      </c>
      <c r="G49" s="20" t="s">
        <v>531</v>
      </c>
      <c r="H49" s="20">
        <v>8.17</v>
      </c>
      <c r="I49" s="20" t="s">
        <v>532</v>
      </c>
      <c r="J49" s="21" t="s">
        <v>533</v>
      </c>
    </row>
    <row r="50" spans="2:10" ht="13.2" x14ac:dyDescent="0.2"/>
  </sheetData>
  <sheetProtection algorithmName="SHA-512" hashValue="fUMR1iNY1O0PSwL4ZQ3p0ejR9URuEsZTOUEKjStDKL9NYjXauE0F4dfwgYeAZOr5umbfi0eT46nC+gT/IAklRg==" saltValue="QB1Nk+i6DsI5vNfVXNSg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534</v>
      </c>
      <c r="D34" s="1151"/>
      <c r="E34" s="1152"/>
      <c r="F34" s="32">
        <v>1.44</v>
      </c>
      <c r="G34" s="33">
        <v>0.17</v>
      </c>
      <c r="H34" s="33">
        <v>0.14000000000000001</v>
      </c>
      <c r="I34" s="33">
        <v>0.15</v>
      </c>
      <c r="J34" s="34">
        <v>0.54</v>
      </c>
      <c r="K34" s="22"/>
      <c r="L34" s="22"/>
      <c r="M34" s="22"/>
      <c r="N34" s="22"/>
      <c r="O34" s="22"/>
      <c r="P34" s="22"/>
    </row>
    <row r="35" spans="1:16" ht="39" customHeight="1" x14ac:dyDescent="0.2">
      <c r="A35" s="22"/>
      <c r="B35" s="35"/>
      <c r="C35" s="1145" t="s">
        <v>535</v>
      </c>
      <c r="D35" s="1146"/>
      <c r="E35" s="1147"/>
      <c r="F35" s="36">
        <v>1.04</v>
      </c>
      <c r="G35" s="37">
        <v>0.36</v>
      </c>
      <c r="H35" s="37">
        <v>0.32</v>
      </c>
      <c r="I35" s="37">
        <v>0.27</v>
      </c>
      <c r="J35" s="38">
        <v>0.35</v>
      </c>
      <c r="K35" s="22"/>
      <c r="L35" s="22"/>
      <c r="M35" s="22"/>
      <c r="N35" s="22"/>
      <c r="O35" s="22"/>
      <c r="P35" s="22"/>
    </row>
    <row r="36" spans="1:16" ht="39" customHeight="1" x14ac:dyDescent="0.2">
      <c r="A36" s="22"/>
      <c r="B36" s="35"/>
      <c r="C36" s="1145" t="s">
        <v>536</v>
      </c>
      <c r="D36" s="1146"/>
      <c r="E36" s="1147"/>
      <c r="F36" s="36">
        <v>0.01</v>
      </c>
      <c r="G36" s="37">
        <v>0</v>
      </c>
      <c r="H36" s="37">
        <v>0</v>
      </c>
      <c r="I36" s="37">
        <v>0.04</v>
      </c>
      <c r="J36" s="38">
        <v>0.09</v>
      </c>
      <c r="K36" s="22"/>
      <c r="L36" s="22"/>
      <c r="M36" s="22"/>
      <c r="N36" s="22"/>
      <c r="O36" s="22"/>
      <c r="P36" s="22"/>
    </row>
    <row r="37" spans="1:16" ht="39" customHeight="1" x14ac:dyDescent="0.2">
      <c r="A37" s="22"/>
      <c r="B37" s="35"/>
      <c r="C37" s="1145" t="s">
        <v>537</v>
      </c>
      <c r="D37" s="1146"/>
      <c r="E37" s="1147"/>
      <c r="F37" s="36">
        <v>0</v>
      </c>
      <c r="G37" s="37">
        <v>0</v>
      </c>
      <c r="H37" s="37">
        <v>0.01</v>
      </c>
      <c r="I37" s="37">
        <v>0</v>
      </c>
      <c r="J37" s="38">
        <v>0.01</v>
      </c>
      <c r="K37" s="22"/>
      <c r="L37" s="22"/>
      <c r="M37" s="22"/>
      <c r="N37" s="22"/>
      <c r="O37" s="22"/>
      <c r="P37" s="22"/>
    </row>
    <row r="38" spans="1:16" ht="39" customHeight="1" x14ac:dyDescent="0.2">
      <c r="A38" s="22"/>
      <c r="B38" s="35"/>
      <c r="C38" s="1145" t="s">
        <v>538</v>
      </c>
      <c r="D38" s="1146"/>
      <c r="E38" s="1147"/>
      <c r="F38" s="36">
        <v>3.17</v>
      </c>
      <c r="G38" s="37">
        <v>1.06</v>
      </c>
      <c r="H38" s="37">
        <v>7.56</v>
      </c>
      <c r="I38" s="37">
        <v>3.89</v>
      </c>
      <c r="J38" s="38">
        <v>0</v>
      </c>
      <c r="K38" s="22"/>
      <c r="L38" s="22"/>
      <c r="M38" s="22"/>
      <c r="N38" s="22"/>
      <c r="O38" s="22"/>
      <c r="P38" s="22"/>
    </row>
    <row r="39" spans="1:16" ht="39" customHeight="1" x14ac:dyDescent="0.2">
      <c r="A39" s="22"/>
      <c r="B39" s="35"/>
      <c r="C39" s="1145" t="s">
        <v>539</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4xBR9w6aU+D7/rq31O61OPKclvBwxXnAYbNxHVTCqJ6ArYjFmZjJLbFY4lYCSV6bvDtbntgDH3OS1VMzmM3aQ==" saltValue="17hlFh3iXvoVgY8D5rP9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975</v>
      </c>
      <c r="L45" s="60">
        <v>952</v>
      </c>
      <c r="M45" s="60">
        <v>947</v>
      </c>
      <c r="N45" s="60">
        <v>912</v>
      </c>
      <c r="O45" s="61">
        <v>879</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362</v>
      </c>
      <c r="L48" s="64">
        <v>277</v>
      </c>
      <c r="M48" s="64">
        <v>295</v>
      </c>
      <c r="N48" s="64">
        <v>319</v>
      </c>
      <c r="O48" s="65">
        <v>270</v>
      </c>
      <c r="P48" s="48"/>
      <c r="Q48" s="48"/>
      <c r="R48" s="48"/>
      <c r="S48" s="48"/>
      <c r="T48" s="48"/>
      <c r="U48" s="48"/>
    </row>
    <row r="49" spans="1:21" ht="30.75" customHeight="1" x14ac:dyDescent="0.2">
      <c r="A49" s="48"/>
      <c r="B49" s="1155"/>
      <c r="C49" s="1156"/>
      <c r="D49" s="62"/>
      <c r="E49" s="1161" t="s">
        <v>14</v>
      </c>
      <c r="F49" s="1161"/>
      <c r="G49" s="1161"/>
      <c r="H49" s="1161"/>
      <c r="I49" s="1161"/>
      <c r="J49" s="1162"/>
      <c r="K49" s="63">
        <v>52</v>
      </c>
      <c r="L49" s="64">
        <v>49</v>
      </c>
      <c r="M49" s="64">
        <v>50</v>
      </c>
      <c r="N49" s="64">
        <v>44</v>
      </c>
      <c r="O49" s="65">
        <v>35</v>
      </c>
      <c r="P49" s="48"/>
      <c r="Q49" s="48"/>
      <c r="R49" s="48"/>
      <c r="S49" s="48"/>
      <c r="T49" s="48"/>
      <c r="U49" s="48"/>
    </row>
    <row r="50" spans="1:21" ht="30.75" customHeight="1" x14ac:dyDescent="0.2">
      <c r="A50" s="48"/>
      <c r="B50" s="1155"/>
      <c r="C50" s="1156"/>
      <c r="D50" s="62"/>
      <c r="E50" s="1161" t="s">
        <v>15</v>
      </c>
      <c r="F50" s="1161"/>
      <c r="G50" s="1161"/>
      <c r="H50" s="1161"/>
      <c r="I50" s="1161"/>
      <c r="J50" s="1162"/>
      <c r="K50" s="63">
        <v>26</v>
      </c>
      <c r="L50" s="64">
        <v>22</v>
      </c>
      <c r="M50" s="64">
        <v>16</v>
      </c>
      <c r="N50" s="64">
        <v>10</v>
      </c>
      <c r="O50" s="65">
        <v>30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972</v>
      </c>
      <c r="L52" s="64">
        <v>959</v>
      </c>
      <c r="M52" s="64">
        <v>940</v>
      </c>
      <c r="N52" s="64">
        <v>882</v>
      </c>
      <c r="O52" s="65">
        <v>843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443</v>
      </c>
      <c r="L53" s="69">
        <v>341</v>
      </c>
      <c r="M53" s="69">
        <v>368</v>
      </c>
      <c r="N53" s="69">
        <v>403</v>
      </c>
      <c r="O53" s="70">
        <v>371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36oED1+7VV551vp0vwBv1TA2d2uLV/I9iWtILCklmt95xaH8YrApI+BrJfOCDADO3z+jl73b6pTmX5hmQnMiw==" saltValue="WxnxQmPZy/RHjTV/Ir3N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9218</v>
      </c>
      <c r="J41" s="356">
        <v>8769</v>
      </c>
      <c r="K41" s="356">
        <v>8399</v>
      </c>
      <c r="L41" s="356">
        <v>7712</v>
      </c>
      <c r="M41" s="357">
        <v>7041</v>
      </c>
    </row>
    <row r="42" spans="2:13" ht="27.75" customHeight="1" x14ac:dyDescent="0.2">
      <c r="B42" s="1186"/>
      <c r="C42" s="1187"/>
      <c r="D42" s="106"/>
      <c r="E42" s="1192" t="s">
        <v>32</v>
      </c>
      <c r="F42" s="1192"/>
      <c r="G42" s="1192"/>
      <c r="H42" s="1193"/>
      <c r="I42" s="358">
        <v>71</v>
      </c>
      <c r="J42" s="359">
        <v>49</v>
      </c>
      <c r="K42" s="359">
        <v>32</v>
      </c>
      <c r="L42" s="359">
        <v>7</v>
      </c>
      <c r="M42" s="360">
        <v>235</v>
      </c>
    </row>
    <row r="43" spans="2:13" ht="27.75" customHeight="1" x14ac:dyDescent="0.2">
      <c r="B43" s="1186"/>
      <c r="C43" s="1187"/>
      <c r="D43" s="106"/>
      <c r="E43" s="1192" t="s">
        <v>33</v>
      </c>
      <c r="F43" s="1192"/>
      <c r="G43" s="1192"/>
      <c r="H43" s="1193"/>
      <c r="I43" s="358">
        <v>2569</v>
      </c>
      <c r="J43" s="359">
        <v>2211</v>
      </c>
      <c r="K43" s="359">
        <v>2097</v>
      </c>
      <c r="L43" s="359">
        <v>1839</v>
      </c>
      <c r="M43" s="360">
        <v>1619</v>
      </c>
    </row>
    <row r="44" spans="2:13" ht="27.75" customHeight="1" x14ac:dyDescent="0.2">
      <c r="B44" s="1186"/>
      <c r="C44" s="1187"/>
      <c r="D44" s="106"/>
      <c r="E44" s="1192" t="s">
        <v>34</v>
      </c>
      <c r="F44" s="1192"/>
      <c r="G44" s="1192"/>
      <c r="H44" s="1193"/>
      <c r="I44" s="358">
        <v>202</v>
      </c>
      <c r="J44" s="359">
        <v>280</v>
      </c>
      <c r="K44" s="359">
        <v>246</v>
      </c>
      <c r="L44" s="359">
        <v>206</v>
      </c>
      <c r="M44" s="360">
        <v>231</v>
      </c>
    </row>
    <row r="45" spans="2:13" ht="27.75" customHeight="1" x14ac:dyDescent="0.2">
      <c r="B45" s="1186"/>
      <c r="C45" s="1187"/>
      <c r="D45" s="106"/>
      <c r="E45" s="1192" t="s">
        <v>35</v>
      </c>
      <c r="F45" s="1192"/>
      <c r="G45" s="1192"/>
      <c r="H45" s="1193"/>
      <c r="I45" s="358">
        <v>507</v>
      </c>
      <c r="J45" s="359">
        <v>475</v>
      </c>
      <c r="K45" s="359">
        <v>431</v>
      </c>
      <c r="L45" s="359">
        <v>437</v>
      </c>
      <c r="M45" s="360">
        <v>435</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6730</v>
      </c>
      <c r="J50" s="359">
        <v>7079</v>
      </c>
      <c r="K50" s="359">
        <v>7825</v>
      </c>
      <c r="L50" s="359">
        <v>9040</v>
      </c>
      <c r="M50" s="360">
        <v>10365</v>
      </c>
    </row>
    <row r="51" spans="2:13" ht="27.75" customHeight="1" x14ac:dyDescent="0.2">
      <c r="B51" s="1186"/>
      <c r="C51" s="1187"/>
      <c r="D51" s="106"/>
      <c r="E51" s="1192" t="s">
        <v>42</v>
      </c>
      <c r="F51" s="1192"/>
      <c r="G51" s="1192"/>
      <c r="H51" s="1193"/>
      <c r="I51" s="358">
        <v>640</v>
      </c>
      <c r="J51" s="359">
        <v>561</v>
      </c>
      <c r="K51" s="359">
        <v>473</v>
      </c>
      <c r="L51" s="359">
        <v>392</v>
      </c>
      <c r="M51" s="360">
        <v>291</v>
      </c>
    </row>
    <row r="52" spans="2:13" ht="27.75" customHeight="1" x14ac:dyDescent="0.2">
      <c r="B52" s="1188"/>
      <c r="C52" s="1189"/>
      <c r="D52" s="106"/>
      <c r="E52" s="1192" t="s">
        <v>43</v>
      </c>
      <c r="F52" s="1192"/>
      <c r="G52" s="1192"/>
      <c r="H52" s="1193"/>
      <c r="I52" s="358">
        <v>8513</v>
      </c>
      <c r="J52" s="359">
        <v>8165</v>
      </c>
      <c r="K52" s="359">
        <v>7795</v>
      </c>
      <c r="L52" s="359">
        <v>7383</v>
      </c>
      <c r="M52" s="360">
        <v>7160</v>
      </c>
    </row>
    <row r="53" spans="2:13" ht="27.75" customHeight="1" thickBot="1" x14ac:dyDescent="0.25">
      <c r="B53" s="1199" t="s">
        <v>19</v>
      </c>
      <c r="C53" s="1200"/>
      <c r="D53" s="110"/>
      <c r="E53" s="1201" t="s">
        <v>44</v>
      </c>
      <c r="F53" s="1201"/>
      <c r="G53" s="1201"/>
      <c r="H53" s="1202"/>
      <c r="I53" s="361">
        <v>-3316</v>
      </c>
      <c r="J53" s="362">
        <v>-4021</v>
      </c>
      <c r="K53" s="362">
        <v>-4887</v>
      </c>
      <c r="L53" s="362">
        <v>-6616</v>
      </c>
      <c r="M53" s="363">
        <v>-8255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uwBhjGJJMmhAhZtd7B+eCDCJG+yR3ckFjSZdvmmZFt3AzZ5E1O2xEN4IDCewH4uGqzdGUypn06oQRoTbMPFzJA==" saltValue="4+CBxyjpLIdgOujdUjWy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2403</v>
      </c>
      <c r="G55" s="122">
        <v>2605</v>
      </c>
      <c r="H55" s="123">
        <v>2502</v>
      </c>
    </row>
    <row r="56" spans="2:8" ht="52.5" customHeight="1" x14ac:dyDescent="0.2">
      <c r="B56" s="124"/>
      <c r="C56" s="1213" t="s">
        <v>47</v>
      </c>
      <c r="D56" s="1213"/>
      <c r="E56" s="1214"/>
      <c r="F56" s="125">
        <v>1130</v>
      </c>
      <c r="G56" s="125">
        <v>1133</v>
      </c>
      <c r="H56" s="126">
        <v>1136</v>
      </c>
    </row>
    <row r="57" spans="2:8" ht="53.25" customHeight="1" x14ac:dyDescent="0.2">
      <c r="B57" s="124"/>
      <c r="C57" s="1215" t="s">
        <v>48</v>
      </c>
      <c r="D57" s="1215"/>
      <c r="E57" s="1216"/>
      <c r="F57" s="127">
        <v>5154</v>
      </c>
      <c r="G57" s="127">
        <v>6188</v>
      </c>
      <c r="H57" s="128">
        <v>7619</v>
      </c>
    </row>
    <row r="58" spans="2:8" ht="45.75" customHeight="1" x14ac:dyDescent="0.2">
      <c r="B58" s="129"/>
      <c r="C58" s="1203" t="s">
        <v>560</v>
      </c>
      <c r="D58" s="1204"/>
      <c r="E58" s="1205"/>
      <c r="F58" s="130">
        <v>1433</v>
      </c>
      <c r="G58" s="130">
        <v>2408</v>
      </c>
      <c r="H58" s="131">
        <v>3845</v>
      </c>
    </row>
    <row r="59" spans="2:8" ht="45.75" customHeight="1" x14ac:dyDescent="0.2">
      <c r="B59" s="129"/>
      <c r="C59" s="1203" t="s">
        <v>561</v>
      </c>
      <c r="D59" s="1204"/>
      <c r="E59" s="1205"/>
      <c r="F59" s="130">
        <v>1425</v>
      </c>
      <c r="G59" s="130">
        <v>1430</v>
      </c>
      <c r="H59" s="131">
        <v>1391</v>
      </c>
    </row>
    <row r="60" spans="2:8" ht="45.75" customHeight="1" x14ac:dyDescent="0.2">
      <c r="B60" s="129"/>
      <c r="C60" s="1203" t="s">
        <v>562</v>
      </c>
      <c r="D60" s="1204"/>
      <c r="E60" s="1205"/>
      <c r="F60" s="130">
        <v>1177</v>
      </c>
      <c r="G60" s="130">
        <v>1181</v>
      </c>
      <c r="H60" s="131">
        <v>1184</v>
      </c>
    </row>
    <row r="61" spans="2:8" ht="45.75" customHeight="1" x14ac:dyDescent="0.2">
      <c r="B61" s="129"/>
      <c r="C61" s="1203" t="s">
        <v>563</v>
      </c>
      <c r="D61" s="1204"/>
      <c r="E61" s="1205"/>
      <c r="F61" s="130">
        <v>386</v>
      </c>
      <c r="G61" s="130">
        <v>399</v>
      </c>
      <c r="H61" s="131">
        <v>414</v>
      </c>
    </row>
    <row r="62" spans="2:8" ht="45.75" customHeight="1" thickBot="1" x14ac:dyDescent="0.25">
      <c r="B62" s="132"/>
      <c r="C62" s="1206" t="s">
        <v>564</v>
      </c>
      <c r="D62" s="1207"/>
      <c r="E62" s="1208"/>
      <c r="F62" s="133">
        <v>326</v>
      </c>
      <c r="G62" s="133">
        <v>327</v>
      </c>
      <c r="H62" s="134">
        <v>328</v>
      </c>
    </row>
    <row r="63" spans="2:8" ht="52.5" customHeight="1" thickBot="1" x14ac:dyDescent="0.25">
      <c r="B63" s="135"/>
      <c r="C63" s="1209" t="s">
        <v>49</v>
      </c>
      <c r="D63" s="1209"/>
      <c r="E63" s="1210"/>
      <c r="F63" s="136">
        <v>8687</v>
      </c>
      <c r="G63" s="136">
        <v>9926</v>
      </c>
      <c r="H63" s="137">
        <v>11257</v>
      </c>
    </row>
    <row r="64" spans="2:8" ht="13.2" x14ac:dyDescent="0.2"/>
  </sheetData>
  <sheetProtection algorithmName="SHA-512" hashValue="Ey/lo91igUo/R++D/LmMFkOEzt9sEPtlip8DaNEckTyp/OGhjeXMFiiqc1jlcTe5+diBf0sN5V/yuDx86WTN2Q==" saltValue="zDLecoqVEtLdzd16PEkC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54662</v>
      </c>
      <c r="E3" s="156"/>
      <c r="F3" s="157">
        <v>87464</v>
      </c>
      <c r="G3" s="158"/>
      <c r="H3" s="159"/>
    </row>
    <row r="4" spans="1:8" x14ac:dyDescent="0.2">
      <c r="A4" s="160"/>
      <c r="B4" s="161"/>
      <c r="C4" s="162"/>
      <c r="D4" s="163">
        <v>41679</v>
      </c>
      <c r="E4" s="164"/>
      <c r="F4" s="165">
        <v>47479</v>
      </c>
      <c r="G4" s="166"/>
      <c r="H4" s="167"/>
    </row>
    <row r="5" spans="1:8" x14ac:dyDescent="0.2">
      <c r="A5" s="148" t="s">
        <v>519</v>
      </c>
      <c r="B5" s="153"/>
      <c r="C5" s="154"/>
      <c r="D5" s="155">
        <v>175599</v>
      </c>
      <c r="E5" s="156"/>
      <c r="F5" s="157">
        <v>96248</v>
      </c>
      <c r="G5" s="158"/>
      <c r="H5" s="159"/>
    </row>
    <row r="6" spans="1:8" x14ac:dyDescent="0.2">
      <c r="A6" s="160"/>
      <c r="B6" s="161"/>
      <c r="C6" s="162"/>
      <c r="D6" s="163">
        <v>144390</v>
      </c>
      <c r="E6" s="164"/>
      <c r="F6" s="165">
        <v>55768</v>
      </c>
      <c r="G6" s="166"/>
      <c r="H6" s="167"/>
    </row>
    <row r="7" spans="1:8" x14ac:dyDescent="0.2">
      <c r="A7" s="148" t="s">
        <v>520</v>
      </c>
      <c r="B7" s="153"/>
      <c r="C7" s="154"/>
      <c r="D7" s="155">
        <v>65562</v>
      </c>
      <c r="E7" s="156"/>
      <c r="F7" s="157">
        <v>76413</v>
      </c>
      <c r="G7" s="158"/>
      <c r="H7" s="159"/>
    </row>
    <row r="8" spans="1:8" x14ac:dyDescent="0.2">
      <c r="A8" s="160"/>
      <c r="B8" s="161"/>
      <c r="C8" s="162"/>
      <c r="D8" s="163">
        <v>29394</v>
      </c>
      <c r="E8" s="164"/>
      <c r="F8" s="165">
        <v>39658</v>
      </c>
      <c r="G8" s="166"/>
      <c r="H8" s="167"/>
    </row>
    <row r="9" spans="1:8" x14ac:dyDescent="0.2">
      <c r="A9" s="148" t="s">
        <v>521</v>
      </c>
      <c r="B9" s="153"/>
      <c r="C9" s="154"/>
      <c r="D9" s="155">
        <v>27464</v>
      </c>
      <c r="E9" s="156"/>
      <c r="F9" s="157">
        <v>66481</v>
      </c>
      <c r="G9" s="158"/>
      <c r="H9" s="159"/>
    </row>
    <row r="10" spans="1:8" x14ac:dyDescent="0.2">
      <c r="A10" s="160"/>
      <c r="B10" s="161"/>
      <c r="C10" s="162"/>
      <c r="D10" s="163">
        <v>14405</v>
      </c>
      <c r="E10" s="164"/>
      <c r="F10" s="165">
        <v>36120</v>
      </c>
      <c r="G10" s="166"/>
      <c r="H10" s="167"/>
    </row>
    <row r="11" spans="1:8" x14ac:dyDescent="0.2">
      <c r="A11" s="148" t="s">
        <v>522</v>
      </c>
      <c r="B11" s="153"/>
      <c r="C11" s="154"/>
      <c r="D11" s="155">
        <v>98306</v>
      </c>
      <c r="E11" s="156"/>
      <c r="F11" s="157">
        <v>67825</v>
      </c>
      <c r="G11" s="158"/>
      <c r="H11" s="159"/>
    </row>
    <row r="12" spans="1:8" x14ac:dyDescent="0.2">
      <c r="A12" s="160"/>
      <c r="B12" s="161"/>
      <c r="C12" s="168"/>
      <c r="D12" s="163">
        <v>32876</v>
      </c>
      <c r="E12" s="164"/>
      <c r="F12" s="165">
        <v>39417</v>
      </c>
      <c r="G12" s="166"/>
      <c r="H12" s="167"/>
    </row>
    <row r="13" spans="1:8" x14ac:dyDescent="0.2">
      <c r="A13" s="148"/>
      <c r="B13" s="153"/>
      <c r="C13" s="169"/>
      <c r="D13" s="170">
        <v>84319</v>
      </c>
      <c r="E13" s="171"/>
      <c r="F13" s="172">
        <v>78886</v>
      </c>
      <c r="G13" s="173"/>
      <c r="H13" s="159"/>
    </row>
    <row r="14" spans="1:8" x14ac:dyDescent="0.2">
      <c r="A14" s="160"/>
      <c r="B14" s="161"/>
      <c r="C14" s="162"/>
      <c r="D14" s="163">
        <v>52549</v>
      </c>
      <c r="E14" s="164"/>
      <c r="F14" s="165">
        <v>43688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3.18</v>
      </c>
      <c r="C19" s="174">
        <f>ROUND(VALUE(SUBSTITUTE(実質収支比率等に係る経年分析!G$48,"▲","-")),2)</f>
        <v>1.07</v>
      </c>
      <c r="D19" s="174">
        <f>ROUND(VALUE(SUBSTITUTE(実質収支比率等に係る経年分析!H$48,"▲","-")),2)</f>
        <v>7.57</v>
      </c>
      <c r="E19" s="174">
        <f>ROUND(VALUE(SUBSTITUTE(実質収支比率等に係る経年分析!I$48,"▲","-")),2)</f>
        <v>3.9</v>
      </c>
      <c r="F19" s="174">
        <f>ROUND(VALUE(SUBSTITUTE(実質収支比率等に係る経年分析!J$48,"▲","-")),2)</f>
        <v>0.01</v>
      </c>
    </row>
    <row r="20" spans="1:11" x14ac:dyDescent="0.2">
      <c r="A20" s="174" t="s">
        <v>53</v>
      </c>
      <c r="B20" s="174">
        <f>ROUND(VALUE(SUBSTITUTE(実質収支比率等に係る経年分析!F$47,"▲","-")),2)</f>
        <v>50.61</v>
      </c>
      <c r="C20" s="174">
        <f>ROUND(VALUE(SUBSTITUTE(実質収支比率等に係る経年分析!G$47,"▲","-")),2)</f>
        <v>47.11</v>
      </c>
      <c r="D20" s="174">
        <f>ROUND(VALUE(SUBSTITUTE(実質収支比率等に係る経年分析!H$47,"▲","-")),2)</f>
        <v>46.91</v>
      </c>
      <c r="E20" s="174">
        <f>ROUND(VALUE(SUBSTITUTE(実質収支比率等に係る経年分析!I$47,"▲","-")),2)</f>
        <v>51.75</v>
      </c>
      <c r="F20" s="174">
        <f>ROUND(VALUE(SUBSTITUTE(実質収支比率等に係る経年分析!J$47,"▲","-")),2)</f>
        <v>49.67</v>
      </c>
    </row>
    <row r="21" spans="1:11" x14ac:dyDescent="0.2">
      <c r="A21" s="174" t="s">
        <v>54</v>
      </c>
      <c r="B21" s="174">
        <f>IF(ISNUMBER(VALUE(SUBSTITUTE(実質収支比率等に係る経年分析!F$49,"▲","-"))),ROUND(VALUE(SUBSTITUTE(実質収支比率等に係る経年分析!F$49,"▲","-")),2),NA())</f>
        <v>-5.27</v>
      </c>
      <c r="C21" s="174">
        <f>IF(ISNUMBER(VALUE(SUBSTITUTE(実質収支比率等に係る経年分析!G$49,"▲","-"))),ROUND(VALUE(SUBSTITUTE(実質収支比率等に係る経年分析!G$49,"▲","-")),2),NA())</f>
        <v>-5.01</v>
      </c>
      <c r="D21" s="174">
        <f>IF(ISNUMBER(VALUE(SUBSTITUTE(実質収支比率等に係る経年分析!H$49,"▲","-"))),ROUND(VALUE(SUBSTITUTE(実質収支比率等に係る経年分析!H$49,"▲","-")),2),NA())</f>
        <v>8.17</v>
      </c>
      <c r="E21" s="174">
        <f>IF(ISNUMBER(VALUE(SUBSTITUTE(実質収支比率等に係る経年分析!I$49,"▲","-"))),ROUND(VALUE(SUBSTITUTE(実質収支比率等に係る経年分析!I$49,"▲","-")),2),NA())</f>
        <v>-3.64</v>
      </c>
      <c r="F21" s="174">
        <f>IF(ISNUMBER(VALUE(SUBSTITUTE(実質収支比率等に係る経年分析!J$49,"▲","-"))),ROUND(VALUE(SUBSTITUTE(実質収支比率等に係る経年分析!J$49,"▲","-")),2),NA())</f>
        <v>-7.91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工業用地造成事業特別会計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7.56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2">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0.09</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0.35</v>
      </c>
    </row>
    <row r="36" spans="1:16" x14ac:dyDescent="0.2">
      <c r="A36" s="175" t="str">
        <f>IF(連結実質赤字比率に係る赤字・黒字の構成分析!C$34="",NA(),連結実質赤字比率に係る赤字・黒字の構成分析!C$34)</f>
        <v>下水道特別会計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0.14000000000000001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0.54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972</v>
      </c>
      <c r="E42" s="176"/>
      <c r="F42" s="176"/>
      <c r="G42" s="176">
        <f>'実質公債費比率（分子）の構造'!L$52</f>
        <v>959</v>
      </c>
      <c r="H42" s="176"/>
      <c r="I42" s="176"/>
      <c r="J42" s="176">
        <f>'実質公債費比率（分子）の構造'!M$52</f>
        <v>940</v>
      </c>
      <c r="K42" s="176"/>
      <c r="L42" s="176"/>
      <c r="M42" s="176">
        <f>'実質公債費比率（分子）の構造'!N$52</f>
        <v>882</v>
      </c>
      <c r="N42" s="176"/>
      <c r="O42" s="176"/>
      <c r="P42" s="176">
        <f>'実質公債費比率（分子）の構造'!O$52</f>
        <v>843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26</v>
      </c>
      <c r="C44" s="176"/>
      <c r="D44" s="176"/>
      <c r="E44" s="176">
        <f>'実質公債費比率（分子）の構造'!L$50</f>
        <v>22</v>
      </c>
      <c r="F44" s="176"/>
      <c r="G44" s="176"/>
      <c r="H44" s="176">
        <f>'実質公債費比率（分子）の構造'!M$50</f>
        <v>16</v>
      </c>
      <c r="I44" s="176"/>
      <c r="J44" s="176"/>
      <c r="K44" s="176">
        <f>'実質公債費比率（分子）の構造'!N$50</f>
        <v>10</v>
      </c>
      <c r="L44" s="176"/>
      <c r="M44" s="176"/>
      <c r="N44" s="176">
        <f>'実質公債費比率（分子）の構造'!O$50</f>
        <v>30</v>
      </c>
      <c r="O44" s="176"/>
      <c r="P44" s="176"/>
    </row>
    <row r="45" spans="1:16" x14ac:dyDescent="0.2">
      <c r="A45" s="176" t="s">
        <v>63</v>
      </c>
      <c r="B45" s="176">
        <f>'実質公債費比率（分子）の構造'!K$49</f>
        <v>52</v>
      </c>
      <c r="C45" s="176"/>
      <c r="D45" s="176"/>
      <c r="E45" s="176">
        <f>'実質公債費比率（分子）の構造'!L$49</f>
        <v>49</v>
      </c>
      <c r="F45" s="176"/>
      <c r="G45" s="176"/>
      <c r="H45" s="176">
        <f>'実質公債費比率（分子）の構造'!M$49</f>
        <v>50</v>
      </c>
      <c r="I45" s="176"/>
      <c r="J45" s="176"/>
      <c r="K45" s="176">
        <f>'実質公債費比率（分子）の構造'!N$49</f>
        <v>44</v>
      </c>
      <c r="L45" s="176"/>
      <c r="M45" s="176"/>
      <c r="N45" s="176">
        <f>'実質公債費比率（分子）の構造'!O$49</f>
        <v>35</v>
      </c>
      <c r="O45" s="176"/>
      <c r="P45" s="176"/>
    </row>
    <row r="46" spans="1:16" x14ac:dyDescent="0.2">
      <c r="A46" s="176" t="s">
        <v>64</v>
      </c>
      <c r="B46" s="176">
        <f>'実質公債費比率（分子）の構造'!K$48</f>
        <v>362</v>
      </c>
      <c r="C46" s="176"/>
      <c r="D46" s="176"/>
      <c r="E46" s="176">
        <f>'実質公債費比率（分子）の構造'!L$48</f>
        <v>277</v>
      </c>
      <c r="F46" s="176"/>
      <c r="G46" s="176"/>
      <c r="H46" s="176">
        <f>'実質公債費比率（分子）の構造'!M$48</f>
        <v>295</v>
      </c>
      <c r="I46" s="176"/>
      <c r="J46" s="176"/>
      <c r="K46" s="176">
        <f>'実質公債費比率（分子）の構造'!N$48</f>
        <v>319</v>
      </c>
      <c r="L46" s="176"/>
      <c r="M46" s="176"/>
      <c r="N46" s="176">
        <f>'実質公債費比率（分子）の構造'!O$48</f>
        <v>270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975</v>
      </c>
      <c r="C49" s="176"/>
      <c r="D49" s="176"/>
      <c r="E49" s="176">
        <f>'実質公債費比率（分子）の構造'!L$45</f>
        <v>952</v>
      </c>
      <c r="F49" s="176"/>
      <c r="G49" s="176"/>
      <c r="H49" s="176">
        <f>'実質公債費比率（分子）の構造'!M$45</f>
        <v>947</v>
      </c>
      <c r="I49" s="176"/>
      <c r="J49" s="176"/>
      <c r="K49" s="176">
        <f>'実質公債費比率（分子）の構造'!N$45</f>
        <v>912</v>
      </c>
      <c r="L49" s="176"/>
      <c r="M49" s="176"/>
      <c r="N49" s="176">
        <f>'実質公債費比率（分子）の構造'!O$45</f>
        <v>879</v>
      </c>
      <c r="O49" s="176"/>
      <c r="P49" s="176"/>
    </row>
    <row r="50" spans="1:16" x14ac:dyDescent="0.2">
      <c r="A50" s="176" t="s">
        <v>67</v>
      </c>
      <c r="B50" s="176" t="e">
        <f>NA()</f>
        <v>#N/A</v>
      </c>
      <c r="C50" s="176">
        <f>IF(ISNUMBER('実質公債費比率（分子）の構造'!K$53),'実質公債費比率（分子）の構造'!K$53,NA())</f>
        <v>443</v>
      </c>
      <c r="D50" s="176" t="e">
        <f>NA()</f>
        <v>#N/A</v>
      </c>
      <c r="E50" s="176" t="e">
        <f>NA()</f>
        <v>#N/A</v>
      </c>
      <c r="F50" s="176">
        <f>IF(ISNUMBER('実質公債費比率（分子）の構造'!L$53),'実質公債費比率（分子）の構造'!L$53,NA())</f>
        <v>341</v>
      </c>
      <c r="G50" s="176" t="e">
        <f>NA()</f>
        <v>#N/A</v>
      </c>
      <c r="H50" s="176" t="e">
        <f>NA()</f>
        <v>#N/A</v>
      </c>
      <c r="I50" s="176">
        <f>IF(ISNUMBER('実質公債費比率（分子）の構造'!M$53),'実質公債費比率（分子）の構造'!M$53,NA())</f>
        <v>368</v>
      </c>
      <c r="J50" s="176" t="e">
        <f>NA()</f>
        <v>#N/A</v>
      </c>
      <c r="K50" s="176" t="e">
        <f>NA()</f>
        <v>#N/A</v>
      </c>
      <c r="L50" s="176">
        <f>IF(ISNUMBER('実質公債費比率（分子）の構造'!N$53),'実質公債費比率（分子）の構造'!N$53,NA())</f>
        <v>403</v>
      </c>
      <c r="M50" s="176" t="e">
        <f>NA()</f>
        <v>#N/A</v>
      </c>
      <c r="N50" s="176" t="e">
        <f>NA()</f>
        <v>#N/A</v>
      </c>
      <c r="O50" s="176">
        <f>IF(ISNUMBER('実質公債費比率（分子）の構造'!O$53),'実質公債費比率（分子）の構造'!O$53,NA())</f>
        <v>371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8513</v>
      </c>
      <c r="E56" s="175"/>
      <c r="F56" s="175"/>
      <c r="G56" s="175">
        <f>'将来負担比率（分子）の構造'!J$52</f>
        <v>8165</v>
      </c>
      <c r="H56" s="175"/>
      <c r="I56" s="175"/>
      <c r="J56" s="175">
        <f>'将来負担比率（分子）の構造'!K$52</f>
        <v>7795</v>
      </c>
      <c r="K56" s="175"/>
      <c r="L56" s="175"/>
      <c r="M56" s="175">
        <f>'将来負担比率（分子）の構造'!L$52</f>
        <v>7383</v>
      </c>
      <c r="N56" s="175"/>
      <c r="O56" s="175"/>
      <c r="P56" s="175">
        <f>'将来負担比率（分子）の構造'!M$52</f>
        <v>7160</v>
      </c>
    </row>
    <row r="57" spans="1:16" x14ac:dyDescent="0.2">
      <c r="A57" s="175" t="s">
        <v>42</v>
      </c>
      <c r="B57" s="175"/>
      <c r="C57" s="175"/>
      <c r="D57" s="175">
        <f>'将来負担比率（分子）の構造'!I$51</f>
        <v>640</v>
      </c>
      <c r="E57" s="175"/>
      <c r="F57" s="175"/>
      <c r="G57" s="175">
        <f>'将来負担比率（分子）の構造'!J$51</f>
        <v>561</v>
      </c>
      <c r="H57" s="175"/>
      <c r="I57" s="175"/>
      <c r="J57" s="175">
        <f>'将来負担比率（分子）の構造'!K$51</f>
        <v>473</v>
      </c>
      <c r="K57" s="175"/>
      <c r="L57" s="175"/>
      <c r="M57" s="175">
        <f>'将来負担比率（分子）の構造'!L$51</f>
        <v>392</v>
      </c>
      <c r="N57" s="175"/>
      <c r="O57" s="175"/>
      <c r="P57" s="175">
        <f>'将来負担比率（分子）の構造'!M$51</f>
        <v>291</v>
      </c>
    </row>
    <row r="58" spans="1:16" x14ac:dyDescent="0.2">
      <c r="A58" s="175" t="s">
        <v>41</v>
      </c>
      <c r="B58" s="175"/>
      <c r="C58" s="175"/>
      <c r="D58" s="175">
        <f>'将来負担比率（分子）の構造'!I$50</f>
        <v>6730</v>
      </c>
      <c r="E58" s="175"/>
      <c r="F58" s="175"/>
      <c r="G58" s="175">
        <f>'将来負担比率（分子）の構造'!J$50</f>
        <v>7079</v>
      </c>
      <c r="H58" s="175"/>
      <c r="I58" s="175"/>
      <c r="J58" s="175">
        <f>'将来負担比率（分子）の構造'!K$50</f>
        <v>7825</v>
      </c>
      <c r="K58" s="175"/>
      <c r="L58" s="175"/>
      <c r="M58" s="175">
        <f>'将来負担比率（分子）の構造'!L$50</f>
        <v>9040</v>
      </c>
      <c r="N58" s="175"/>
      <c r="O58" s="175"/>
      <c r="P58" s="175">
        <f>'将来負担比率（分子）の構造'!M$50</f>
        <v>10365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507</v>
      </c>
      <c r="C62" s="175"/>
      <c r="D62" s="175"/>
      <c r="E62" s="175">
        <f>'将来負担比率（分子）の構造'!J$45</f>
        <v>475</v>
      </c>
      <c r="F62" s="175"/>
      <c r="G62" s="175"/>
      <c r="H62" s="175">
        <f>'将来負担比率（分子）の構造'!K$45</f>
        <v>431</v>
      </c>
      <c r="I62" s="175"/>
      <c r="J62" s="175"/>
      <c r="K62" s="175">
        <f>'将来負担比率（分子）の構造'!L$45</f>
        <v>437</v>
      </c>
      <c r="L62" s="175"/>
      <c r="M62" s="175"/>
      <c r="N62" s="175">
        <f>'将来負担比率（分子）の構造'!M$45</f>
        <v>435</v>
      </c>
      <c r="O62" s="175"/>
      <c r="P62" s="175"/>
    </row>
    <row r="63" spans="1:16" x14ac:dyDescent="0.2">
      <c r="A63" s="175" t="s">
        <v>34</v>
      </c>
      <c r="B63" s="175">
        <f>'将来負担比率（分子）の構造'!I$44</f>
        <v>202</v>
      </c>
      <c r="C63" s="175"/>
      <c r="D63" s="175"/>
      <c r="E63" s="175">
        <f>'将来負担比率（分子）の構造'!J$44</f>
        <v>280</v>
      </c>
      <c r="F63" s="175"/>
      <c r="G63" s="175"/>
      <c r="H63" s="175">
        <f>'将来負担比率（分子）の構造'!K$44</f>
        <v>246</v>
      </c>
      <c r="I63" s="175"/>
      <c r="J63" s="175"/>
      <c r="K63" s="175">
        <f>'将来負担比率（分子）の構造'!L$44</f>
        <v>206</v>
      </c>
      <c r="L63" s="175"/>
      <c r="M63" s="175"/>
      <c r="N63" s="175">
        <f>'将来負担比率（分子）の構造'!M$44</f>
        <v>231</v>
      </c>
      <c r="O63" s="175"/>
      <c r="P63" s="175"/>
    </row>
    <row r="64" spans="1:16" x14ac:dyDescent="0.2">
      <c r="A64" s="175" t="s">
        <v>33</v>
      </c>
      <c r="B64" s="175">
        <f>'将来負担比率（分子）の構造'!I$43</f>
        <v>2569</v>
      </c>
      <c r="C64" s="175"/>
      <c r="D64" s="175"/>
      <c r="E64" s="175">
        <f>'将来負担比率（分子）の構造'!J$43</f>
        <v>2211</v>
      </c>
      <c r="F64" s="175"/>
      <c r="G64" s="175"/>
      <c r="H64" s="175">
        <f>'将来負担比率（分子）の構造'!K$43</f>
        <v>2097</v>
      </c>
      <c r="I64" s="175"/>
      <c r="J64" s="175"/>
      <c r="K64" s="175">
        <f>'将来負担比率（分子）の構造'!L$43</f>
        <v>1839</v>
      </c>
      <c r="L64" s="175"/>
      <c r="M64" s="175"/>
      <c r="N64" s="175">
        <f>'将来負担比率（分子）の構造'!M$43</f>
        <v>1619</v>
      </c>
      <c r="O64" s="175"/>
      <c r="P64" s="175"/>
    </row>
    <row r="65" spans="1:16" x14ac:dyDescent="0.2">
      <c r="A65" s="175" t="s">
        <v>32</v>
      </c>
      <c r="B65" s="175">
        <f>'将来負担比率（分子）の構造'!I$42</f>
        <v>71</v>
      </c>
      <c r="C65" s="175"/>
      <c r="D65" s="175"/>
      <c r="E65" s="175">
        <f>'将来負担比率（分子）の構造'!J$42</f>
        <v>49</v>
      </c>
      <c r="F65" s="175"/>
      <c r="G65" s="175"/>
      <c r="H65" s="175">
        <f>'将来負担比率（分子）の構造'!K$42</f>
        <v>32</v>
      </c>
      <c r="I65" s="175"/>
      <c r="J65" s="175"/>
      <c r="K65" s="175">
        <f>'将来負担比率（分子）の構造'!L$42</f>
        <v>7</v>
      </c>
      <c r="L65" s="175"/>
      <c r="M65" s="175"/>
      <c r="N65" s="175">
        <f>'将来負担比率（分子）の構造'!M$42</f>
        <v>235</v>
      </c>
      <c r="O65" s="175"/>
      <c r="P65" s="175"/>
    </row>
    <row r="66" spans="1:16" x14ac:dyDescent="0.2">
      <c r="A66" s="175" t="s">
        <v>31</v>
      </c>
      <c r="B66" s="175">
        <f>'将来負担比率（分子）の構造'!I$41</f>
        <v>9218</v>
      </c>
      <c r="C66" s="175"/>
      <c r="D66" s="175"/>
      <c r="E66" s="175">
        <f>'将来負担比率（分子）の構造'!J$41</f>
        <v>8769</v>
      </c>
      <c r="F66" s="175"/>
      <c r="G66" s="175"/>
      <c r="H66" s="175">
        <f>'将来負担比率（分子）の構造'!K$41</f>
        <v>8399</v>
      </c>
      <c r="I66" s="175"/>
      <c r="J66" s="175"/>
      <c r="K66" s="175">
        <f>'将来負担比率（分子）の構造'!L$41</f>
        <v>7712</v>
      </c>
      <c r="L66" s="175"/>
      <c r="M66" s="175"/>
      <c r="N66" s="175">
        <f>'将来負担比率（分子）の構造'!M$41</f>
        <v>7041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2403</v>
      </c>
      <c r="C72" s="179">
        <f>基金残高に係る経年分析!G55</f>
        <v>2605</v>
      </c>
      <c r="D72" s="179">
        <f>基金残高に係る経年分析!H55</f>
        <v>2502</v>
      </c>
    </row>
    <row r="73" spans="1:16" x14ac:dyDescent="0.2">
      <c r="A73" s="178" t="s">
        <v>74</v>
      </c>
      <c r="B73" s="179">
        <f>基金残高に係る経年分析!F56</f>
        <v>1130</v>
      </c>
      <c r="C73" s="179">
        <f>基金残高に係る経年分析!G56</f>
        <v>1133</v>
      </c>
      <c r="D73" s="179">
        <f>基金残高に係る経年分析!H56</f>
        <v>1136</v>
      </c>
    </row>
    <row r="74" spans="1:16" x14ac:dyDescent="0.2">
      <c r="A74" s="178" t="s">
        <v>75</v>
      </c>
      <c r="B74" s="179">
        <f>基金残高に係る経年分析!F57</f>
        <v>5154</v>
      </c>
      <c r="C74" s="179">
        <f>基金残高に係る経年分析!G57</f>
        <v>6188</v>
      </c>
      <c r="D74" s="179">
        <f>基金残高に係る経年分析!H57</f>
        <v>7619</v>
      </c>
    </row>
  </sheetData>
  <sheetProtection algorithmName="SHA-512" hashValue="JZJ62D+cL10+sY910wUBVLYD/kVR2l4zCV4vkClsV+8kq2P97SojoJP/V1pVoXkmc2kkbawZ5qrdU3C0j0l/gA==" saltValue="objLxb1JTO1XDvKVsyr4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2025-03-04T03:24:44Z</cp:lastPrinted>
  <dcterms:created xsi:type="dcterms:W3CDTF">2025-02-19T05:02:44Z</dcterms:created>
  <dcterms:modified xsi:type="dcterms:W3CDTF">2025-03-24T02:57:27Z</dcterms:modified>
  <cp:category/>
</cp:coreProperties>
</file>