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Decoding\0191167（復号化用）\"/>
    </mc:Choice>
  </mc:AlternateContent>
  <xr:revisionPtr revIDLastSave="0" documentId="13_ncr:1_{A5F4D436-0DC3-4E90-87AD-EF0CA295613C}" xr6:coauthVersionLast="47" xr6:coauthVersionMax="47" xr10:uidLastSave="{00000000-0000-0000-0000-000000000000}"/>
  <bookViews>
    <workbookView xWindow="-108" yWindow="-108" windowWidth="26136" windowHeight="16776" xr2:uid="{30BAB516-D6D1-4ADD-9CA7-5BB17D769866}"/>
  </bookViews>
  <sheets>
    <sheet name="事業報告書①②" sheetId="2" r:id="rId1"/>
  </sheets>
  <externalReferences>
    <externalReference r:id="rId2"/>
  </externalReferences>
  <definedNames>
    <definedName name="_01_北海道">OFFSET(#REF!,0,0,COUNTA(#REF!)-1,1)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name="_Order1" hidden="1">255</definedName>
    <definedName name="_Order2" hidden="1">255</definedName>
    <definedName name="Autoshape1">#REF!</definedName>
    <definedName name="_xlnm.Print_Area" localSheetId="0">事業報告書①②!$A$1:$S$55</definedName>
    <definedName name="_xlnm.Print_Area">#REF!</definedName>
    <definedName name="syuukeihyou11">[1]集計表２!$A$3:$AD$109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41" i="2"/>
  <c r="J41" i="2"/>
  <c r="I41" i="2"/>
  <c r="K41" i="2"/>
  <c r="H41" i="2"/>
  <c r="K15" i="2"/>
  <c r="J15" i="2"/>
  <c r="I15" i="2"/>
  <c r="H15" i="2"/>
  <c r="N36" i="2"/>
  <c r="N10" i="2"/>
  <c r="J39" i="2"/>
  <c r="L39" i="2" s="1"/>
  <c r="M39" i="2" s="1"/>
  <c r="N39" i="2" s="1"/>
  <c r="J38" i="2"/>
  <c r="L38" i="2" s="1"/>
  <c r="M38" i="2" s="1"/>
  <c r="J37" i="2"/>
  <c r="L37" i="2" s="1"/>
  <c r="M37" i="2" s="1"/>
  <c r="J36" i="2"/>
  <c r="L36" i="2" s="1"/>
  <c r="J13" i="2"/>
  <c r="L13" i="2" s="1"/>
  <c r="M13" i="2" s="1"/>
  <c r="N13" i="2" s="1"/>
  <c r="J12" i="2"/>
  <c r="L12" i="2" s="1"/>
  <c r="M12" i="2" s="1"/>
  <c r="J11" i="2"/>
  <c r="L11" i="2" s="1"/>
  <c r="M11" i="2" s="1"/>
  <c r="N11" i="2" s="1"/>
  <c r="J10" i="2"/>
  <c r="L10" i="2" s="1"/>
  <c r="L41" i="2" l="1"/>
  <c r="M41" i="2"/>
  <c r="N37" i="2"/>
  <c r="N41" i="2" s="1"/>
  <c r="L15" i="2"/>
  <c r="O11" i="2"/>
  <c r="M15" i="2"/>
  <c r="O12" i="2"/>
  <c r="P12" i="2" s="1"/>
  <c r="N12" i="2"/>
  <c r="N15" i="2" s="1"/>
  <c r="N38" i="2"/>
  <c r="O39" i="2"/>
  <c r="P39" i="2" s="1"/>
  <c r="O13" i="2"/>
  <c r="P13" i="2" s="1"/>
  <c r="M10" i="2"/>
  <c r="M36" i="2"/>
  <c r="O37" i="2" l="1"/>
  <c r="P11" i="2"/>
  <c r="P15" i="2" s="1"/>
  <c r="O15" i="2"/>
  <c r="O38" i="2"/>
  <c r="P38" i="2" s="1"/>
  <c r="O10" i="2"/>
  <c r="O36" i="2"/>
  <c r="P37" i="2" l="1"/>
  <c r="P41" i="2" s="1"/>
  <c r="O41" i="2"/>
  <c r="P10" i="2"/>
  <c r="P36" i="2"/>
</calcChain>
</file>

<file path=xl/sharedStrings.xml><?xml version="1.0" encoding="utf-8"?>
<sst xmlns="http://schemas.openxmlformats.org/spreadsheetml/2006/main" count="137" uniqueCount="64">
  <si>
    <t>国庫補助基準額</t>
    <rPh sb="0" eb="2">
      <t>コッコ</t>
    </rPh>
    <rPh sb="2" eb="4">
      <t>ホジョ</t>
    </rPh>
    <rPh sb="4" eb="7">
      <t>キジュンガク</t>
    </rPh>
    <phoneticPr fontId="3"/>
  </si>
  <si>
    <t>選定額</t>
    <rPh sb="0" eb="2">
      <t>センテイ</t>
    </rPh>
    <rPh sb="2" eb="3">
      <t>ガク</t>
    </rPh>
    <phoneticPr fontId="3"/>
  </si>
  <si>
    <t>自治体補助額</t>
    <rPh sb="0" eb="3">
      <t>ジチタイ</t>
    </rPh>
    <rPh sb="3" eb="6">
      <t>ホジョガク</t>
    </rPh>
    <phoneticPr fontId="3"/>
  </si>
  <si>
    <t>国庫補助基本額</t>
    <rPh sb="0" eb="2">
      <t>コッコ</t>
    </rPh>
    <rPh sb="2" eb="4">
      <t>ホジョ</t>
    </rPh>
    <rPh sb="4" eb="7">
      <t>キホンガク</t>
    </rPh>
    <phoneticPr fontId="3"/>
  </si>
  <si>
    <t>国庫補助所要額</t>
    <rPh sb="0" eb="2">
      <t>コッコ</t>
    </rPh>
    <rPh sb="2" eb="4">
      <t>ホジョ</t>
    </rPh>
    <rPh sb="4" eb="7">
      <t>ショヨウガク</t>
    </rPh>
    <phoneticPr fontId="3"/>
  </si>
  <si>
    <t>①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</si>
  <si>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</si>
  <si>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</si>
  <si>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</si>
  <si>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</si>
  <si>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</si>
  <si>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</si>
  <si>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</si>
  <si>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</si>
  <si>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</si>
  <si>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⑭</t>
    <phoneticPr fontId="3"/>
  </si>
  <si>
    <t>私立</t>
  </si>
  <si>
    <t>か所</t>
    <rPh sb="1" eb="2">
      <t>トコロ</t>
    </rPh>
    <phoneticPr fontId="3"/>
  </si>
  <si>
    <t>円</t>
    <rPh sb="0" eb="1">
      <t>エン</t>
    </rPh>
    <phoneticPr fontId="3"/>
  </si>
  <si>
    <t>　【（１）児童発達支援センター】と【（２）児童発達支援事業所】と【（３）放課後等デイサービス事業所】の多機能型の場合</t>
    <rPh sb="29" eb="30">
      <t>トコロ</t>
    </rPh>
    <rPh sb="46" eb="49">
      <t>ジギョウショ</t>
    </rPh>
    <rPh sb="51" eb="55">
      <t>タキノウガタ</t>
    </rPh>
    <rPh sb="56" eb="58">
      <t>バアイ</t>
    </rPh>
    <phoneticPr fontId="3"/>
  </si>
  <si>
    <t>⇒【（１）児童発達支援センター】に集約する。</t>
    <rPh sb="17" eb="19">
      <t>シュウヤク</t>
    </rPh>
    <phoneticPr fontId="3"/>
  </si>
  <si>
    <t>　【（１）児童発達支援センター】と【（２）児童発達支援事業所】の多機能型の場合</t>
    <rPh sb="29" eb="30">
      <t>トコロ</t>
    </rPh>
    <rPh sb="32" eb="36">
      <t>タキノウガタ</t>
    </rPh>
    <rPh sb="37" eb="39">
      <t>バアイ</t>
    </rPh>
    <phoneticPr fontId="3"/>
  </si>
  <si>
    <t>　【（１）児童発達支援センター】と【（３）放課後等デイサービス事業所】の多機能型の場合</t>
    <rPh sb="31" eb="34">
      <t>ジギョウショ</t>
    </rPh>
    <rPh sb="36" eb="40">
      <t>タキノウガタ</t>
    </rPh>
    <rPh sb="41" eb="43">
      <t>バアイ</t>
    </rPh>
    <phoneticPr fontId="3"/>
  </si>
  <si>
    <t>　【（２）児童発達支援事業所】と【（３）放課後等デイサービス事業所】の多機能型の場合</t>
    <rPh sb="13" eb="14">
      <t>トコロ</t>
    </rPh>
    <rPh sb="30" eb="33">
      <t>ジギョウショ</t>
    </rPh>
    <rPh sb="35" eb="39">
      <t>タキノウガタ</t>
    </rPh>
    <rPh sb="40" eb="42">
      <t>バアイ</t>
    </rPh>
    <phoneticPr fontId="3"/>
  </si>
  <si>
    <t>⇒【（２）児童発達支援事業所】に集約する。</t>
    <rPh sb="13" eb="14">
      <t>トコロ</t>
    </rPh>
    <rPh sb="16" eb="18">
      <t>シュウヤク</t>
    </rPh>
    <phoneticPr fontId="3"/>
  </si>
  <si>
    <t>事業所番号</t>
    <rPh sb="0" eb="5">
      <t>ジギョウショバンゴウ</t>
    </rPh>
    <phoneticPr fontId="2"/>
  </si>
  <si>
    <t>整理
番号</t>
    <rPh sb="0" eb="2">
      <t>セイリ</t>
    </rPh>
    <rPh sb="3" eb="5">
      <t>バンゴウ</t>
    </rPh>
    <phoneticPr fontId="2"/>
  </si>
  <si>
    <t>公立・
私立の別</t>
    <rPh sb="0" eb="2">
      <t>コウリツ</t>
    </rPh>
    <rPh sb="2" eb="4">
      <t>コッコウリツ</t>
    </rPh>
    <rPh sb="4" eb="6">
      <t>シリツ</t>
    </rPh>
    <rPh sb="7" eb="8">
      <t>ベツ</t>
    </rPh>
    <phoneticPr fontId="2"/>
  </si>
  <si>
    <t>施設種別</t>
    <rPh sb="0" eb="2">
      <t>シセツ</t>
    </rPh>
    <rPh sb="2" eb="3">
      <t>シュ</t>
    </rPh>
    <rPh sb="3" eb="4">
      <t>ベツ</t>
    </rPh>
    <phoneticPr fontId="11"/>
  </si>
  <si>
    <t>設置主体</t>
    <rPh sb="0" eb="2">
      <t>セッチ</t>
    </rPh>
    <rPh sb="2" eb="4">
      <t>シュタイ</t>
    </rPh>
    <phoneticPr fontId="2"/>
  </si>
  <si>
    <t>施設名称</t>
    <rPh sb="0" eb="4">
      <t>シセツメイショウ</t>
    </rPh>
    <phoneticPr fontId="2"/>
  </si>
  <si>
    <t>対象経費支出予定額</t>
    <rPh sb="0" eb="2">
      <t>タイショウ</t>
    </rPh>
    <rPh sb="2" eb="4">
      <t>ケイヒ</t>
    </rPh>
    <rPh sb="4" eb="6">
      <t>シシュツ</t>
    </rPh>
    <rPh sb="6" eb="8">
      <t>ヨテイ</t>
    </rPh>
    <rPh sb="8" eb="9">
      <t>ガク</t>
    </rPh>
    <phoneticPr fontId="2"/>
  </si>
  <si>
    <t>寄付金その他の収入予定額</t>
    <rPh sb="0" eb="3">
      <t>キフキン</t>
    </rPh>
    <rPh sb="5" eb="6">
      <t>タ</t>
    </rPh>
    <rPh sb="7" eb="9">
      <t>シュウニュウ</t>
    </rPh>
    <rPh sb="9" eb="12">
      <t>ヨテイガク</t>
    </rPh>
    <phoneticPr fontId="2"/>
  </si>
  <si>
    <t>差引額</t>
    <rPh sb="0" eb="3">
      <t>サシヒキガク</t>
    </rPh>
    <phoneticPr fontId="2"/>
  </si>
  <si>
    <t>（⑨×４／５）</t>
    <phoneticPr fontId="3"/>
  </si>
  <si>
    <t>導入備品内容
（主な購入物品）</t>
    <rPh sb="8" eb="9">
      <t>オモ</t>
    </rPh>
    <rPh sb="10" eb="12">
      <t>コウニュウ</t>
    </rPh>
    <rPh sb="12" eb="14">
      <t>ブッピン</t>
    </rPh>
    <phoneticPr fontId="2"/>
  </si>
  <si>
    <r>
      <t xml:space="preserve">購入日
</t>
    </r>
    <r>
      <rPr>
        <sz val="10"/>
        <color theme="1"/>
        <rFont val="ＭＳ 明朝"/>
        <family val="1"/>
        <charset val="128"/>
      </rPr>
      <t>（年・月・日）</t>
    </r>
    <rPh sb="0" eb="2">
      <t>コウニュウ</t>
    </rPh>
    <rPh sb="2" eb="3">
      <t>ビ</t>
    </rPh>
    <rPh sb="5" eb="6">
      <t>ネン</t>
    </rPh>
    <rPh sb="7" eb="8">
      <t>ツキ</t>
    </rPh>
    <rPh sb="9" eb="10">
      <t>ヒ</t>
    </rPh>
    <phoneticPr fontId="11"/>
  </si>
  <si>
    <t>②</t>
    <phoneticPr fontId="11"/>
  </si>
  <si>
    <t>⑦（⑤－⑥）</t>
    <phoneticPr fontId="3"/>
  </si>
  <si>
    <t>⑬ (⑫×3／4)</t>
    <phoneticPr fontId="3"/>
  </si>
  <si>
    <t>⑮</t>
    <phoneticPr fontId="11"/>
  </si>
  <si>
    <t>（記載上の注意）</t>
    <rPh sb="1" eb="3">
      <t>キサイ</t>
    </rPh>
    <rPh sb="3" eb="4">
      <t>ジョウ</t>
    </rPh>
    <rPh sb="5" eb="7">
      <t>チュウイ</t>
    </rPh>
    <phoneticPr fontId="13"/>
  </si>
  <si>
    <t>１．①欄には公立（自治体による設置）又は私立（社会福祉法人、株式会社、学校法人等による設置）を記載すること。</t>
    <phoneticPr fontId="13"/>
  </si>
  <si>
    <t>２．⑨欄は、⑦欄及び⑧欄を比較し、いずれか少ない方の額を記載すること。</t>
    <phoneticPr fontId="3"/>
  </si>
  <si>
    <t>３．⑩欄は、⑨欄の額に４／５を乗じた額を記入すること。</t>
    <rPh sb="3" eb="4">
      <t>ラン</t>
    </rPh>
    <rPh sb="7" eb="8">
      <t>ラン</t>
    </rPh>
    <rPh sb="9" eb="10">
      <t>ガク</t>
    </rPh>
    <rPh sb="15" eb="16">
      <t>ジョウ</t>
    </rPh>
    <rPh sb="18" eb="19">
      <t>ガク</t>
    </rPh>
    <rPh sb="20" eb="22">
      <t>キニュウ</t>
    </rPh>
    <phoneticPr fontId="13"/>
  </si>
  <si>
    <t>４．⑫欄は、⑩欄と⑪欄を比較して、いずれか少ない方の額を記載すること。</t>
    <rPh sb="3" eb="4">
      <t>ラン</t>
    </rPh>
    <rPh sb="7" eb="8">
      <t>ラン</t>
    </rPh>
    <rPh sb="10" eb="11">
      <t>ラン</t>
    </rPh>
    <rPh sb="12" eb="14">
      <t>ヒカク</t>
    </rPh>
    <rPh sb="21" eb="22">
      <t>スク</t>
    </rPh>
    <rPh sb="24" eb="25">
      <t>ホウ</t>
    </rPh>
    <rPh sb="26" eb="27">
      <t>ガク</t>
    </rPh>
    <rPh sb="28" eb="30">
      <t>キサイ</t>
    </rPh>
    <phoneticPr fontId="13"/>
  </si>
  <si>
    <t>５．⑬欄は、⑫欄の額に交付要綱の別表の第５欄に定める補助率を乗じて得た額（１，０００円未満の端数が生じた場合は、これを切り捨てるものとする。）を記載すること。</t>
    <rPh sb="3" eb="4">
      <t>ラン</t>
    </rPh>
    <rPh sb="7" eb="8">
      <t>ラン</t>
    </rPh>
    <rPh sb="9" eb="10">
      <t>ガク</t>
    </rPh>
    <rPh sb="11" eb="13">
      <t>コウフ</t>
    </rPh>
    <rPh sb="13" eb="15">
      <t>ヨウコウ</t>
    </rPh>
    <rPh sb="16" eb="18">
      <t>ベッピョウ</t>
    </rPh>
    <rPh sb="19" eb="20">
      <t>ダイ</t>
    </rPh>
    <rPh sb="21" eb="22">
      <t>ラン</t>
    </rPh>
    <rPh sb="23" eb="24">
      <t>サダ</t>
    </rPh>
    <rPh sb="26" eb="29">
      <t>ホジョリツ</t>
    </rPh>
    <rPh sb="30" eb="31">
      <t>ジョウ</t>
    </rPh>
    <rPh sb="33" eb="34">
      <t>エ</t>
    </rPh>
    <rPh sb="35" eb="36">
      <t>ガク</t>
    </rPh>
    <rPh sb="42" eb="43">
      <t>エン</t>
    </rPh>
    <rPh sb="43" eb="45">
      <t>ミマン</t>
    </rPh>
    <rPh sb="46" eb="48">
      <t>ハスウ</t>
    </rPh>
    <rPh sb="49" eb="50">
      <t>ショウ</t>
    </rPh>
    <rPh sb="52" eb="54">
      <t>バアイ</t>
    </rPh>
    <rPh sb="59" eb="60">
      <t>キ</t>
    </rPh>
    <rPh sb="61" eb="62">
      <t>ス</t>
    </rPh>
    <rPh sb="72" eb="74">
      <t>キサイ</t>
    </rPh>
    <phoneticPr fontId="13"/>
  </si>
  <si>
    <t>６．⑭欄には、製品名等を記入すること。</t>
    <rPh sb="3" eb="4">
      <t>ラン</t>
    </rPh>
    <rPh sb="7" eb="10">
      <t>セイヒンメイ</t>
    </rPh>
    <rPh sb="10" eb="11">
      <t>トウ</t>
    </rPh>
    <rPh sb="12" eb="14">
      <t>キニュウ</t>
    </rPh>
    <phoneticPr fontId="13"/>
  </si>
  <si>
    <t>８．記載欄が不足する場合は適宜行を追加して記載すること。</t>
    <rPh sb="2" eb="4">
      <t>キサイ</t>
    </rPh>
    <rPh sb="4" eb="5">
      <t>ラン</t>
    </rPh>
    <rPh sb="6" eb="8">
      <t>フソク</t>
    </rPh>
    <rPh sb="10" eb="12">
      <t>バアイ</t>
    </rPh>
    <rPh sb="13" eb="15">
      <t>テキギ</t>
    </rPh>
    <rPh sb="15" eb="16">
      <t>ギョウ</t>
    </rPh>
    <rPh sb="17" eb="19">
      <t>ツイカ</t>
    </rPh>
    <rPh sb="21" eb="23">
      <t>キサイ</t>
    </rPh>
    <phoneticPr fontId="13"/>
  </si>
  <si>
    <t>９．多機能型事業所については、次の通り１つの事業に集約すること。</t>
    <rPh sb="15" eb="16">
      <t>ツギ</t>
    </rPh>
    <rPh sb="17" eb="18">
      <t>トオ</t>
    </rPh>
    <phoneticPr fontId="3"/>
  </si>
  <si>
    <t>購入日
（年・月・日）</t>
    <rPh sb="0" eb="2">
      <t>コウニュウ</t>
    </rPh>
    <rPh sb="2" eb="3">
      <t>ヒ</t>
    </rPh>
    <rPh sb="5" eb="6">
      <t>トシ</t>
    </rPh>
    <rPh sb="7" eb="8">
      <t>ツキ</t>
    </rPh>
    <rPh sb="9" eb="10">
      <t>ヒ</t>
    </rPh>
    <phoneticPr fontId="11"/>
  </si>
  <si>
    <t>法人名</t>
    <rPh sb="0" eb="3">
      <t>ホウジンメイ</t>
    </rPh>
    <phoneticPr fontId="3"/>
  </si>
  <si>
    <t>例</t>
    <rPh sb="0" eb="1">
      <t>レイ</t>
    </rPh>
    <phoneticPr fontId="2"/>
  </si>
  <si>
    <t>児童発達支援センター</t>
  </si>
  <si>
    <t>社会福祉法人</t>
    <rPh sb="0" eb="6">
      <t>シャカイフクシホウジン</t>
    </rPh>
    <phoneticPr fontId="2"/>
  </si>
  <si>
    <t>A児童発達支援センター</t>
    <phoneticPr fontId="2"/>
  </si>
  <si>
    <t>○○タグ</t>
    <phoneticPr fontId="2"/>
  </si>
  <si>
    <t>○○システム、タブレット２台</t>
    <rPh sb="13" eb="14">
      <t>ダイ</t>
    </rPh>
    <phoneticPr fontId="2"/>
  </si>
  <si>
    <t>７．⑮欄は購入日を記入する。</t>
    <rPh sb="7" eb="8">
      <t>ヒ</t>
    </rPh>
    <phoneticPr fontId="11"/>
  </si>
  <si>
    <t>７．⑮欄は購入日を記入する。</t>
    <phoneticPr fontId="11"/>
  </si>
  <si>
    <t>別紙３</t>
    <rPh sb="0" eb="2">
      <t>ベッシ</t>
    </rPh>
    <phoneticPr fontId="3"/>
  </si>
  <si>
    <t>事業報告書「①ICTを活用した子どもの見守り支援事業」「②登降園管理システム支援事業」</t>
    <rPh sb="2" eb="4">
      <t>ホウコク</t>
    </rPh>
    <rPh sb="11" eb="13">
      <t>カツヨウ</t>
    </rPh>
    <rPh sb="15" eb="16">
      <t>コ</t>
    </rPh>
    <rPh sb="19" eb="21">
      <t>ミマモ</t>
    </rPh>
    <rPh sb="22" eb="24">
      <t>シエン</t>
    </rPh>
    <rPh sb="24" eb="26">
      <t>ジギョウ</t>
    </rPh>
    <rPh sb="29" eb="30">
      <t>ノボル</t>
    </rPh>
    <rPh sb="30" eb="32">
      <t>コウエン</t>
    </rPh>
    <rPh sb="32" eb="34">
      <t>カンリ</t>
    </rPh>
    <rPh sb="38" eb="40">
      <t>シエン</t>
    </rPh>
    <rPh sb="40" eb="42">
      <t>ジギョウ</t>
    </rPh>
    <phoneticPr fontId="2"/>
  </si>
  <si>
    <t>「①ＩＣＴを活用した子供の見守り支援事業」</t>
    <phoneticPr fontId="3"/>
  </si>
  <si>
    <t>「②登降園管理システム導入支援事業」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</si>
</sst>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2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0" xfId="1" applyFont="1">
      <alignment vertical="center"/>
    </xf>
    <xf numFmtId="38" fontId="9" fillId="0" borderId="0" xfId="1" applyFont="1" applyAlignment="1">
      <alignment vertical="center" shrinkToFit="1"/>
    </xf>
    <xf numFmtId="38" fontId="12" fillId="0" borderId="0" xfId="1" applyFont="1">
      <alignment vertical="center"/>
    </xf>
    <xf numFmtId="38" fontId="12" fillId="0" borderId="0" xfId="1" applyFont="1" applyFill="1">
      <alignment vertical="center"/>
    </xf>
    <xf numFmtId="38" fontId="14" fillId="0" borderId="0" xfId="1" applyFont="1">
      <alignment vertical="center"/>
    </xf>
    <xf numFmtId="38" fontId="4" fillId="0" borderId="0" xfId="1" applyFont="1" applyAlignment="1">
      <alignment horizontal="left" vertical="center" shrinkToFit="1"/>
    </xf>
    <xf numFmtId="38" fontId="6" fillId="0" borderId="0" xfId="1" applyFont="1">
      <alignment vertical="center"/>
    </xf>
    <xf numFmtId="38" fontId="5" fillId="0" borderId="4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wrapText="1"/>
    </xf>
    <xf numFmtId="38" fontId="15" fillId="0" borderId="4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right" vertical="center" wrapText="1"/>
    </xf>
    <xf numFmtId="38" fontId="5" fillId="0" borderId="4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5" fillId="0" borderId="4" xfId="1" applyFont="1" applyBorder="1">
      <alignment vertical="center"/>
    </xf>
    <xf numFmtId="38" fontId="5" fillId="0" borderId="11" xfId="1" applyFont="1" applyBorder="1" applyAlignment="1">
      <alignment horizontal="right" vertical="top" wrapText="1"/>
    </xf>
    <xf numFmtId="38" fontId="5" fillId="0" borderId="11" xfId="1" applyFont="1" applyBorder="1" applyAlignment="1">
      <alignment horizontal="right" vertical="center"/>
    </xf>
    <xf numFmtId="38" fontId="5" fillId="0" borderId="13" xfId="1" applyFont="1" applyFill="1" applyBorder="1" applyAlignment="1">
      <alignment vertical="center" wrapText="1"/>
    </xf>
    <xf numFmtId="38" fontId="5" fillId="0" borderId="13" xfId="1" applyFont="1" applyFill="1" applyBorder="1">
      <alignment vertical="center"/>
    </xf>
    <xf numFmtId="38" fontId="12" fillId="0" borderId="0" xfId="1" applyFont="1" applyFill="1" applyBorder="1" applyAlignment="1">
      <alignment vertical="center"/>
    </xf>
    <xf numFmtId="38" fontId="12" fillId="0" borderId="0" xfId="1" applyFont="1" applyAlignment="1">
      <alignment horizontal="center" vertical="center"/>
    </xf>
    <xf numFmtId="38" fontId="12" fillId="0" borderId="0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 applyAlignment="1">
      <alignment vertical="center" wrapText="1"/>
    </xf>
    <xf numFmtId="38" fontId="10" fillId="0" borderId="4" xfId="1" applyFont="1" applyBorder="1" applyAlignment="1">
      <alignment horizontal="center" vertical="center" wrapText="1"/>
    </xf>
    <xf numFmtId="38" fontId="8" fillId="0" borderId="6" xfId="1" applyFont="1" applyBorder="1" applyAlignment="1">
      <alignment vertical="center" wrapText="1" shrinkToFit="1"/>
    </xf>
    <xf numFmtId="0" fontId="5" fillId="0" borderId="4" xfId="1" applyNumberFormat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vertical="center" wrapText="1"/>
    </xf>
    <xf numFmtId="38" fontId="5" fillId="0" borderId="8" xfId="1" applyFont="1" applyFill="1" applyBorder="1" applyAlignment="1">
      <alignment vertical="center" wrapText="1"/>
    </xf>
    <xf numFmtId="38" fontId="5" fillId="0" borderId="9" xfId="1" applyFont="1" applyFill="1" applyBorder="1" applyAlignment="1">
      <alignment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38" fontId="5" fillId="2" borderId="4" xfId="1" applyFont="1" applyFill="1" applyBorder="1" applyAlignment="1">
      <alignment vertical="center" wrapText="1"/>
    </xf>
    <xf numFmtId="38" fontId="5" fillId="2" borderId="8" xfId="1" applyFont="1" applyFill="1" applyBorder="1" applyAlignment="1">
      <alignment vertical="center" wrapText="1"/>
    </xf>
    <xf numFmtId="38" fontId="5" fillId="0" borderId="4" xfId="1" applyFont="1" applyBorder="1" applyAlignment="1">
      <alignment vertical="center" wrapText="1"/>
    </xf>
    <xf numFmtId="38" fontId="5" fillId="0" borderId="9" xfId="1" applyFont="1" applyBorder="1" applyAlignment="1">
      <alignment vertical="center" wrapText="1"/>
    </xf>
    <xf numFmtId="38" fontId="5" fillId="2" borderId="5" xfId="1" applyFont="1" applyFill="1" applyBorder="1" applyAlignment="1">
      <alignment vertical="center" wrapText="1"/>
    </xf>
    <xf numFmtId="38" fontId="5" fillId="2" borderId="10" xfId="1" applyFont="1" applyFill="1" applyBorder="1" applyAlignment="1">
      <alignment vertical="center" wrapText="1"/>
    </xf>
    <xf numFmtId="176" fontId="5" fillId="0" borderId="4" xfId="1" applyNumberFormat="1" applyFont="1" applyFill="1" applyBorder="1" applyAlignment="1">
      <alignment vertical="center" wrapText="1"/>
    </xf>
    <xf numFmtId="176" fontId="5" fillId="2" borderId="4" xfId="1" applyNumberFormat="1" applyFont="1" applyFill="1" applyBorder="1" applyAlignment="1">
      <alignment vertical="center" wrapText="1"/>
    </xf>
    <xf numFmtId="176" fontId="5" fillId="2" borderId="5" xfId="1" applyNumberFormat="1" applyFont="1" applyFill="1" applyBorder="1" applyAlignment="1">
      <alignment vertical="center" wrapText="1"/>
    </xf>
    <xf numFmtId="38" fontId="16" fillId="0" borderId="0" xfId="1" applyFont="1">
      <alignment vertical="center"/>
    </xf>
    <xf numFmtId="38" fontId="5" fillId="0" borderId="12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 wrapText="1"/>
    </xf>
    <xf numFmtId="38" fontId="4" fillId="0" borderId="0" xfId="1" applyFont="1" applyAlignment="1">
      <alignment horizontal="left" vertical="center" shrinkToFit="1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5" fillId="0" borderId="12" xfId="1" applyFont="1" applyBorder="1" applyAlignment="1">
      <alignment horizontal="center" vertical="top" wrapText="1"/>
    </xf>
    <xf numFmtId="38" fontId="5" fillId="0" borderId="7" xfId="1" applyFont="1" applyBorder="1" applyAlignment="1">
      <alignment horizontal="center" vertical="top" wrapText="1"/>
    </xf>
    <xf numFmtId="38" fontId="7" fillId="0" borderId="0" xfId="1" applyFont="1" applyAlignment="1">
      <alignment horizontal="center" vertical="center" wrapText="1"/>
    </xf>
    <xf numFmtId="38" fontId="7" fillId="0" borderId="0" xfId="1" applyFont="1" applyAlignment="1">
      <alignment horizontal="center" vertical="center"/>
    </xf>
  </cellXfs>
  <cellStyles count="2">
    <cellStyle name="桁区切り 3" xfId="1" xr:uid="{3BF3E23F-3045-4C64-B74B-29C1EEB8A78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26895</xdr:colOff>
      <xdr:row>3</xdr:row>
      <xdr:rowOff>80683</xdr:rowOff>
    </xdr:from>
    <xdr:to>
      <xdr:col>8</xdr:col>
      <xdr:colOff>19144</xdr:colOff>
      <xdr:row>5</xdr:row>
      <xdr:rowOff>71719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2F8ADE5-E277-4684-8D2F-105C25451BB2}"/>
            </a:ext>
          </a:extLst>
        </xdr:cNvPr>
        <xdr:cNvSpPr/>
      </xdr:nvSpPr>
      <xdr:spPr>
        <a:xfrm>
          <a:off x="259977" y="968189"/>
          <a:ext cx="7343308" cy="950259"/>
        </a:xfrm>
        <a:prstGeom prst="rect">
          <a:avLst/>
        </a:prstGeom>
        <a:solidFill>
          <a:schemeClr val="bg1">
            <a:lumMod val="75000"/>
          </a:schemeClr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 baseline="0">
              <a:solidFill>
                <a:srgbClr val="FFFF00"/>
              </a:solidFill>
            </a:rPr>
            <a:t>黄色</a:t>
          </a:r>
          <a:r>
            <a:rPr kumimoji="1" lang="ja-JP" altLang="en-US" sz="2000" b="1" baseline="0">
              <a:solidFill>
                <a:schemeClr val="tx1"/>
              </a:solidFill>
            </a:rPr>
            <a:t>で塗りつぶされた部分のみ記入してください</a:t>
          </a:r>
          <a:endParaRPr kumimoji="1" lang="en-US" altLang="ja-JP" sz="2000" b="1" baseline="0">
            <a:solidFill>
              <a:schemeClr val="tx1"/>
            </a:solidFill>
          </a:endParaRPr>
        </a:p>
        <a:p>
          <a:pPr algn="l"/>
          <a:r>
            <a:rPr kumimoji="1" lang="ja-JP" altLang="en-US" sz="2000" b="1" baseline="0">
              <a:solidFill>
                <a:schemeClr val="tx1"/>
              </a:solidFill>
            </a:rPr>
            <a:t>（</a:t>
          </a:r>
          <a:r>
            <a:rPr kumimoji="1" lang="en-US" altLang="ja-JP" sz="2000" b="1" baseline="0">
              <a:solidFill>
                <a:schemeClr val="tx1"/>
              </a:solidFill>
            </a:rPr>
            <a:t>※</a:t>
          </a:r>
          <a:r>
            <a:rPr kumimoji="1" lang="ja-JP" altLang="en-US" sz="2000" b="1" baseline="0">
              <a:solidFill>
                <a:schemeClr val="tx1"/>
              </a:solidFill>
            </a:rPr>
            <a:t>白で塗りつぶしている部分は数式が入っています</a:t>
          </a:r>
          <a:r>
            <a:rPr kumimoji="1" lang="ja-JP" altLang="en-US" sz="1600" b="1" baseline="0">
              <a:solidFill>
                <a:schemeClr val="tx1"/>
              </a:solidFill>
            </a:rPr>
            <a:t>）</a:t>
          </a:r>
          <a:endParaRPr kumimoji="1" lang="en-US" altLang="ja-JP" sz="1600" b="1" baseline="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lsv\&#29983;&#28079;&#23398;&#32722;&#35506;&#20849;&#36890;\&#23478;&#24237;&#25391;&#33288;\&#12415;&#12406;&#65306;&#12487;&#12473;&#12463;&#12488;&#12483;&#12503;&#12501;&#12457;&#12523;&#12480;&#12540;\&#37117;&#36947;&#24220;&#30476;&#29031;&#20250;\&#20877;&#22996;&#35351;&#21332;&#35696;&#20250;&#35519;&#12409;\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１"/>
      <sheetName val="集計表２"/>
      <sheetName val="Sheet2"/>
      <sheetName val="リスト参照"/>
      <sheetName val="Sheet1"/>
      <sheetName val="様式2-1-①・②"/>
      <sheetName val="リスト"/>
      <sheetName val="参考"/>
      <sheetName val="Sheet3"/>
    </sheetNames>
    <sheetDataSet>
      <sheetData sheetId="0" refreshError="1"/>
      <sheetData sheetId="1" refreshError="1">
        <row r="4">
          <cell r="E4" t="str">
            <v>協議会</v>
          </cell>
          <cell r="F4" t="str">
            <v>サポーターリーダー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D8">
            <v>10600</v>
          </cell>
          <cell r="E8">
            <v>10600</v>
          </cell>
          <cell r="F8">
            <v>37217</v>
          </cell>
          <cell r="G8">
            <v>0</v>
          </cell>
          <cell r="H8">
            <v>17</v>
          </cell>
          <cell r="I8">
            <v>8617</v>
          </cell>
          <cell r="J8">
            <v>119000</v>
          </cell>
          <cell r="K8">
            <v>0</v>
          </cell>
          <cell r="L8">
            <v>0</v>
          </cell>
          <cell r="M8">
            <v>37217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D10">
            <v>2000</v>
          </cell>
          <cell r="E10">
            <v>2000</v>
          </cell>
          <cell r="F10">
            <v>0</v>
          </cell>
          <cell r="G10">
            <v>13</v>
          </cell>
          <cell r="H10">
            <v>13</v>
          </cell>
          <cell r="I10">
            <v>195000</v>
          </cell>
          <cell r="J10">
            <v>0</v>
          </cell>
          <cell r="K10">
            <v>0</v>
          </cell>
          <cell r="L10">
            <v>0</v>
          </cell>
          <cell r="M10">
            <v>20000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C12">
            <v>4000</v>
          </cell>
          <cell r="D12">
            <v>4000</v>
          </cell>
          <cell r="E12">
            <v>4000</v>
          </cell>
          <cell r="F12">
            <v>18000</v>
          </cell>
          <cell r="G12">
            <v>4000</v>
          </cell>
          <cell r="H12">
            <v>2000</v>
          </cell>
          <cell r="I12">
            <v>18000</v>
          </cell>
          <cell r="J12">
            <v>10</v>
          </cell>
          <cell r="K12">
            <v>50000</v>
          </cell>
          <cell r="L12">
            <v>2000</v>
          </cell>
          <cell r="M12">
            <v>28000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C13">
            <v>8000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H13">
            <v>0</v>
          </cell>
          <cell r="I13">
            <v>17</v>
          </cell>
          <cell r="J13">
            <v>17</v>
          </cell>
          <cell r="K13">
            <v>340000</v>
          </cell>
          <cell r="L13">
            <v>0</v>
          </cell>
          <cell r="M13">
            <v>161240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D14">
            <v>20000</v>
          </cell>
          <cell r="E14">
            <v>4800</v>
          </cell>
          <cell r="F14">
            <v>20000</v>
          </cell>
          <cell r="G14">
            <v>0</v>
          </cell>
          <cell r="H14">
            <v>2</v>
          </cell>
          <cell r="I14">
            <v>4800</v>
          </cell>
          <cell r="J14">
            <v>52000</v>
          </cell>
          <cell r="K14">
            <v>0</v>
          </cell>
          <cell r="L14">
            <v>0</v>
          </cell>
          <cell r="M14">
            <v>56800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D15">
            <v>3000</v>
          </cell>
          <cell r="E15">
            <v>3000</v>
          </cell>
          <cell r="F15">
            <v>0</v>
          </cell>
          <cell r="G15">
            <v>32</v>
          </cell>
          <cell r="H15">
            <v>32</v>
          </cell>
          <cell r="I15">
            <v>420000</v>
          </cell>
          <cell r="J15">
            <v>0</v>
          </cell>
          <cell r="K15">
            <v>0</v>
          </cell>
          <cell r="L15">
            <v>0</v>
          </cell>
          <cell r="M15">
            <v>33000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D17">
            <v>3200</v>
          </cell>
          <cell r="E17">
            <v>8400</v>
          </cell>
          <cell r="F17">
            <v>77200</v>
          </cell>
          <cell r="G17">
            <v>3200</v>
          </cell>
          <cell r="H17">
            <v>15</v>
          </cell>
          <cell r="I17">
            <v>8400</v>
          </cell>
          <cell r="J17">
            <v>75000</v>
          </cell>
          <cell r="K17">
            <v>0</v>
          </cell>
          <cell r="L17">
            <v>0</v>
          </cell>
          <cell r="M17">
            <v>77200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C19">
            <v>0</v>
          </cell>
          <cell r="D19">
            <v>0</v>
          </cell>
          <cell r="E19">
            <v>15</v>
          </cell>
          <cell r="F19">
            <v>15</v>
          </cell>
          <cell r="G19">
            <v>100000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C20">
            <v>21600</v>
          </cell>
          <cell r="D20">
            <v>21600</v>
          </cell>
          <cell r="E20">
            <v>0</v>
          </cell>
          <cell r="F20">
            <v>36</v>
          </cell>
          <cell r="G20">
            <v>36</v>
          </cell>
          <cell r="H20">
            <v>303000</v>
          </cell>
          <cell r="I20">
            <v>21600</v>
          </cell>
          <cell r="J20">
            <v>0</v>
          </cell>
          <cell r="K20">
            <v>0</v>
          </cell>
          <cell r="L20">
            <v>0</v>
          </cell>
          <cell r="M20">
            <v>21600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C25">
            <v>2000</v>
          </cell>
          <cell r="D25">
            <v>2000</v>
          </cell>
          <cell r="E25">
            <v>2000</v>
          </cell>
          <cell r="F25">
            <v>21</v>
          </cell>
          <cell r="G25">
            <v>21</v>
          </cell>
          <cell r="H25">
            <v>392000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D26">
            <v>10000</v>
          </cell>
          <cell r="E26">
            <v>28000</v>
          </cell>
          <cell r="F26">
            <v>0</v>
          </cell>
          <cell r="G26">
            <v>15</v>
          </cell>
          <cell r="H26">
            <v>16</v>
          </cell>
          <cell r="I26">
            <v>10000</v>
          </cell>
          <cell r="J26">
            <v>0</v>
          </cell>
          <cell r="K26">
            <v>0</v>
          </cell>
          <cell r="L26">
            <v>0</v>
          </cell>
          <cell r="M26">
            <v>28000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D32">
            <v>2000</v>
          </cell>
          <cell r="E32">
            <v>2000</v>
          </cell>
          <cell r="F32">
            <v>20000</v>
          </cell>
          <cell r="G32">
            <v>0</v>
          </cell>
          <cell r="H32">
            <v>13</v>
          </cell>
          <cell r="I32">
            <v>2000</v>
          </cell>
          <cell r="J32">
            <v>190000</v>
          </cell>
          <cell r="K32">
            <v>0</v>
          </cell>
          <cell r="L32">
            <v>0</v>
          </cell>
          <cell r="M32">
            <v>20000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D34">
            <v>16754</v>
          </cell>
          <cell r="E34">
            <v>16754</v>
          </cell>
          <cell r="F34">
            <v>6300</v>
          </cell>
          <cell r="G34">
            <v>4000</v>
          </cell>
          <cell r="H34">
            <v>0</v>
          </cell>
          <cell r="I34">
            <v>6300</v>
          </cell>
          <cell r="J34">
            <v>4</v>
          </cell>
          <cell r="K34">
            <v>40000</v>
          </cell>
          <cell r="L34">
            <v>4400</v>
          </cell>
          <cell r="M34">
            <v>184554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C36">
            <v>7200</v>
          </cell>
          <cell r="D36">
            <v>7200</v>
          </cell>
          <cell r="E36">
            <v>0</v>
          </cell>
          <cell r="F36">
            <v>4</v>
          </cell>
          <cell r="G36">
            <v>4</v>
          </cell>
          <cell r="H36">
            <v>28000</v>
          </cell>
          <cell r="I36">
            <v>7200</v>
          </cell>
          <cell r="J36">
            <v>0</v>
          </cell>
          <cell r="K36">
            <v>0</v>
          </cell>
          <cell r="L36">
            <v>0</v>
          </cell>
          <cell r="M36">
            <v>7200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C38">
            <v>0</v>
          </cell>
          <cell r="D38">
            <v>0</v>
          </cell>
          <cell r="E38">
            <v>7</v>
          </cell>
          <cell r="F38">
            <v>7</v>
          </cell>
          <cell r="G38">
            <v>120000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C39">
            <v>2000</v>
          </cell>
          <cell r="D39">
            <v>2400</v>
          </cell>
          <cell r="E39">
            <v>2000</v>
          </cell>
          <cell r="F39">
            <v>0</v>
          </cell>
          <cell r="G39">
            <v>2400</v>
          </cell>
          <cell r="H39">
            <v>25</v>
          </cell>
          <cell r="I39">
            <v>232000</v>
          </cell>
          <cell r="J39">
            <v>0</v>
          </cell>
          <cell r="K39">
            <v>0</v>
          </cell>
          <cell r="L39">
            <v>0</v>
          </cell>
          <cell r="M39">
            <v>4400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C40">
            <v>0</v>
          </cell>
          <cell r="D40">
            <v>0</v>
          </cell>
          <cell r="E40">
            <v>5</v>
          </cell>
          <cell r="F40">
            <v>5</v>
          </cell>
          <cell r="G40">
            <v>50000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C43">
            <v>0</v>
          </cell>
          <cell r="D43">
            <v>0</v>
          </cell>
          <cell r="E43">
            <v>15</v>
          </cell>
          <cell r="F43">
            <v>15</v>
          </cell>
          <cell r="G43">
            <v>490000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C44">
            <v>47000</v>
          </cell>
          <cell r="D44">
            <v>12000</v>
          </cell>
          <cell r="E44">
            <v>47000</v>
          </cell>
          <cell r="F44">
            <v>87500</v>
          </cell>
          <cell r="G44">
            <v>12000</v>
          </cell>
          <cell r="H44">
            <v>6</v>
          </cell>
          <cell r="I44">
            <v>28500</v>
          </cell>
          <cell r="J44">
            <v>180000</v>
          </cell>
          <cell r="K44">
            <v>0</v>
          </cell>
          <cell r="L44">
            <v>0</v>
          </cell>
          <cell r="M44">
            <v>87500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D46">
            <v>10000</v>
          </cell>
          <cell r="E46">
            <v>10000</v>
          </cell>
          <cell r="F46">
            <v>3000</v>
          </cell>
          <cell r="G46">
            <v>2600</v>
          </cell>
          <cell r="H46">
            <v>197100</v>
          </cell>
          <cell r="I46">
            <v>30000</v>
          </cell>
          <cell r="J46">
            <v>22</v>
          </cell>
          <cell r="K46">
            <v>34</v>
          </cell>
          <cell r="L46">
            <v>340000</v>
          </cell>
          <cell r="M46">
            <v>197100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C48">
            <v>8600</v>
          </cell>
          <cell r="D48">
            <v>15200</v>
          </cell>
          <cell r="E48">
            <v>8600</v>
          </cell>
          <cell r="F48">
            <v>0</v>
          </cell>
          <cell r="G48">
            <v>17</v>
          </cell>
          <cell r="H48">
            <v>17</v>
          </cell>
          <cell r="I48">
            <v>15200</v>
          </cell>
          <cell r="J48">
            <v>0</v>
          </cell>
          <cell r="K48">
            <v>0</v>
          </cell>
          <cell r="L48">
            <v>0</v>
          </cell>
          <cell r="M48">
            <v>23800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F49">
            <v>3600</v>
          </cell>
          <cell r="G49">
            <v>3600</v>
          </cell>
          <cell r="H49">
            <v>100600</v>
          </cell>
          <cell r="I49">
            <v>4500</v>
          </cell>
          <cell r="J49">
            <v>11</v>
          </cell>
          <cell r="K49">
            <v>11</v>
          </cell>
          <cell r="L49">
            <v>210640</v>
          </cell>
          <cell r="M49">
            <v>100600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F50">
            <v>1280</v>
          </cell>
          <cell r="G50">
            <v>1280</v>
          </cell>
          <cell r="H50">
            <v>29280</v>
          </cell>
          <cell r="I50">
            <v>4000</v>
          </cell>
          <cell r="J50">
            <v>16</v>
          </cell>
          <cell r="K50">
            <v>16</v>
          </cell>
          <cell r="L50">
            <v>228900</v>
          </cell>
          <cell r="M50">
            <v>29280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D51">
            <v>480</v>
          </cell>
          <cell r="E51">
            <v>10000</v>
          </cell>
          <cell r="F51">
            <v>28480</v>
          </cell>
          <cell r="G51">
            <v>480</v>
          </cell>
          <cell r="H51">
            <v>17</v>
          </cell>
          <cell r="I51">
            <v>10000</v>
          </cell>
          <cell r="J51">
            <v>100000</v>
          </cell>
          <cell r="K51">
            <v>0</v>
          </cell>
          <cell r="L51">
            <v>0</v>
          </cell>
          <cell r="M51">
            <v>28480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D52">
            <v>5250</v>
          </cell>
          <cell r="E52">
            <v>5250</v>
          </cell>
          <cell r="F52">
            <v>21000</v>
          </cell>
          <cell r="G52">
            <v>1600</v>
          </cell>
          <cell r="H52">
            <v>0</v>
          </cell>
          <cell r="I52">
            <v>21000</v>
          </cell>
          <cell r="J52">
            <v>7</v>
          </cell>
          <cell r="K52">
            <v>110000</v>
          </cell>
          <cell r="L52">
            <v>14000</v>
          </cell>
          <cell r="M52">
            <v>67850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C54">
            <v>20000</v>
          </cell>
          <cell r="D54">
            <v>20000</v>
          </cell>
          <cell r="E54">
            <v>5</v>
          </cell>
          <cell r="F54">
            <v>20</v>
          </cell>
          <cell r="G54">
            <v>75000</v>
          </cell>
          <cell r="H54">
            <v>75000</v>
          </cell>
          <cell r="I54">
            <v>20000</v>
          </cell>
          <cell r="J54">
            <v>7</v>
          </cell>
          <cell r="K54">
            <v>105000</v>
          </cell>
          <cell r="L54">
            <v>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C56">
            <v>500</v>
          </cell>
          <cell r="D56">
            <v>800</v>
          </cell>
          <cell r="E56">
            <v>500</v>
          </cell>
          <cell r="F56">
            <v>5300</v>
          </cell>
          <cell r="G56">
            <v>800</v>
          </cell>
          <cell r="H56">
            <v>3</v>
          </cell>
          <cell r="I56">
            <v>4000</v>
          </cell>
          <cell r="J56">
            <v>18000</v>
          </cell>
          <cell r="K56">
            <v>0</v>
          </cell>
          <cell r="L56">
            <v>0</v>
          </cell>
          <cell r="M56">
            <v>5300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C57">
            <v>52000</v>
          </cell>
          <cell r="D57">
            <v>30000</v>
          </cell>
          <cell r="E57">
            <v>52000</v>
          </cell>
          <cell r="F57">
            <v>30000</v>
          </cell>
          <cell r="G57">
            <v>0</v>
          </cell>
          <cell r="H57">
            <v>9</v>
          </cell>
          <cell r="I57">
            <v>6000</v>
          </cell>
          <cell r="J57">
            <v>80000</v>
          </cell>
          <cell r="K57">
            <v>0</v>
          </cell>
          <cell r="L57">
            <v>0</v>
          </cell>
          <cell r="M57">
            <v>88000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C58">
            <v>0</v>
          </cell>
          <cell r="D58">
            <v>0</v>
          </cell>
          <cell r="E58">
            <v>5</v>
          </cell>
          <cell r="F58">
            <v>5</v>
          </cell>
          <cell r="G58">
            <v>100000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C61">
            <v>0</v>
          </cell>
          <cell r="D61">
            <v>0</v>
          </cell>
          <cell r="E61">
            <v>6</v>
          </cell>
          <cell r="F61">
            <v>6</v>
          </cell>
          <cell r="G61">
            <v>60000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C69">
            <v>2400</v>
          </cell>
          <cell r="D69">
            <v>1600</v>
          </cell>
          <cell r="E69">
            <v>2400</v>
          </cell>
          <cell r="F69">
            <v>29600</v>
          </cell>
          <cell r="G69">
            <v>1600</v>
          </cell>
          <cell r="H69">
            <v>14</v>
          </cell>
          <cell r="I69">
            <v>25600</v>
          </cell>
          <cell r="J69">
            <v>220000</v>
          </cell>
          <cell r="K69">
            <v>0</v>
          </cell>
          <cell r="L69">
            <v>0</v>
          </cell>
          <cell r="M69">
            <v>29600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C71">
            <v>11000</v>
          </cell>
          <cell r="D71">
            <v>9000</v>
          </cell>
          <cell r="E71">
            <v>11000</v>
          </cell>
          <cell r="F71">
            <v>0</v>
          </cell>
          <cell r="G71">
            <v>10</v>
          </cell>
          <cell r="H71">
            <v>10</v>
          </cell>
          <cell r="I71">
            <v>9000</v>
          </cell>
          <cell r="J71">
            <v>0</v>
          </cell>
          <cell r="K71">
            <v>0</v>
          </cell>
          <cell r="L71">
            <v>0</v>
          </cell>
          <cell r="M71">
            <v>20000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D73">
            <v>5000</v>
          </cell>
          <cell r="E73">
            <v>5000</v>
          </cell>
          <cell r="F73">
            <v>42000</v>
          </cell>
          <cell r="G73">
            <v>4000</v>
          </cell>
          <cell r="H73">
            <v>0</v>
          </cell>
          <cell r="I73">
            <v>42000</v>
          </cell>
          <cell r="J73">
            <v>10</v>
          </cell>
          <cell r="K73">
            <v>310000</v>
          </cell>
          <cell r="L73">
            <v>22000</v>
          </cell>
          <cell r="M73">
            <v>93000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C74">
            <v>0</v>
          </cell>
          <cell r="D74">
            <v>0</v>
          </cell>
          <cell r="E74">
            <v>9</v>
          </cell>
          <cell r="F74">
            <v>9</v>
          </cell>
          <cell r="G74">
            <v>180000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C83">
            <v>13700</v>
          </cell>
          <cell r="D83">
            <v>14400</v>
          </cell>
          <cell r="E83">
            <v>13700</v>
          </cell>
          <cell r="F83">
            <v>0</v>
          </cell>
          <cell r="G83">
            <v>8</v>
          </cell>
          <cell r="H83">
            <v>8</v>
          </cell>
          <cell r="I83">
            <v>14400</v>
          </cell>
          <cell r="J83">
            <v>0</v>
          </cell>
          <cell r="K83">
            <v>0</v>
          </cell>
          <cell r="L83">
            <v>0</v>
          </cell>
          <cell r="M83">
            <v>28100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C85">
            <v>0</v>
          </cell>
          <cell r="D85">
            <v>0</v>
          </cell>
          <cell r="E85">
            <v>3</v>
          </cell>
          <cell r="F85">
            <v>3</v>
          </cell>
          <cell r="G85">
            <v>90000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C89">
            <v>0</v>
          </cell>
          <cell r="D89">
            <v>0</v>
          </cell>
          <cell r="E89">
            <v>10</v>
          </cell>
          <cell r="F89">
            <v>10</v>
          </cell>
          <cell r="G89">
            <v>200000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D90">
            <v>1600</v>
          </cell>
          <cell r="E90">
            <v>4000</v>
          </cell>
          <cell r="F90">
            <v>55600</v>
          </cell>
          <cell r="G90">
            <v>1600</v>
          </cell>
          <cell r="H90">
            <v>9</v>
          </cell>
          <cell r="I90">
            <v>4000</v>
          </cell>
          <cell r="J90">
            <v>90000</v>
          </cell>
          <cell r="K90">
            <v>18000</v>
          </cell>
          <cell r="L90">
            <v>0</v>
          </cell>
          <cell r="M90">
            <v>55600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D91">
            <v>2000</v>
          </cell>
          <cell r="E91">
            <v>2000</v>
          </cell>
          <cell r="F91">
            <v>95200</v>
          </cell>
          <cell r="G91">
            <v>0</v>
          </cell>
          <cell r="H91">
            <v>4</v>
          </cell>
          <cell r="I91">
            <v>19200</v>
          </cell>
          <cell r="J91">
            <v>80000</v>
          </cell>
          <cell r="K91">
            <v>4400</v>
          </cell>
          <cell r="L91">
            <v>0</v>
          </cell>
          <cell r="M91">
            <v>95200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C93">
            <v>0</v>
          </cell>
          <cell r="D93">
            <v>0</v>
          </cell>
          <cell r="E93">
            <v>3</v>
          </cell>
          <cell r="F93">
            <v>3</v>
          </cell>
          <cell r="G93">
            <v>30000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C99">
            <v>0</v>
          </cell>
          <cell r="D99">
            <v>0</v>
          </cell>
          <cell r="E99">
            <v>12</v>
          </cell>
          <cell r="F99">
            <v>12</v>
          </cell>
          <cell r="G99">
            <v>120000</v>
          </cell>
          <cell r="H99">
            <v>40000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C100">
            <v>0</v>
          </cell>
          <cell r="D100">
            <v>0</v>
          </cell>
          <cell r="E100">
            <v>4</v>
          </cell>
          <cell r="F100">
            <v>4</v>
          </cell>
          <cell r="G100">
            <v>65000</v>
          </cell>
          <cell r="H100">
            <v>11000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C101">
            <v>0</v>
          </cell>
          <cell r="D101">
            <v>0</v>
          </cell>
          <cell r="E101">
            <v>7</v>
          </cell>
          <cell r="F101">
            <v>7</v>
          </cell>
          <cell r="G101">
            <v>80000</v>
          </cell>
          <cell r="H101">
            <v>133000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C102">
            <v>0</v>
          </cell>
          <cell r="D102">
            <v>0</v>
          </cell>
          <cell r="E102">
            <v>6</v>
          </cell>
          <cell r="F102">
            <v>6</v>
          </cell>
          <cell r="G102">
            <v>150000</v>
          </cell>
          <cell r="H102">
            <v>13940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C103">
            <v>0</v>
          </cell>
          <cell r="D103">
            <v>0</v>
          </cell>
          <cell r="E103">
            <v>13</v>
          </cell>
          <cell r="F103">
            <v>13</v>
          </cell>
          <cell r="G103">
            <v>260000</v>
          </cell>
          <cell r="H103">
            <v>26000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6">
          <cell r="B106" t="str">
            <v>市町村等計</v>
          </cell>
          <cell r="C106">
            <v>795100</v>
          </cell>
          <cell r="D106">
            <v>56000</v>
          </cell>
          <cell r="E106">
            <v>238804</v>
          </cell>
          <cell r="F106">
            <v>153000</v>
          </cell>
          <cell r="G106">
            <v>61400</v>
          </cell>
          <cell r="H106">
            <v>2000</v>
          </cell>
          <cell r="I106">
            <v>344317</v>
          </cell>
          <cell r="J106">
            <v>0</v>
          </cell>
          <cell r="K106">
            <v>0</v>
          </cell>
          <cell r="L106">
            <v>0</v>
          </cell>
          <cell r="M106">
            <v>1650621</v>
          </cell>
          <cell r="N106">
            <v>5</v>
          </cell>
          <cell r="O106">
            <v>20</v>
          </cell>
          <cell r="P106">
            <v>75000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75000</v>
          </cell>
          <cell r="AA106">
            <v>511</v>
          </cell>
          <cell r="AB106">
            <v>535</v>
          </cell>
          <cell r="AC106">
            <v>7187540</v>
          </cell>
          <cell r="AD106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FC5B-CE21-4F61-9F0A-88D2C14BDABA}">
  <sheetPr>
    <tabColor rgb="FFFF0000"/>
    <pageSetUpPr fitToPage="1"/>
  </sheetPr>
  <dimension ref="A1:X55"/>
  <sheetViews>
    <sheetView showGridLines="0" tabSelected="1" view="pageBreakPreview" topLeftCell="A8" zoomScale="85" zoomScaleNormal="60" zoomScaleSheetLayoutView="85" workbookViewId="0">
      <selection activeCell="B32" sqref="B32:Q32"/>
    </sheetView>
  </sheetViews>
  <sheetFormatPr defaultColWidth="9" defaultRowHeight="13.2" x14ac:dyDescent="0.45"/>
  <cols>
    <col min="1" max="1" width="3" style="1" customWidth="1"/>
    <col min="2" max="2" width="9" style="1" customWidth="1"/>
    <col min="3" max="3" width="12.19921875" style="1" customWidth="1"/>
    <col min="4" max="4" width="9.19921875" style="1" customWidth="1"/>
    <col min="5" max="5" width="20.69921875" style="1" customWidth="1"/>
    <col min="6" max="6" width="14.5" style="1" customWidth="1"/>
    <col min="7" max="7" width="17.19921875" style="1" customWidth="1"/>
    <col min="8" max="9" width="13.59765625" style="1" customWidth="1"/>
    <col min="10" max="10" width="14" style="1" customWidth="1"/>
    <col min="11" max="11" width="15.59765625" style="1" customWidth="1"/>
    <col min="12" max="13" width="13.8984375" style="1" customWidth="1"/>
    <col min="14" max="15" width="15.69921875" style="1" customWidth="1"/>
    <col min="16" max="17" width="15.59765625" style="1" customWidth="1"/>
    <col min="18" max="18" width="15" style="1" customWidth="1"/>
    <col min="19" max="19" width="2.5" style="1" customWidth="1"/>
    <col min="20" max="16384" width="9" style="1"/>
  </cols>
  <sheetData>
    <row r="1" spans="1:24" ht="31.5" customHeight="1" x14ac:dyDescent="0.45">
      <c r="A1" s="46" t="s">
        <v>60</v>
      </c>
    </row>
    <row r="3" spans="1:24" ht="25.5" customHeight="1" x14ac:dyDescent="0.45">
      <c r="B3" s="49" t="s">
        <v>61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9"/>
    </row>
    <row r="4" spans="1:24" ht="25.5" customHeight="1" thickBot="1" x14ac:dyDescent="0.5">
      <c r="B4" s="6"/>
      <c r="C4" s="5"/>
      <c r="D4" s="5"/>
      <c r="E4" s="5"/>
      <c r="F4" s="5"/>
    </row>
    <row r="5" spans="1:24" ht="50.1" customHeight="1" thickBot="1" x14ac:dyDescent="0.5">
      <c r="B5" s="50"/>
      <c r="C5" s="50"/>
      <c r="D5" s="10"/>
      <c r="E5" s="4"/>
      <c r="F5" s="5"/>
      <c r="J5" s="6"/>
      <c r="N5" s="31" t="s">
        <v>51</v>
      </c>
      <c r="O5" s="51"/>
      <c r="P5" s="52"/>
      <c r="Q5" s="53"/>
    </row>
    <row r="6" spans="1:24" ht="12" customHeight="1" x14ac:dyDescent="0.45">
      <c r="B6" s="10"/>
      <c r="C6" s="10"/>
      <c r="D6" s="10"/>
      <c r="E6" s="4"/>
      <c r="F6" s="5"/>
    </row>
    <row r="7" spans="1:24" ht="26.1" customHeight="1" x14ac:dyDescent="0.45">
      <c r="B7" s="11" t="s">
        <v>62</v>
      </c>
    </row>
    <row r="8" spans="1:24" ht="40.5" customHeight="1" x14ac:dyDescent="0.45">
      <c r="B8" s="12" t="s">
        <v>26</v>
      </c>
      <c r="C8" s="12" t="s">
        <v>25</v>
      </c>
      <c r="D8" s="12" t="s">
        <v>27</v>
      </c>
      <c r="E8" s="12" t="s">
        <v>28</v>
      </c>
      <c r="F8" s="13" t="s">
        <v>29</v>
      </c>
      <c r="G8" s="14" t="s">
        <v>30</v>
      </c>
      <c r="H8" s="12" t="s">
        <v>31</v>
      </c>
      <c r="I8" s="12" t="s">
        <v>32</v>
      </c>
      <c r="J8" s="12" t="s">
        <v>33</v>
      </c>
      <c r="K8" s="15" t="s">
        <v>0</v>
      </c>
      <c r="L8" s="15" t="s">
        <v>1</v>
      </c>
      <c r="M8" s="15" t="s">
        <v>34</v>
      </c>
      <c r="N8" s="15" t="s">
        <v>2</v>
      </c>
      <c r="O8" s="15" t="s">
        <v>3</v>
      </c>
      <c r="P8" s="15" t="s">
        <v>4</v>
      </c>
      <c r="Q8" s="12" t="s">
        <v>35</v>
      </c>
      <c r="R8" s="16" t="s">
        <v>36</v>
      </c>
      <c r="S8" s="3"/>
      <c r="T8" s="3"/>
      <c r="U8" s="3"/>
      <c r="V8" s="3"/>
      <c r="W8" s="3"/>
      <c r="X8" s="3"/>
    </row>
    <row r="9" spans="1:24" s="2" customFormat="1" ht="19.5" customHeight="1" x14ac:dyDescent="0.45">
      <c r="B9" s="17"/>
      <c r="C9" s="17"/>
      <c r="D9" s="17" t="s">
        <v>5</v>
      </c>
      <c r="E9" s="17" t="s">
        <v>37</v>
      </c>
      <c r="F9" s="18" t="s">
        <v>6</v>
      </c>
      <c r="G9" s="19" t="s">
        <v>7</v>
      </c>
      <c r="H9" s="18" t="s">
        <v>8</v>
      </c>
      <c r="I9" s="19" t="s">
        <v>9</v>
      </c>
      <c r="J9" s="18" t="s">
        <v>38</v>
      </c>
      <c r="K9" s="18" t="s">
        <v>10</v>
      </c>
      <c r="L9" s="19" t="s">
        <v>11</v>
      </c>
      <c r="M9" s="19" t="s">
        <v>12</v>
      </c>
      <c r="N9" s="19" t="s">
        <v>13</v>
      </c>
      <c r="O9" s="19" t="s">
        <v>14</v>
      </c>
      <c r="P9" s="19" t="s">
        <v>39</v>
      </c>
      <c r="Q9" s="18" t="s">
        <v>15</v>
      </c>
      <c r="R9" s="18" t="s">
        <v>40</v>
      </c>
    </row>
    <row r="10" spans="1:24" ht="42" customHeight="1" x14ac:dyDescent="0.45">
      <c r="B10" s="13" t="s">
        <v>52</v>
      </c>
      <c r="C10" s="32">
        <v>4150000000</v>
      </c>
      <c r="D10" s="33" t="s">
        <v>16</v>
      </c>
      <c r="E10" s="33" t="s">
        <v>53</v>
      </c>
      <c r="F10" s="33" t="s">
        <v>54</v>
      </c>
      <c r="G10" s="34" t="s">
        <v>55</v>
      </c>
      <c r="H10" s="33">
        <v>220000</v>
      </c>
      <c r="I10" s="33">
        <v>0</v>
      </c>
      <c r="J10" s="33">
        <f>H10-I10</f>
        <v>220000</v>
      </c>
      <c r="K10" s="35">
        <v>200000</v>
      </c>
      <c r="L10" s="35">
        <f>IF(J10&gt;K10,K10,J10)</f>
        <v>200000</v>
      </c>
      <c r="M10" s="35">
        <f>L10*4/5</f>
        <v>160000</v>
      </c>
      <c r="N10" s="35">
        <f>M10</f>
        <v>160000</v>
      </c>
      <c r="O10" s="35">
        <f>IF(M10&gt;N10,N10,M10)</f>
        <v>160000</v>
      </c>
      <c r="P10" s="35">
        <f>ROUNDDOWN(O10*3/4,-3)</f>
        <v>120000</v>
      </c>
      <c r="Q10" s="33" t="s">
        <v>56</v>
      </c>
      <c r="R10" s="43">
        <v>45107</v>
      </c>
    </row>
    <row r="11" spans="1:24" ht="42" customHeight="1" x14ac:dyDescent="0.45">
      <c r="B11" s="20">
        <v>1</v>
      </c>
      <c r="C11" s="36"/>
      <c r="D11" s="37"/>
      <c r="E11" s="37"/>
      <c r="F11" s="37"/>
      <c r="G11" s="38"/>
      <c r="H11" s="37"/>
      <c r="I11" s="37"/>
      <c r="J11" s="39">
        <f t="shared" ref="J11:J13" si="0">H11-I11</f>
        <v>0</v>
      </c>
      <c r="K11" s="35">
        <v>200000</v>
      </c>
      <c r="L11" s="40">
        <f t="shared" ref="L11:L13" si="1">IF(J11&gt;K11,K11,J11)</f>
        <v>0</v>
      </c>
      <c r="M11" s="40">
        <f t="shared" ref="M11:M13" si="2">L11*4/5</f>
        <v>0</v>
      </c>
      <c r="N11" s="35">
        <f t="shared" ref="N11:N13" si="3">M11</f>
        <v>0</v>
      </c>
      <c r="O11" s="40">
        <f t="shared" ref="O11:O13" si="4">IF(M11&gt;N11,N11,M11)</f>
        <v>0</v>
      </c>
      <c r="P11" s="40">
        <f t="shared" ref="P11:P13" si="5">ROUNDDOWN(O11*3/4,-3)</f>
        <v>0</v>
      </c>
      <c r="Q11" s="37"/>
      <c r="R11" s="44"/>
    </row>
    <row r="12" spans="1:24" ht="42" customHeight="1" x14ac:dyDescent="0.45">
      <c r="B12" s="20">
        <v>2</v>
      </c>
      <c r="C12" s="36"/>
      <c r="D12" s="37"/>
      <c r="E12" s="37"/>
      <c r="F12" s="37"/>
      <c r="G12" s="38"/>
      <c r="H12" s="37"/>
      <c r="I12" s="37"/>
      <c r="J12" s="39">
        <f t="shared" si="0"/>
        <v>0</v>
      </c>
      <c r="K12" s="35">
        <v>200000</v>
      </c>
      <c r="L12" s="40">
        <f t="shared" si="1"/>
        <v>0</v>
      </c>
      <c r="M12" s="40">
        <f t="shared" si="2"/>
        <v>0</v>
      </c>
      <c r="N12" s="35">
        <f t="shared" si="3"/>
        <v>0</v>
      </c>
      <c r="O12" s="40">
        <f t="shared" si="4"/>
        <v>0</v>
      </c>
      <c r="P12" s="40">
        <f t="shared" si="5"/>
        <v>0</v>
      </c>
      <c r="Q12" s="37"/>
      <c r="R12" s="44"/>
    </row>
    <row r="13" spans="1:24" ht="42" customHeight="1" thickBot="1" x14ac:dyDescent="0.5">
      <c r="B13" s="20">
        <v>3</v>
      </c>
      <c r="C13" s="36"/>
      <c r="D13" s="41"/>
      <c r="E13" s="37"/>
      <c r="F13" s="41"/>
      <c r="G13" s="42"/>
      <c r="H13" s="41"/>
      <c r="I13" s="41"/>
      <c r="J13" s="39">
        <f t="shared" si="0"/>
        <v>0</v>
      </c>
      <c r="K13" s="35">
        <v>200000</v>
      </c>
      <c r="L13" s="40">
        <f t="shared" si="1"/>
        <v>0</v>
      </c>
      <c r="M13" s="40">
        <f t="shared" si="2"/>
        <v>0</v>
      </c>
      <c r="N13" s="35">
        <f t="shared" si="3"/>
        <v>0</v>
      </c>
      <c r="O13" s="40">
        <f t="shared" si="4"/>
        <v>0</v>
      </c>
      <c r="P13" s="40">
        <f t="shared" si="5"/>
        <v>0</v>
      </c>
      <c r="Q13" s="41"/>
      <c r="R13" s="45"/>
    </row>
    <row r="14" spans="1:24" ht="20.100000000000001" customHeight="1" thickTop="1" x14ac:dyDescent="0.45">
      <c r="D14" s="21" t="s">
        <v>17</v>
      </c>
      <c r="E14" s="54"/>
      <c r="F14" s="47"/>
      <c r="G14" s="47"/>
      <c r="H14" s="22" t="s">
        <v>18</v>
      </c>
      <c r="I14" s="22" t="s">
        <v>18</v>
      </c>
      <c r="J14" s="22" t="s">
        <v>18</v>
      </c>
      <c r="K14" s="22" t="s">
        <v>18</v>
      </c>
      <c r="L14" s="22" t="s">
        <v>18</v>
      </c>
      <c r="M14" s="22" t="s">
        <v>18</v>
      </c>
      <c r="N14" s="22" t="s">
        <v>18</v>
      </c>
      <c r="O14" s="22" t="s">
        <v>18</v>
      </c>
      <c r="P14" s="22" t="s">
        <v>18</v>
      </c>
      <c r="Q14" s="47"/>
      <c r="R14" s="47"/>
    </row>
    <row r="15" spans="1:24" ht="32.25" customHeight="1" x14ac:dyDescent="0.45">
      <c r="D15" s="23">
        <f>COUNTA(D11:D13)</f>
        <v>0</v>
      </c>
      <c r="E15" s="55"/>
      <c r="F15" s="48"/>
      <c r="G15" s="48"/>
      <c r="H15" s="24">
        <f t="shared" ref="H15:P15" si="6">SUM(H11:H13)</f>
        <v>0</v>
      </c>
      <c r="I15" s="24">
        <f t="shared" si="6"/>
        <v>0</v>
      </c>
      <c r="J15" s="24">
        <f t="shared" si="6"/>
        <v>0</v>
      </c>
      <c r="K15" s="24">
        <f t="shared" si="6"/>
        <v>600000</v>
      </c>
      <c r="L15" s="24">
        <f t="shared" si="6"/>
        <v>0</v>
      </c>
      <c r="M15" s="24">
        <f t="shared" si="6"/>
        <v>0</v>
      </c>
      <c r="N15" s="24">
        <f t="shared" si="6"/>
        <v>0</v>
      </c>
      <c r="O15" s="24">
        <f t="shared" si="6"/>
        <v>0</v>
      </c>
      <c r="P15" s="24">
        <f t="shared" si="6"/>
        <v>0</v>
      </c>
      <c r="Q15" s="48"/>
      <c r="R15" s="48"/>
    </row>
    <row r="16" spans="1:24" ht="26.25" customHeight="1" x14ac:dyDescent="0.45">
      <c r="C16" s="25" t="s">
        <v>41</v>
      </c>
      <c r="D16" s="25"/>
      <c r="E16" s="26"/>
      <c r="F16" s="26"/>
      <c r="G16" s="26"/>
      <c r="H16" s="27"/>
      <c r="I16" s="27"/>
      <c r="J16" s="27"/>
      <c r="K16" s="27"/>
      <c r="L16" s="27"/>
      <c r="M16" s="27"/>
      <c r="N16" s="27"/>
      <c r="O16" s="28"/>
      <c r="P16" s="28"/>
    </row>
    <row r="17" spans="2:17" ht="17.25" customHeight="1" x14ac:dyDescent="0.45">
      <c r="C17" s="7" t="s">
        <v>42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2:17" ht="17.25" customHeight="1" x14ac:dyDescent="0.45">
      <c r="C18" s="7" t="s">
        <v>43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2:17" ht="17.25" customHeight="1" x14ac:dyDescent="0.45">
      <c r="C19" s="7" t="s">
        <v>44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2:17" ht="17.25" customHeight="1" x14ac:dyDescent="0.45">
      <c r="C20" s="7" t="s">
        <v>45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2:17" ht="17.25" customHeight="1" x14ac:dyDescent="0.45">
      <c r="C21" s="7" t="s">
        <v>46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2:17" ht="17.25" customHeight="1" x14ac:dyDescent="0.45">
      <c r="C22" s="7" t="s">
        <v>47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2:17" ht="17.25" customHeight="1" x14ac:dyDescent="0.45">
      <c r="C23" s="7" t="s">
        <v>58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2:17" ht="17.25" customHeight="1" x14ac:dyDescent="0.45">
      <c r="C24" s="7" t="s">
        <v>48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2:17" ht="17.25" customHeight="1" x14ac:dyDescent="0.45">
      <c r="C25" s="7" t="s">
        <v>49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2:17" ht="17.25" customHeight="1" x14ac:dyDescent="0.45">
      <c r="C26" s="7" t="s">
        <v>19</v>
      </c>
      <c r="D26" s="7"/>
      <c r="E26" s="7"/>
      <c r="F26" s="7"/>
      <c r="G26" s="7"/>
      <c r="H26" s="7"/>
      <c r="I26" s="7"/>
      <c r="J26" s="7"/>
      <c r="K26" s="8" t="s">
        <v>20</v>
      </c>
      <c r="L26" s="7"/>
      <c r="M26" s="7"/>
      <c r="N26" s="7"/>
    </row>
    <row r="27" spans="2:17" ht="17.25" customHeight="1" x14ac:dyDescent="0.45">
      <c r="C27" s="7" t="s">
        <v>21</v>
      </c>
      <c r="D27" s="7"/>
      <c r="E27" s="7"/>
      <c r="F27" s="7"/>
      <c r="G27" s="7"/>
      <c r="H27" s="7"/>
      <c r="I27" s="7"/>
      <c r="J27" s="7"/>
      <c r="K27" s="8" t="s">
        <v>20</v>
      </c>
      <c r="L27" s="7"/>
      <c r="M27" s="7"/>
      <c r="N27" s="7"/>
    </row>
    <row r="28" spans="2:17" ht="17.25" customHeight="1" x14ac:dyDescent="0.45">
      <c r="C28" s="7" t="s">
        <v>22</v>
      </c>
      <c r="D28" s="7"/>
      <c r="E28" s="7"/>
      <c r="F28" s="7"/>
      <c r="G28" s="7"/>
      <c r="H28" s="7"/>
      <c r="I28" s="7"/>
      <c r="J28" s="7"/>
      <c r="K28" s="8" t="s">
        <v>20</v>
      </c>
      <c r="L28" s="7"/>
      <c r="M28" s="7"/>
      <c r="N28" s="7"/>
    </row>
    <row r="29" spans="2:17" ht="17.25" customHeight="1" x14ac:dyDescent="0.45">
      <c r="C29" s="7" t="s">
        <v>23</v>
      </c>
      <c r="D29" s="7"/>
      <c r="E29" s="7"/>
      <c r="F29" s="7"/>
      <c r="G29" s="7"/>
      <c r="H29" s="7"/>
      <c r="I29" s="7"/>
      <c r="J29" s="7"/>
      <c r="K29" s="8" t="s">
        <v>24</v>
      </c>
      <c r="L29" s="7"/>
      <c r="M29" s="7"/>
      <c r="N29" s="7"/>
    </row>
    <row r="30" spans="2:17" ht="17.25" customHeight="1" x14ac:dyDescent="0.45"/>
    <row r="31" spans="2:17" ht="18.75" customHeight="1" x14ac:dyDescent="0.45">
      <c r="C31" s="29"/>
      <c r="D31" s="29"/>
    </row>
    <row r="32" spans="2:17" ht="32.25" customHeight="1" x14ac:dyDescent="0.45"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2:18" ht="26.1" customHeight="1" x14ac:dyDescent="0.45">
      <c r="B33" s="11" t="s">
        <v>63</v>
      </c>
    </row>
    <row r="34" spans="2:18" ht="26.4" x14ac:dyDescent="0.45">
      <c r="B34" s="12" t="s">
        <v>26</v>
      </c>
      <c r="C34" s="12" t="s">
        <v>25</v>
      </c>
      <c r="D34" s="12" t="s">
        <v>27</v>
      </c>
      <c r="E34" s="12" t="s">
        <v>28</v>
      </c>
      <c r="F34" s="13" t="s">
        <v>29</v>
      </c>
      <c r="G34" s="14" t="s">
        <v>30</v>
      </c>
      <c r="H34" s="12" t="s">
        <v>31</v>
      </c>
      <c r="I34" s="12" t="s">
        <v>32</v>
      </c>
      <c r="J34" s="12" t="s">
        <v>33</v>
      </c>
      <c r="K34" s="15" t="s">
        <v>0</v>
      </c>
      <c r="L34" s="15" t="s">
        <v>1</v>
      </c>
      <c r="M34" s="15" t="s">
        <v>34</v>
      </c>
      <c r="N34" s="15" t="s">
        <v>2</v>
      </c>
      <c r="O34" s="15" t="s">
        <v>3</v>
      </c>
      <c r="P34" s="15" t="s">
        <v>4</v>
      </c>
      <c r="Q34" s="12" t="s">
        <v>35</v>
      </c>
      <c r="R34" s="30" t="s">
        <v>50</v>
      </c>
    </row>
    <row r="35" spans="2:18" ht="19.5" customHeight="1" x14ac:dyDescent="0.45">
      <c r="B35" s="17"/>
      <c r="C35" s="17"/>
      <c r="D35" s="17" t="s">
        <v>5</v>
      </c>
      <c r="E35" s="17" t="s">
        <v>37</v>
      </c>
      <c r="F35" s="18" t="s">
        <v>6</v>
      </c>
      <c r="G35" s="19" t="s">
        <v>7</v>
      </c>
      <c r="H35" s="18" t="s">
        <v>8</v>
      </c>
      <c r="I35" s="19" t="s">
        <v>9</v>
      </c>
      <c r="J35" s="18" t="s">
        <v>38</v>
      </c>
      <c r="K35" s="18" t="s">
        <v>10</v>
      </c>
      <c r="L35" s="19" t="s">
        <v>11</v>
      </c>
      <c r="M35" s="19" t="s">
        <v>12</v>
      </c>
      <c r="N35" s="19" t="s">
        <v>13</v>
      </c>
      <c r="O35" s="19" t="s">
        <v>14</v>
      </c>
      <c r="P35" s="19" t="s">
        <v>39</v>
      </c>
      <c r="Q35" s="18" t="s">
        <v>15</v>
      </c>
      <c r="R35" s="18" t="s">
        <v>40</v>
      </c>
    </row>
    <row r="36" spans="2:18" ht="41.25" customHeight="1" x14ac:dyDescent="0.45">
      <c r="B36" s="13" t="s">
        <v>52</v>
      </c>
      <c r="C36" s="32">
        <v>4150000000</v>
      </c>
      <c r="D36" s="33" t="s">
        <v>16</v>
      </c>
      <c r="E36" s="33" t="s">
        <v>53</v>
      </c>
      <c r="F36" s="33" t="s">
        <v>54</v>
      </c>
      <c r="G36" s="34" t="s">
        <v>55</v>
      </c>
      <c r="H36" s="33">
        <v>180000</v>
      </c>
      <c r="I36" s="33">
        <v>0</v>
      </c>
      <c r="J36" s="33">
        <f>H36-I36</f>
        <v>180000</v>
      </c>
      <c r="K36" s="35">
        <v>200000</v>
      </c>
      <c r="L36" s="35">
        <f>IF(J36&gt;K36,K36,J36)</f>
        <v>180000</v>
      </c>
      <c r="M36" s="35">
        <f>L36*4/5</f>
        <v>144000</v>
      </c>
      <c r="N36" s="35">
        <f>M36</f>
        <v>144000</v>
      </c>
      <c r="O36" s="35">
        <f>IF(M36&gt;N36,N36,M36)</f>
        <v>144000</v>
      </c>
      <c r="P36" s="35">
        <f>ROUNDDOWN(O36*3/4,-3)</f>
        <v>108000</v>
      </c>
      <c r="Q36" s="33" t="s">
        <v>57</v>
      </c>
      <c r="R36" s="43">
        <v>45107</v>
      </c>
    </row>
    <row r="37" spans="2:18" ht="41.25" customHeight="1" x14ac:dyDescent="0.45">
      <c r="B37" s="20">
        <v>1</v>
      </c>
      <c r="C37" s="37"/>
      <c r="D37" s="37"/>
      <c r="E37" s="37"/>
      <c r="F37" s="37"/>
      <c r="G37" s="38"/>
      <c r="H37" s="37"/>
      <c r="I37" s="37"/>
      <c r="J37" s="39">
        <f t="shared" ref="J37:J39" si="7">H37-I37</f>
        <v>0</v>
      </c>
      <c r="K37" s="35">
        <v>200000</v>
      </c>
      <c r="L37" s="40">
        <f t="shared" ref="L37:L39" si="8">IF(J37&gt;K37,K37,J37)</f>
        <v>0</v>
      </c>
      <c r="M37" s="40">
        <f t="shared" ref="M37:M39" si="9">L37*4/5</f>
        <v>0</v>
      </c>
      <c r="N37" s="35">
        <f t="shared" ref="N37:N39" si="10">M37</f>
        <v>0</v>
      </c>
      <c r="O37" s="40">
        <f t="shared" ref="O37:O39" si="11">IF(M37&gt;N37,N37,M37)</f>
        <v>0</v>
      </c>
      <c r="P37" s="40">
        <f t="shared" ref="P37:P39" si="12">ROUNDDOWN(O37*3/4,-3)</f>
        <v>0</v>
      </c>
      <c r="Q37" s="37"/>
      <c r="R37" s="44"/>
    </row>
    <row r="38" spans="2:18" ht="41.25" customHeight="1" x14ac:dyDescent="0.45">
      <c r="B38" s="20">
        <v>2</v>
      </c>
      <c r="C38" s="37"/>
      <c r="D38" s="37"/>
      <c r="E38" s="37"/>
      <c r="F38" s="37"/>
      <c r="G38" s="38"/>
      <c r="H38" s="37"/>
      <c r="I38" s="37"/>
      <c r="J38" s="39">
        <f t="shared" si="7"/>
        <v>0</v>
      </c>
      <c r="K38" s="35">
        <v>200000</v>
      </c>
      <c r="L38" s="40">
        <f t="shared" si="8"/>
        <v>0</v>
      </c>
      <c r="M38" s="40">
        <f t="shared" si="9"/>
        <v>0</v>
      </c>
      <c r="N38" s="35">
        <f t="shared" si="10"/>
        <v>0</v>
      </c>
      <c r="O38" s="40">
        <f t="shared" si="11"/>
        <v>0</v>
      </c>
      <c r="P38" s="40">
        <f t="shared" si="12"/>
        <v>0</v>
      </c>
      <c r="Q38" s="37"/>
      <c r="R38" s="44"/>
    </row>
    <row r="39" spans="2:18" ht="41.25" customHeight="1" thickBot="1" x14ac:dyDescent="0.5">
      <c r="B39" s="20">
        <v>3</v>
      </c>
      <c r="C39" s="37"/>
      <c r="D39" s="41"/>
      <c r="E39" s="37"/>
      <c r="F39" s="41"/>
      <c r="G39" s="42"/>
      <c r="H39" s="41"/>
      <c r="I39" s="41"/>
      <c r="J39" s="39">
        <f t="shared" si="7"/>
        <v>0</v>
      </c>
      <c r="K39" s="35">
        <v>200000</v>
      </c>
      <c r="L39" s="40">
        <f t="shared" si="8"/>
        <v>0</v>
      </c>
      <c r="M39" s="40">
        <f t="shared" si="9"/>
        <v>0</v>
      </c>
      <c r="N39" s="35">
        <f t="shared" si="10"/>
        <v>0</v>
      </c>
      <c r="O39" s="40">
        <f t="shared" si="11"/>
        <v>0</v>
      </c>
      <c r="P39" s="40">
        <f t="shared" si="12"/>
        <v>0</v>
      </c>
      <c r="Q39" s="41"/>
      <c r="R39" s="45"/>
    </row>
    <row r="40" spans="2:18" ht="20.100000000000001" customHeight="1" thickTop="1" x14ac:dyDescent="0.45">
      <c r="D40" s="21" t="s">
        <v>17</v>
      </c>
      <c r="E40" s="54"/>
      <c r="F40" s="47"/>
      <c r="G40" s="47"/>
      <c r="H40" s="22" t="s">
        <v>18</v>
      </c>
      <c r="I40" s="22" t="s">
        <v>18</v>
      </c>
      <c r="J40" s="22" t="s">
        <v>18</v>
      </c>
      <c r="K40" s="22" t="s">
        <v>18</v>
      </c>
      <c r="L40" s="22" t="s">
        <v>18</v>
      </c>
      <c r="M40" s="22" t="s">
        <v>18</v>
      </c>
      <c r="N40" s="22" t="s">
        <v>18</v>
      </c>
      <c r="O40" s="22" t="s">
        <v>18</v>
      </c>
      <c r="P40" s="22" t="s">
        <v>18</v>
      </c>
      <c r="Q40" s="47"/>
      <c r="R40" s="47"/>
    </row>
    <row r="41" spans="2:18" ht="32.25" customHeight="1" x14ac:dyDescent="0.45">
      <c r="D41" s="23">
        <f>COUNTA(D37:D39)</f>
        <v>0</v>
      </c>
      <c r="E41" s="55"/>
      <c r="F41" s="48"/>
      <c r="G41" s="48"/>
      <c r="H41" s="24">
        <f>SUM(H37:H39)</f>
        <v>0</v>
      </c>
      <c r="I41" s="24">
        <f t="shared" ref="I41:P41" si="13">SUM(I37:I39)</f>
        <v>0</v>
      </c>
      <c r="J41" s="24">
        <f>SUM(J37:J39)</f>
        <v>0</v>
      </c>
      <c r="K41" s="24">
        <f t="shared" si="13"/>
        <v>600000</v>
      </c>
      <c r="L41" s="24">
        <f t="shared" si="13"/>
        <v>0</v>
      </c>
      <c r="M41" s="24">
        <f t="shared" si="13"/>
        <v>0</v>
      </c>
      <c r="N41" s="24">
        <f t="shared" si="13"/>
        <v>0</v>
      </c>
      <c r="O41" s="24">
        <f t="shared" si="13"/>
        <v>0</v>
      </c>
      <c r="P41" s="24">
        <f t="shared" si="13"/>
        <v>0</v>
      </c>
      <c r="Q41" s="48"/>
      <c r="R41" s="48"/>
    </row>
    <row r="42" spans="2:18" ht="32.25" customHeight="1" x14ac:dyDescent="0.45">
      <c r="C42" s="25" t="s">
        <v>41</v>
      </c>
      <c r="D42" s="25"/>
      <c r="E42" s="26"/>
      <c r="F42" s="26"/>
      <c r="G42" s="26"/>
      <c r="H42" s="27"/>
      <c r="I42" s="27"/>
      <c r="J42" s="27"/>
      <c r="K42" s="27"/>
      <c r="L42" s="27"/>
      <c r="M42" s="27"/>
      <c r="N42" s="27"/>
      <c r="O42" s="28"/>
      <c r="P42" s="28"/>
    </row>
    <row r="43" spans="2:18" ht="17.25" customHeight="1" x14ac:dyDescent="0.45">
      <c r="C43" s="7" t="s">
        <v>42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2:18" ht="17.25" customHeight="1" x14ac:dyDescent="0.45">
      <c r="C44" s="7" t="s">
        <v>43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2:18" ht="17.25" customHeight="1" x14ac:dyDescent="0.45">
      <c r="C45" s="7" t="s">
        <v>44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8" ht="17.25" customHeight="1" x14ac:dyDescent="0.45">
      <c r="C46" s="7" t="s">
        <v>45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2:18" ht="17.25" customHeight="1" x14ac:dyDescent="0.45">
      <c r="C47" s="7" t="s">
        <v>46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2:18" ht="17.25" customHeight="1" x14ac:dyDescent="0.45">
      <c r="C48" s="7" t="s">
        <v>47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3:14" ht="17.25" customHeight="1" x14ac:dyDescent="0.45">
      <c r="C49" s="7" t="s">
        <v>59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3:14" ht="17.25" customHeight="1" x14ac:dyDescent="0.45">
      <c r="C50" s="7" t="s">
        <v>48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3:14" ht="17.25" customHeight="1" x14ac:dyDescent="0.45">
      <c r="C51" s="7" t="s">
        <v>49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3:14" ht="17.25" customHeight="1" x14ac:dyDescent="0.45">
      <c r="C52" s="7" t="s">
        <v>19</v>
      </c>
      <c r="D52" s="7"/>
      <c r="E52" s="7"/>
      <c r="F52" s="7"/>
      <c r="G52" s="7"/>
      <c r="H52" s="7"/>
      <c r="I52" s="7"/>
      <c r="J52" s="7"/>
      <c r="K52" s="8" t="s">
        <v>20</v>
      </c>
      <c r="L52" s="7"/>
      <c r="M52" s="7"/>
      <c r="N52" s="7"/>
    </row>
    <row r="53" spans="3:14" ht="17.25" customHeight="1" x14ac:dyDescent="0.45">
      <c r="C53" s="7" t="s">
        <v>21</v>
      </c>
      <c r="D53" s="7"/>
      <c r="E53" s="7"/>
      <c r="F53" s="7"/>
      <c r="G53" s="7"/>
      <c r="H53" s="7"/>
      <c r="I53" s="7"/>
      <c r="J53" s="7"/>
      <c r="K53" s="8" t="s">
        <v>20</v>
      </c>
      <c r="L53" s="7"/>
      <c r="M53" s="7"/>
      <c r="N53" s="7"/>
    </row>
    <row r="54" spans="3:14" ht="17.25" customHeight="1" x14ac:dyDescent="0.45">
      <c r="C54" s="7" t="s">
        <v>22</v>
      </c>
      <c r="D54" s="7"/>
      <c r="E54" s="7"/>
      <c r="F54" s="7"/>
      <c r="G54" s="7"/>
      <c r="H54" s="7"/>
      <c r="I54" s="7"/>
      <c r="J54" s="7"/>
      <c r="K54" s="8" t="s">
        <v>20</v>
      </c>
      <c r="L54" s="7"/>
      <c r="M54" s="7"/>
      <c r="N54" s="7"/>
    </row>
    <row r="55" spans="3:14" ht="17.25" customHeight="1" x14ac:dyDescent="0.45">
      <c r="C55" s="7" t="s">
        <v>23</v>
      </c>
      <c r="D55" s="7"/>
      <c r="E55" s="7"/>
      <c r="F55" s="7"/>
      <c r="G55" s="7"/>
      <c r="H55" s="7"/>
      <c r="I55" s="7"/>
      <c r="J55" s="7"/>
      <c r="K55" s="8" t="s">
        <v>24</v>
      </c>
      <c r="L55" s="7"/>
      <c r="M55" s="7"/>
      <c r="N55" s="7"/>
    </row>
  </sheetData>
  <mergeCells count="14">
    <mergeCell ref="R40:R41"/>
    <mergeCell ref="B3:P3"/>
    <mergeCell ref="B5:C5"/>
    <mergeCell ref="O5:Q5"/>
    <mergeCell ref="E14:E15"/>
    <mergeCell ref="F14:F15"/>
    <mergeCell ref="G14:G15"/>
    <mergeCell ref="Q14:Q15"/>
    <mergeCell ref="R14:R15"/>
    <mergeCell ref="B32:Q32"/>
    <mergeCell ref="E40:E41"/>
    <mergeCell ref="F40:F41"/>
    <mergeCell ref="G40:G41"/>
    <mergeCell ref="Q40:Q41"/>
  </mergeCells>
  <phoneticPr fontId="2"/>
  <dataValidations count="3">
    <dataValidation type="list" allowBlank="1" showInputMessage="1" showErrorMessage="1" sqref="E10:E13 E36:E39" xr:uid="{880B9071-E16E-457F-8749-EC18A235A1AD}">
      <formula1>"児童発達支援センター,児童発達支援事業所"</formula1>
    </dataValidation>
    <dataValidation type="list" allowBlank="1" showInputMessage="1" showErrorMessage="1" sqref="D10:D13 D36:D39" xr:uid="{71A56F0C-F5F4-4005-987A-F9BC507E2EF4}">
      <formula1>"公立,私立"</formula1>
    </dataValidation>
    <dataValidation type="list" allowBlank="1" showInputMessage="1" showErrorMessage="1" sqref="E56:E63" xr:uid="{E5DA4428-440B-4DCF-B2D3-DE67CEB7CFFA}">
      <formula1>"国立,公立,私立"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事業報告書①②</vt:lpstr>
      <vt:lpstr>事業報告書①②!Print_Area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吉人（障害福祉課）</dc:creator>
  <cp:lastModifiedBy>坂田　桃子（障害福祉課）</cp:lastModifiedBy>
  <cp:lastPrinted>2023-08-16T07:21:09Z</cp:lastPrinted>
  <dcterms:created xsi:type="dcterms:W3CDTF">2023-06-22T10:02:20Z</dcterms:created>
  <dcterms:modified xsi:type="dcterms:W3CDTF">2024-11-25T23:23:08Z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