
<file path=[Content_Types].xml><?xml version="1.0" encoding="utf-8"?>
<Types xmlns="http://schemas.openxmlformats.org/package/2006/content-types">
  <Default Extension="rels" ContentType="application/vnd.openxmlformats-package.relationships+xml"/>
  <Default Extension="xml" ContentType="application/vnd.openxmlformats-officedocument.drawing+xml"/>
  <Override PartName="/docProps/app.xml" ContentType="application/vnd.openxmlformats-officedocument.extended-propertie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worksheets/sheet5.xml" ContentType="application/vnd.openxmlformats-officedocument.spreadsheetml.worksheet+xml"/>
  <Override PartName="/xl/drawings/drawing5.xml" ContentType="application/vnd.openxmlformats-officedocument.drawingml.chartshapes+xml"/>
  <Override PartName="/xl/worksheets/sheet6.xml" ContentType="application/vnd.openxmlformats-officedocument.spreadsheetml.worksheet+xml"/>
  <Override PartName="/xl/worksheets/sheet9.xml" ContentType="application/vnd.openxmlformats-officedocument.spreadsheetml.worksheet+xml"/>
  <Override PartName="/xl/charts/chart5.xml" ContentType="application/vnd.openxmlformats-officedocument.drawingml.chart+xml"/>
  <Override PartName="/xl/worksheets/sheet7.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worksheets/sheet8.xml" ContentType="application/vnd.openxmlformats-officedocument.spreadsheetml.worksheet+xml"/>
  <Override PartName="/docProps/core.xml" ContentType="application/vnd.openxmlformats-package.core-properties+xml"/>
  <Override PartName="/xl/charts/chart3.xml" ContentType="application/vnd.openxmlformats-officedocument.drawingml.chart+xml"/>
  <Override PartName="/xl/workbook.xml" ContentType="application/vnd.openxmlformats-officedocument.spreadsheetml.sheet.main+xml"/>
  <Override PartName="/xl/worksheets/sheet2.xml" ContentType="application/vnd.openxmlformats-officedocument.spreadsheetml.worksheet+xml"/>
  <Override PartName="/xl/worksheets/sheet11.xml" ContentType="application/vnd.openxmlformats-officedocument.spreadsheetml.worksheet+xml"/>
  <Override PartName="/xl/worksheets/sheet4.xml" ContentType="application/vnd.openxmlformats-officedocument.spreadsheetml.worksheet+xml"/>
  <Override PartName="/xl/charts/chart1.xml" ContentType="application/vnd.openxmlformats-officedocument.drawingml.chart+xml"/>
  <Override PartName="/xl/worksheets/sheet3.xml" ContentType="application/vnd.openxmlformats-officedocument.spreadsheetml.worksheet+xml"/>
  <Override PartName="/xl/calcChain.xml" ContentType="application/vnd.openxmlformats-officedocument.spreadsheetml.calcChain+xml"/>
  <Override PartName="/xl/styles.xml" ContentType="application/vnd.openxmlformats-officedocument.spreadsheetml.styles+xml"/>
  <Override PartName="/xl/worksheets/sheet13.xml" ContentType="application/vnd.openxmlformats-officedocument.spreadsheetml.worksheet+xml"/>
  <Override PartName="/xl/charts/chart4.xml" ContentType="application/vnd.openxmlformats-officedocument.drawingml.chart+xml"/>
  <Override PartName="/xl/charts/chart2.xml" ContentType="application/vnd.openxmlformats-officedocument.drawingml.chart+xml"/>
  <Override PartName="/xl/charts/chart6.xml" ContentType="application/vnd.openxmlformats-officedocument.drawingml.chart+xml"/>
  <Override PartName="/xl/worksheets/sheet12.xml" ContentType="application/vnd.openxmlformats-officedocument.spreadsheetml.worksheet+xml"/>
  <Override PartName="/xl/worksheets/sheet14.xml" ContentType="application/vnd.openxmlformats-officedocument.spreadsheetml.worksheet+xml"/>
  <Override PartName="/xl/worksheets/sheet10.xml" ContentType="application/vnd.openxmlformats-officedocument.spreadsheetml.worksheet+xml"/>
</Types>
</file>

<file path=_rels/.rels><?xml version="1.0" encoding="UTF-8"?><Relationships xmlns="http://schemas.openxmlformats.org/package/2006/relationships"><Relationship Target="/docProps/custom.xml" Id="R5A3BF351"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8"/>
  <workbookPr/>
  <mc:AlternateContent xmlns:mc="http://schemas.openxmlformats.org/markup-compatibility/2006">
    <mc:Choice Requires="x15">
      <x15ac:absPath xmlns:x15ac="http://schemas.microsoft.com/office/spreadsheetml/2010/11/ac" url="\\192.168.99.2\総務課\総務課財政係\財政状況資料集関係\令和４年度分\(6.3.6)【照会：3月1２日（火）期限】令和４年度財政状況資料集の作成等について\【財政状況資料集】_414239_大町町_2022 1\"/>
    </mc:Choice>
  </mc:AlternateContent>
  <xr:revisionPtr revIDLastSave="0" documentId="13_ncr:1_{642C3ECC-4AEA-4F83-A691-AFE46EF59B2F}" xr6:coauthVersionLast="36" xr6:coauthVersionMax="36" xr10:uidLastSave="{00000000-0000-0000-0000-000000000000}"/>
  <bookViews>
    <workbookView xWindow="0" yWindow="0" windowWidth="15360" windowHeight="7635"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35" i="10" l="1"/>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CO34" i="10"/>
  <c r="BW34" i="10"/>
  <c r="BW35" i="10" s="1"/>
  <c r="BW36" i="10" s="1"/>
  <c r="BW37" i="10" s="1"/>
  <c r="BW38" i="10" s="1"/>
  <c r="BW39" i="10" s="1"/>
  <c r="BW40" i="10" s="1"/>
  <c r="BW41" i="10" s="1"/>
  <c r="BW42" i="10" s="1"/>
  <c r="BW43" i="10" s="1"/>
  <c r="BE34" i="10"/>
  <c r="AM34" i="10"/>
  <c r="C34" i="10"/>
  <c r="C35" i="10" s="1"/>
  <c r="U34" i="10" s="1"/>
  <c r="U35" i="10" s="1"/>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<sst xmlns="http://schemas.openxmlformats.org/spreadsheetml/2006/main" count="1083" uniqueCount="592">
  <si>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</si>
  <si>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</si>
  <si>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</si>
  <si>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</si>
  <si>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</si>
  <si>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</si>
  <si>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</si>
  <si>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</si>
  <si>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</si>
  <si>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</si>
  <si>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</si>
  <si>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</si>
  <si>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</si>
  <si>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</si>
  <si>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</si>
  <si>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</si>
  <si>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</si>
  <si>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</si>
  <si>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</si>
  <si>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</si>
  <si>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</si>
  <si>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</si>
  <si>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</si>
  <si>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</si>
  <si>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</si>
  <si>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</si>
  <si>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</si>
  <si>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</si>
  <si>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</si>
  <si>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</si>
  <si>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</si>
  <si>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</si>
  <si>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</si>
  <si>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</si>
  <si>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</si>
  <si>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</si>
  <si>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</si>
  <si>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</si>
  <si>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</si>
  <si>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</si>
  <si>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</si>
  <si>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</si>
  <si>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</si>
  <si>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</si>
  <si>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</si>
  <si>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</si>
  <si>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</si>
  <si>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</si>
  <si>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</si>
  <si>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</si>
  <si>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</si>
  <si>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</si>
  <si>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</si>
  <si>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</si>
  <si>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</si>
  <si>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</si>
  <si>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</si>
  <si>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</si>
  <si>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</si>
  <si>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</si>
  <si>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</si>
  <si>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</si>
  <si>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</si>
  <si>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</si>
  <si>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</si>
  <si>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</si>
  <si>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</si>
  <si>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</si>
  <si>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</si>
  <si>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</si>
  <si>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</si>
  <si>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</si>
  <si>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</si>
  <si>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</si>
  <si>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</si>
  <si>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</si>
  <si>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</si>
  <si>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</si>
  <si>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</si>
  <si>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</si>
  <si>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</si>
  <si>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</si>
  <si>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</si>
  <si>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</si>
  <si>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</si>
  <si>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佐賀県</t>
    <phoneticPr fontId="5"/>
  </si>
  <si>
    <t>市町村類型</t>
    <phoneticPr fontId="5"/>
  </si>
  <si>
    <t>Ⅱ－２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</si>
  <si>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</si>
  <si>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</si>
  <si>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</si>
  <si>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</si>
  <si>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</si>
  <si>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</si>
  <si>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</si>
  <si>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</si>
  <si>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</si>
  <si>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</si>
  <si>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</si>
  <si>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</si>
  <si>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大町町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</si>
  <si>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</si>
  <si>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</si>
  <si>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</si>
  <si>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</si>
  <si>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</si>
  <si>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</si>
  <si>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</si>
  <si>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</si>
  <si>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</si>
  <si>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</si>
  <si>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</si>
  <si>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</si>
  <si>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</si>
  <si>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</si>
  <si>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</si>
  <si>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</si>
  <si>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</si>
  <si>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</si>
  <si>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</si>
  <si>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</si>
  <si>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</si>
  <si>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</si>
  <si>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</si>
  <si>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</si>
  <si>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</si>
  <si>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</si>
  <si>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</si>
  <si>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</si>
  <si>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</si>
  <si>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</si>
  <si>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</si>
  <si>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</si>
  <si>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</si>
  <si>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</si>
  <si>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</si>
  <si>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</si>
  <si>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</si>
  <si>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</si>
  <si>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</si>
  <si>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</si>
  <si>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</si>
  <si>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</si>
  <si>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</si>
  <si>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</si>
  <si>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</si>
  <si>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</si>
  <si>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</si>
  <si>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</si>
  <si>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</si>
  <si>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</si>
  <si>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</si>
  <si>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</si>
  <si>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</si>
  <si>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5"/>
  </si>
  <si>
    <t>うち日本人(％)</t>
    <phoneticPr fontId="5"/>
  </si>
  <si>
    <t>-1.8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</si>
  <si>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</si>
  <si>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</si>
  <si>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</si>
  <si>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</si>
  <si>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</si>
  <si>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</si>
  <si>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</si>
  <si>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</si>
  <si>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</si>
  <si>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</si>
  <si>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</si>
  <si>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</si>
  <si>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</si>
  <si>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</si>
  <si>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</si>
  <si>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</si>
  <si>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</si>
  <si>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</si>
  <si>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</si>
  <si>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</si>
  <si>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</si>
  <si>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</si>
  <si>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</si>
  <si>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</si>
  <si>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</si>
  <si>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</si>
  <si>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</si>
  <si>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</si>
  <si>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</si>
  <si>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</si>
  <si>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</si>
  <si>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</si>
  <si>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</si>
  <si>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</si>
  <si>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</si>
  <si>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</si>
  <si>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</si>
  <si>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</si>
  <si>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</si>
  <si>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</si>
  <si>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</si>
  <si>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</si>
  <si>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</si>
  <si>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</si>
  <si>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</si>
  <si>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</si>
  <si>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</si>
  <si>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</si>
  <si>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</si>
  <si>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</si>
  <si>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</si>
  <si>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</si>
  <si>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</si>
  <si>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</si>
  <si>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</si>
  <si>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</si>
  <si>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</si>
  <si>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</si>
  <si>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</si>
  <si>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</si>
  <si>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</si>
  <si>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佐賀県大町町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</si>
  <si>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</si>
  <si>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</si>
  <si>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</si>
  <si>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</si>
  <si>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</si>
  <si>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</si>
  <si>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</si>
  <si>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</si>
  <si>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</si>
  <si>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</si>
  <si>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</si>
  <si>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</si>
  <si>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</si>
  <si>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</si>
  <si>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</si>
  <si>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</si>
  <si>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</si>
  <si>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</si>
  <si>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</si>
  <si>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</si>
  <si>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</si>
  <si>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</si>
  <si>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</si>
  <si>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</si>
  <si>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</si>
  <si>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</si>
  <si>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</si>
  <si>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</si>
  <si>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</si>
  <si>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</si>
  <si>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</si>
  <si>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</si>
  <si>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</si>
  <si>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</si>
  <si>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</si>
  <si>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</si>
  <si>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</si>
  <si>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</si>
  <si>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</si>
  <si>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</si>
  <si>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</si>
  <si>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</si>
  <si>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</si>
  <si>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</si>
  <si>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</si>
  <si>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</si>
  <si>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</si>
  <si>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</si>
  <si>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</si>
  <si>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</si>
  <si>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</si>
  <si>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</si>
  <si>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</si>
  <si>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</si>
  <si>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</si>
  <si>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</si>
  <si>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</si>
  <si>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</si>
  <si>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</si>
  <si>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</si>
  <si>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</si>
  <si>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</si>
  <si>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</si>
  <si>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</si>
  <si>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</si>
  <si>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</si>
  <si>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</si>
  <si>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</si>
  <si>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</si>
  <si>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</si>
  <si>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</si>
  <si>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</si>
  <si>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</si>
  <si>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</si>
  <si>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</si>
  <si>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</si>
  <si>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</si>
  <si>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</si>
  <si>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</si>
  <si>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</si>
  <si>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</si>
  <si>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</si>
  <si>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</si>
  <si>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</si>
  <si>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</si>
  <si>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</si>
  <si>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</si>
  <si>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</si>
  <si>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</si>
  <si>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</si>
  <si>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</si>
  <si>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</si>
  <si>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</si>
  <si>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</si>
  <si>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</si>
  <si>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</si>
  <si>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</si>
  <si>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</si>
  <si>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</si>
  <si>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</si>
  <si>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</si>
  <si>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</si>
  <si>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</si>
  <si>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</si>
  <si>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</si>
  <si>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</si>
  <si>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</si>
  <si>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</si>
  <si>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</si>
  <si>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</si>
  <si>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</si>
  <si>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</si>
  <si>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</si>
  <si>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</si>
  <si>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</si>
  <si>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</si>
  <si>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</si>
  <si>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上水道</t>
    <phoneticPr fontId="5"/>
  </si>
  <si>
    <t>再差引収支</t>
    <rPh sb="0" eb="1">
      <t>サイ</t>
    </rPh>
    <rPh sb="1" eb="3">
      <t>サシヒキ</t>
    </rPh>
    <rPh sb="3" eb="5">
      <t>シュウシ</t>
    </rPh>
    <phoneticPr fontId="5"/>
  </si>
  <si>
    <t>　　うち一部事務組合負担金</t>
    <phoneticPr fontId="5"/>
  </si>
  <si>
    <t>地方債</t>
  </si>
  <si>
    <t>工業用水道</t>
    <phoneticPr fontId="5"/>
  </si>
  <si>
    <t>加入世帯数(世帯)</t>
  </si>
  <si>
    <t>　繰出金</t>
    <phoneticPr fontId="5"/>
  </si>
  <si>
    <t>　うち減収補塡債(特例分)</t>
    <rPh sb="4" eb="5">
      <t>シュウ</t>
    </rPh>
    <rPh sb="9" eb="10">
      <t>トク</t>
    </rPh>
    <rPh sb="10" eb="11">
      <t>レイ</t>
    </rPh>
    <rPh sb="11" eb="12">
      <t>ブン</t>
    </rPh>
    <phoneticPr fontId="16"/>
  </si>
  <si>
    <t>交通</t>
    <phoneticPr fontId="5"/>
  </si>
  <si>
    <t>被保険者数(人)</t>
  </si>
  <si>
    <t>　積立金</t>
    <phoneticPr fontId="5"/>
  </si>
  <si>
    <t>　うち臨時財政対策債</t>
    <phoneticPr fontId="5"/>
  </si>
  <si>
    <t>電気</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</si>
  <si>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</si>
  <si>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</si>
  <si>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</si>
  <si>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</si>
  <si>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</si>
  <si>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</si>
  <si>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</si>
  <si>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</si>
  <si>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</si>
  <si>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</si>
  <si>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</si>
  <si>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</si>
  <si>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</si>
  <si>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</si>
  <si>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</si>
  <si>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</si>
  <si>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</si>
  <si>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</si>
  <si>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</si>
  <si>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</si>
  <si>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</si>
  <si>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</si>
  <si>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佐賀県大町町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</si>
  <si>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</si>
  <si>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</si>
  <si>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</si>
  <si>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</si>
  <si>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</si>
  <si>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</si>
  <si>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</si>
  <si>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</si>
  <si>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</si>
  <si>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</si>
  <si>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</si>
  <si>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</si>
  <si>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</si>
  <si>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</si>
  <si>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</si>
  <si>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</si>
  <si>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</si>
  <si>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</si>
  <si>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</si>
  <si>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</si>
  <si>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灌漑用水ポンプ施設維持管理事業特別会計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</si>
  <si>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</si>
  <si>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</si>
  <si>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</si>
  <si>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</si>
  <si>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</si>
  <si>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</si>
  <si>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</si>
  <si>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</si>
  <si>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</si>
  <si>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</si>
  <si>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</si>
  <si>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</si>
  <si>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</si>
  <si>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</si>
  <si>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</si>
  <si>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</si>
  <si>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</si>
  <si>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</si>
  <si>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</si>
  <si>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</si>
  <si>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</si>
  <si>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</si>
  <si>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</si>
  <si>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</si>
  <si>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</si>
  <si>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</si>
  <si>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</si>
  <si>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</si>
  <si>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</si>
  <si>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</si>
  <si>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</si>
  <si>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</si>
  <si>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</si>
  <si>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</si>
  <si>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</si>
  <si>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</si>
  <si>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</si>
  <si>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</si>
  <si>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</si>
  <si>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</si>
  <si>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</si>
  <si>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</si>
  <si>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</si>
  <si>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</si>
  <si>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</si>
  <si>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</si>
  <si>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</si>
  <si>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</si>
  <si>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</si>
  <si>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</si>
  <si>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</si>
  <si>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</si>
  <si>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</si>
  <si>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</si>
  <si>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</si>
  <si>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</si>
  <si>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</si>
  <si>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</si>
  <si>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</si>
  <si>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</si>
  <si>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</si>
  <si>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</si>
  <si>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</si>
  <si>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</si>
  <si>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</si>
  <si>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</si>
  <si>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</si>
  <si>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</si>
  <si>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</si>
  <si>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</si>
  <si>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</si>
  <si>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</si>
  <si>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</si>
  <si>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</si>
  <si>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</si>
  <si>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</si>
  <si>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</si>
  <si>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</si>
  <si>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</si>
  <si>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</si>
  <si>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</si>
  <si>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</si>
  <si>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</si>
  <si>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</si>
  <si>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</si>
  <si>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</si>
  <si>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t>
    <phoneticPr fontId="5"/>
  </si>
  <si>
    <t>(Ｆ)</t>
    <phoneticPr fontId="5"/>
  </si>
  <si>
    <t>将来負担比率（(Ｅ)－(Ｆ)）／（(Ｃ)－(Ｄ)）×１００</t>
    <rPh sb="0" eb="2">
      <t>ショウライ</t>
    </rPh>
    <rPh sb="2" eb="4">
      <t>フタン</t>
    </rPh>
    <rPh sb="4" eb="6">
      <t>ヒリツ</t>
    </rPh>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</si>
  <si>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</si>
  <si>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</si>
  <si>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</si>
  <si>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</si>
  <si>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</si>
  <si>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</si>
  <si>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</si>
  <si>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</si>
  <si>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</si>
  <si>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</si>
  <si>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</si>
  <si>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</si>
  <si>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</si>
  <si>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</si>
  <si>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</si>
  <si>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</si>
  <si>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</si>
  <si>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</si>
  <si>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</si>
  <si>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</si>
  <si>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</si>
  <si>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</si>
  <si>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</si>
  <si>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</si>
  <si>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</si>
  <si>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</si>
  <si>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</si>
  <si>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</si>
  <si>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</si>
  <si>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</si>
  <si>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</si>
  <si>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</si>
  <si>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</si>
  <si>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</si>
  <si>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</si>
  <si>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</si>
  <si>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</si>
  <si>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</si>
  <si>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</si>
  <si>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</si>
  <si>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</si>
  <si>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</si>
  <si>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</si>
  <si>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</si>
  <si>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</si>
  <si>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</si>
  <si>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</si>
  <si>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</si>
  <si>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</si>
  <si>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</si>
  <si>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</si>
  <si>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</si>
  <si>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</si>
  <si>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</si>
  <si>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</si>
  <si>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</si>
  <si>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</si>
  <si>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</si>
  <si>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</si>
  <si>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</si>
  <si>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</si>
  <si>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</si>
  <si>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</si>
  <si>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</si>
  <si>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</si>
  <si>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</si>
  <si>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</si>
  <si>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</si>
  <si>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</si>
  <si>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</si>
  <si>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</si>
  <si>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</si>
  <si>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</si>
  <si>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</si>
  <si>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</si>
  <si>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</si>
  <si>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</si>
  <si>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</si>
  <si>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</si>
  <si>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</si>
  <si>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</si>
  <si>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4.08</t>
  </si>
  <si>
    <t>▲ 7.79</t>
  </si>
  <si>
    <t>一般会計</t>
  </si>
  <si>
    <t>国民健康保険特別会計</t>
  </si>
  <si>
    <t>灌漑用水ポンプ施設維持管理事業特別会計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</si>
  <si>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</si>
  <si>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</si>
  <si>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</si>
  <si>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</si>
  <si>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</si>
  <si>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</si>
  <si>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</si>
  <si>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</si>
  <si>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</si>
  <si>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杵藤地区広域市町村圏組合（一般会計）</t>
    <rPh sb="0" eb="2">
      <t>キトウ</t>
    </rPh>
    <rPh sb="2" eb="4">
      <t>チク</t>
    </rPh>
    <rPh sb="4" eb="6">
      <t>コウイキ</t>
    </rPh>
    <rPh sb="6" eb="9">
      <t>シチョウソン</t>
    </rPh>
    <rPh sb="9" eb="10">
      <t>ケン</t>
    </rPh>
    <rPh sb="10" eb="12">
      <t>クミアイ</t>
    </rPh>
    <rPh sb="13" eb="15">
      <t>イッパン</t>
    </rPh>
    <rPh sb="15" eb="17">
      <t>カイケイ</t>
    </rPh>
    <phoneticPr fontId="2"/>
  </si>
  <si>
    <t>杵藤地区広域市町村圏組合（特別会計）</t>
    <rPh sb="13" eb="15">
      <t>トクベツ</t>
    </rPh>
    <rPh sb="15" eb="17">
      <t>カイケイ</t>
    </rPh>
    <phoneticPr fontId="2"/>
  </si>
  <si>
    <t>杵島工業用水道企業団</t>
    <rPh sb="0" eb="2">
      <t>キシマ</t>
    </rPh>
    <rPh sb="2" eb="4">
      <t>コウギョウ</t>
    </rPh>
    <rPh sb="4" eb="6">
      <t>ヨウスイ</t>
    </rPh>
    <rPh sb="6" eb="7">
      <t>ドウ</t>
    </rPh>
    <rPh sb="7" eb="9">
      <t>キギョウ</t>
    </rPh>
    <rPh sb="9" eb="10">
      <t>ダン</t>
    </rPh>
    <phoneticPr fontId="2"/>
  </si>
  <si>
    <t>佐賀西部広域水道企業団</t>
    <rPh sb="0" eb="2">
      <t>サガ</t>
    </rPh>
    <rPh sb="2" eb="4">
      <t>セイブ</t>
    </rPh>
    <rPh sb="4" eb="6">
      <t>コウイキ</t>
    </rPh>
    <rPh sb="6" eb="8">
      <t>スイドウ</t>
    </rPh>
    <rPh sb="8" eb="10">
      <t>キギョウ</t>
    </rPh>
    <rPh sb="10" eb="11">
      <t>ダン</t>
    </rPh>
    <phoneticPr fontId="2"/>
  </si>
  <si>
    <t>佐賀県西部広域環境組合</t>
    <rPh sb="0" eb="2">
      <t>サガ</t>
    </rPh>
    <rPh sb="2" eb="3">
      <t>ケン</t>
    </rPh>
    <rPh sb="3" eb="5">
      <t>セイブ</t>
    </rPh>
    <rPh sb="5" eb="7">
      <t>コウイキ</t>
    </rPh>
    <rPh sb="7" eb="9">
      <t>カンキョウ</t>
    </rPh>
    <rPh sb="9" eb="11">
      <t>クミアイ</t>
    </rPh>
    <phoneticPr fontId="2"/>
  </si>
  <si>
    <t>佐賀県後期高齢者医療広域連合（一般会計）</t>
    <rPh sb="0" eb="3">
      <t>サガケン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</si>
  <si>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佐賀県後期高齢者医療広域連合（特別会計）</t>
    <rPh sb="0" eb="3">
      <t>サガケン</t>
    </rPh>
    <rPh sb="3" eb="5">
      <t>コウキ</t>
    </rPh>
    <rPh sb="5" eb="7">
      <t>コウレイ</t>
    </rPh>
    <rPh sb="7" eb="8">
      <t>シャ</t>
    </rPh>
    <rPh sb="8" eb="10">
      <t>イリョウ</t>
    </rPh>
    <rPh sb="10" eb="12">
      <t>コウイキ</t>
    </rPh>
    <rPh sb="12" eb="14">
      <t>レンゴウ</t>
    </rPh>
    <rPh sb="15" eb="17">
      <t>トクベツ</t>
    </rPh>
    <rPh sb="17" eb="19">
      <t>カイケイ</t>
    </rPh>
    <phoneticPr fontId="2"/>
  </si>
  <si>
    <t>佐賀県市町総合事務組合（一般会計）</t>
    <rPh sb="0" eb="3">
      <t>サガケン</t>
    </rPh>
    <rPh sb="3" eb="5">
      <t>シチョウ</t>
    </rPh>
    <rPh sb="5" eb="7">
      <t>ソウゴウ</t>
    </rPh>
    <rPh sb="7" eb="9">
      <t>ジム</t>
    </rPh>
    <rPh sb="9" eb="11">
      <t>クミアイ</t>
    </rPh>
    <rPh sb="12" eb="14">
      <t>イッパン</t>
    </rPh>
    <rPh sb="14" eb="16">
      <t>カイケイ</t>
    </rPh>
    <phoneticPr fontId="2"/>
  </si>
  <si>
    <t>佐賀県市町総合事務組合（特別会計）</t>
    <rPh sb="0" eb="3">
      <t>サガケン</t>
    </rPh>
    <rPh sb="3" eb="5">
      <t>シチョウ</t>
    </rPh>
    <rPh sb="5" eb="7">
      <t>ソウゴウ</t>
    </rPh>
    <rPh sb="7" eb="9">
      <t>ジム</t>
    </rPh>
    <rPh sb="9" eb="11">
      <t>クミアイ</t>
    </rPh>
    <rPh sb="12" eb="14">
      <t>トクベツ</t>
    </rPh>
    <rPh sb="14" eb="16">
      <t>カイケイ</t>
    </rPh>
    <phoneticPr fontId="2"/>
  </si>
  <si>
    <t>杵東地区衛生処理場組合</t>
    <rPh sb="0" eb="1">
      <t>キネ</t>
    </rPh>
    <rPh sb="1" eb="2">
      <t>ヒガシ</t>
    </rPh>
    <rPh sb="2" eb="4">
      <t>チク</t>
    </rPh>
    <rPh sb="4" eb="6">
      <t>エイセイ</t>
    </rPh>
    <rPh sb="6" eb="9">
      <t>ショリジョウ</t>
    </rPh>
    <rPh sb="9" eb="11">
      <t>クミアイ</t>
    </rPh>
    <phoneticPr fontId="2"/>
  </si>
  <si>
    <t>ふるさと応援寄附金基金</t>
    <rPh sb="4" eb="6">
      <t>オウエン</t>
    </rPh>
    <rPh sb="6" eb="9">
      <t>キフキン</t>
    </rPh>
    <rPh sb="9" eb="11">
      <t>キキン</t>
    </rPh>
    <phoneticPr fontId="5"/>
  </si>
  <si>
    <t>地域福祉基金</t>
    <rPh sb="0" eb="6">
      <t>チイキフクシキキン</t>
    </rPh>
    <phoneticPr fontId="2"/>
  </si>
  <si>
    <t>移住促進対策基金</t>
    <phoneticPr fontId="2"/>
  </si>
  <si>
    <t>灌漑用水ポンプ施設維持管理事業基金</t>
    <rPh sb="0" eb="2">
      <t>カンガイ</t>
    </rPh>
    <rPh sb="2" eb="4">
      <t>ヨウスイ</t>
    </rPh>
    <rPh sb="7" eb="9">
      <t>シセツ</t>
    </rPh>
    <rPh sb="9" eb="11">
      <t>イジ</t>
    </rPh>
    <rPh sb="11" eb="13">
      <t>カンリ</t>
    </rPh>
    <rPh sb="13" eb="15">
      <t>ジギョウ</t>
    </rPh>
    <rPh sb="15" eb="17">
      <t>キキン</t>
    </rPh>
    <phoneticPr fontId="2"/>
  </si>
  <si>
    <t>公共施設整備基金</t>
    <rPh sb="0" eb="2">
      <t>コウキョウ</t>
    </rPh>
    <rPh sb="2" eb="4">
      <t>シセツ</t>
    </rPh>
    <rPh sb="4" eb="6">
      <t>セイビ</t>
    </rPh>
    <rPh sb="6" eb="8">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</si>
</sst>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121449</c:v>
                </c:pt>
                <c:pt idx="1">
                  <c:v>145139</c:v>
                </c:pt>
                <c:pt idx="2">
                  <c:v>125391</c:v>
                </c:pt>
                <c:pt idx="3">
                  <c:v>138402</c:v>
                </c:pt>
                <c:pt idx="4">
                  <c:v>146367</c:v>
                </c:pt>
              </c:numCache>
            </c:numRef>
          </c:val>
          <c:smooth val="0"/>
          <c:extLst>
            <c:ext xmlns:c16="http://schemas.microsoft.com/office/drawing/2014/chart" uri="{C3380CC4-5D6E-409C-BE32-E72D297353CC}">
              <c16:uniqueId val="{00000000-67A9-48A9-963F-DBCEA0F26D3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21975</c:v>
                </c:pt>
                <c:pt idx="1">
                  <c:v>23996</c:v>
                </c:pt>
                <c:pt idx="2">
                  <c:v>78241</c:v>
                </c:pt>
                <c:pt idx="3">
                  <c:v>76064</c:v>
                </c:pt>
                <c:pt idx="4">
                  <c:v>105926</c:v>
                </c:pt>
              </c:numCache>
            </c:numRef>
          </c:val>
          <c:smooth val="0"/>
          <c:extLst>
            <c:ext xmlns:c16="http://schemas.microsoft.com/office/drawing/2014/chart" uri="{C3380CC4-5D6E-409C-BE32-E72D297353CC}">
              <c16:uniqueId val="{00000001-67A9-48A9-963F-DBCEA0F26D3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7.08</c:v>
                </c:pt>
                <c:pt idx="1">
                  <c:v>6.84</c:v>
                </c:pt>
                <c:pt idx="2">
                  <c:v>2.19</c:v>
                </c:pt>
                <c:pt idx="3">
                  <c:v>6.49</c:v>
                </c:pt>
                <c:pt idx="4">
                  <c:v>6.83</c:v>
                </c:pt>
              </c:numCache>
            </c:numRef>
          </c:val>
          <c:extLst>
            <c:ext xmlns:c16="http://schemas.microsoft.com/office/drawing/2014/chart" uri="{C3380CC4-5D6E-409C-BE32-E72D297353CC}">
              <c16:uniqueId val="{00000000-6F36-4A7C-A0A3-7A0EBAAE481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42.76</c:v>
                </c:pt>
                <c:pt idx="1">
                  <c:v>43.15</c:v>
                </c:pt>
                <c:pt idx="2">
                  <c:v>41.13</c:v>
                </c:pt>
                <c:pt idx="3">
                  <c:v>39.06</c:v>
                </c:pt>
                <c:pt idx="4">
                  <c:v>42.94</c:v>
                </c:pt>
              </c:numCache>
            </c:numRef>
          </c:val>
          <c:extLst>
            <c:ext xmlns:c16="http://schemas.microsoft.com/office/drawing/2014/chart" uri="{C3380CC4-5D6E-409C-BE32-E72D297353CC}">
              <c16:uniqueId val="{00000001-6F36-4A7C-A0A3-7A0EBAAE481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7.61</c:v>
                </c:pt>
                <c:pt idx="1">
                  <c:v>-4.08</c:v>
                </c:pt>
                <c:pt idx="2">
                  <c:v>-7.79</c:v>
                </c:pt>
                <c:pt idx="3">
                  <c:v>3.32</c:v>
                </c:pt>
                <c:pt idx="4">
                  <c:v>0.28999999999999998</c:v>
                </c:pt>
              </c:numCache>
            </c:numRef>
          </c:val>
          <c:smooth val="0"/>
          <c:extLst>
            <c:ext xmlns:c16="http://schemas.microsoft.com/office/drawing/2014/chart" uri="{C3380CC4-5D6E-409C-BE32-E72D297353CC}">
              <c16:uniqueId val="{00000002-6F36-4A7C-A0A3-7A0EBAAE481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3.54</c:v>
                </c:pt>
                <c:pt idx="2">
                  <c:v>#N/A</c:v>
                </c:pt>
                <c:pt idx="3">
                  <c:v>4.12</c:v>
                </c:pt>
                <c:pt idx="4">
                  <c:v>0</c:v>
                </c:pt>
                <c:pt idx="5">
                  <c:v>0</c:v>
                </c:pt>
                <c:pt idx="6">
                  <c:v>0</c:v>
                </c:pt>
                <c:pt idx="7">
                  <c:v>0</c:v>
                </c:pt>
                <c:pt idx="8">
                  <c:v>0</c:v>
                </c:pt>
                <c:pt idx="9">
                  <c:v>0</c:v>
                </c:pt>
              </c:numCache>
            </c:numRef>
          </c:val>
          <c:extLst>
            <c:ext xmlns:c16="http://schemas.microsoft.com/office/drawing/2014/chart" uri="{C3380CC4-5D6E-409C-BE32-E72D297353CC}">
              <c16:uniqueId val="{00000000-7A3E-4BE4-ACF3-DD88CC768D9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A3E-4BE4-ACF3-DD88CC768D9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7A3E-4BE4-ACF3-DD88CC768D94}"/>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7A3E-4BE4-ACF3-DD88CC768D94}"/>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7A3E-4BE4-ACF3-DD88CC768D94}"/>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5-7A3E-4BE4-ACF3-DD88CC768D94}"/>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6-7A3E-4BE4-ACF3-DD88CC768D94}"/>
            </c:ext>
          </c:extLst>
        </c:ser>
        <c:ser>
          <c:idx val="7"/>
          <c:order val="7"/>
          <c:tx>
            <c:strRef>
              <c:f>データシート!$A$34</c:f>
              <c:strCache>
                <c:ptCount val="1"/>
                <c:pt idx="0">
                  <c:v>灌漑用水ポンプ施設維持管理事業特別会計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7-7A3E-4BE4-ACF3-DD88CC768D94}"/>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c:v>
                </c:pt>
                <c:pt idx="2">
                  <c:v>#N/A</c:v>
                </c:pt>
                <c:pt idx="3">
                  <c:v>1.86</c:v>
                </c:pt>
                <c:pt idx="4">
                  <c:v>#N/A</c:v>
                </c:pt>
                <c:pt idx="5">
                  <c:v>0.3</c:v>
                </c:pt>
                <c:pt idx="6">
                  <c:v>#N/A</c:v>
                </c:pt>
                <c:pt idx="7">
                  <c:v>1.1499999999999999</c:v>
                </c:pt>
                <c:pt idx="8">
                  <c:v>#N/A</c:v>
                </c:pt>
                <c:pt idx="9">
                  <c:v>2.34</c:v>
                </c:pt>
              </c:numCache>
            </c:numRef>
          </c:val>
          <c:extLst>
            <c:ext xmlns:c16="http://schemas.microsoft.com/office/drawing/2014/chart" uri="{C3380CC4-5D6E-409C-BE32-E72D297353CC}">
              <c16:uniqueId val="{00000008-7A3E-4BE4-ACF3-DD88CC768D9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7.07</c:v>
                </c:pt>
                <c:pt idx="2">
                  <c:v>#N/A</c:v>
                </c:pt>
                <c:pt idx="3">
                  <c:v>6.83</c:v>
                </c:pt>
                <c:pt idx="4">
                  <c:v>#N/A</c:v>
                </c:pt>
                <c:pt idx="5">
                  <c:v>2.19</c:v>
                </c:pt>
                <c:pt idx="6">
                  <c:v>#N/A</c:v>
                </c:pt>
                <c:pt idx="7">
                  <c:v>6.49</c:v>
                </c:pt>
                <c:pt idx="8">
                  <c:v>#N/A</c:v>
                </c:pt>
                <c:pt idx="9">
                  <c:v>6.83</c:v>
                </c:pt>
              </c:numCache>
            </c:numRef>
          </c:val>
          <c:extLst>
            <c:ext xmlns:c16="http://schemas.microsoft.com/office/drawing/2014/chart" uri="{C3380CC4-5D6E-409C-BE32-E72D297353CC}">
              <c16:uniqueId val="{00000009-7A3E-4BE4-ACF3-DD88CC768D9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557</c:v>
                </c:pt>
                <c:pt idx="5">
                  <c:v>562</c:v>
                </c:pt>
                <c:pt idx="8">
                  <c:v>553</c:v>
                </c:pt>
                <c:pt idx="11">
                  <c:v>552</c:v>
                </c:pt>
                <c:pt idx="14">
                  <c:v>527</c:v>
                </c:pt>
              </c:numCache>
            </c:numRef>
          </c:val>
          <c:extLst>
            <c:ext xmlns:c16="http://schemas.microsoft.com/office/drawing/2014/chart" uri="{C3380CC4-5D6E-409C-BE32-E72D297353CC}">
              <c16:uniqueId val="{00000000-26BC-4AF6-8424-664AEC9C57D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6BC-4AF6-8424-664AEC9C57D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26BC-4AF6-8424-664AEC9C57D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23</c:v>
                </c:pt>
                <c:pt idx="3">
                  <c:v>28</c:v>
                </c:pt>
                <c:pt idx="6">
                  <c:v>27</c:v>
                </c:pt>
                <c:pt idx="9">
                  <c:v>25</c:v>
                </c:pt>
                <c:pt idx="12">
                  <c:v>27</c:v>
                </c:pt>
              </c:numCache>
            </c:numRef>
          </c:val>
          <c:extLst>
            <c:ext xmlns:c16="http://schemas.microsoft.com/office/drawing/2014/chart" uri="{C3380CC4-5D6E-409C-BE32-E72D297353CC}">
              <c16:uniqueId val="{00000003-26BC-4AF6-8424-664AEC9C57D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7</c:v>
                </c:pt>
                <c:pt idx="3">
                  <c:v>5</c:v>
                </c:pt>
                <c:pt idx="6">
                  <c:v>0</c:v>
                </c:pt>
                <c:pt idx="9">
                  <c:v>0</c:v>
                </c:pt>
                <c:pt idx="12">
                  <c:v>0</c:v>
                </c:pt>
              </c:numCache>
            </c:numRef>
          </c:val>
          <c:extLst>
            <c:ext xmlns:c16="http://schemas.microsoft.com/office/drawing/2014/chart" uri="{C3380CC4-5D6E-409C-BE32-E72D297353CC}">
              <c16:uniqueId val="{00000004-26BC-4AF6-8424-664AEC9C57D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6BC-4AF6-8424-664AEC9C57D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6BC-4AF6-8424-664AEC9C57D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685</c:v>
                </c:pt>
                <c:pt idx="3">
                  <c:v>686</c:v>
                </c:pt>
                <c:pt idx="6">
                  <c:v>684</c:v>
                </c:pt>
                <c:pt idx="9">
                  <c:v>694</c:v>
                </c:pt>
                <c:pt idx="12">
                  <c:v>658</c:v>
                </c:pt>
              </c:numCache>
            </c:numRef>
          </c:val>
          <c:extLst>
            <c:ext xmlns:c16="http://schemas.microsoft.com/office/drawing/2014/chart" uri="{C3380CC4-5D6E-409C-BE32-E72D297353CC}">
              <c16:uniqueId val="{00000007-26BC-4AF6-8424-664AEC9C57D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158</c:v>
                </c:pt>
                <c:pt idx="2">
                  <c:v>#N/A</c:v>
                </c:pt>
                <c:pt idx="3">
                  <c:v>#N/A</c:v>
                </c:pt>
                <c:pt idx="4">
                  <c:v>157</c:v>
                </c:pt>
                <c:pt idx="5">
                  <c:v>#N/A</c:v>
                </c:pt>
                <c:pt idx="6">
                  <c:v>#N/A</c:v>
                </c:pt>
                <c:pt idx="7">
                  <c:v>158</c:v>
                </c:pt>
                <c:pt idx="8">
                  <c:v>#N/A</c:v>
                </c:pt>
                <c:pt idx="9">
                  <c:v>#N/A</c:v>
                </c:pt>
                <c:pt idx="10">
                  <c:v>167</c:v>
                </c:pt>
                <c:pt idx="11">
                  <c:v>#N/A</c:v>
                </c:pt>
                <c:pt idx="12">
                  <c:v>#N/A</c:v>
                </c:pt>
                <c:pt idx="13">
                  <c:v>158</c:v>
                </c:pt>
                <c:pt idx="14">
                  <c:v>#N/A</c:v>
                </c:pt>
              </c:numCache>
            </c:numRef>
          </c:val>
          <c:smooth val="0"/>
          <c:extLst>
            <c:ext xmlns:c16="http://schemas.microsoft.com/office/drawing/2014/chart" uri="{C3380CC4-5D6E-409C-BE32-E72D297353CC}">
              <c16:uniqueId val="{00000008-26BC-4AF6-8424-664AEC9C57D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4347</c:v>
                </c:pt>
                <c:pt idx="5">
                  <c:v>3984</c:v>
                </c:pt>
                <c:pt idx="8">
                  <c:v>3875</c:v>
                </c:pt>
                <c:pt idx="11">
                  <c:v>3796</c:v>
                </c:pt>
                <c:pt idx="14">
                  <c:v>3722</c:v>
                </c:pt>
              </c:numCache>
            </c:numRef>
          </c:val>
          <c:extLst>
            <c:ext xmlns:c16="http://schemas.microsoft.com/office/drawing/2014/chart" uri="{C3380CC4-5D6E-409C-BE32-E72D297353CC}">
              <c16:uniqueId val="{00000000-CA80-4223-8957-081D85F9577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56</c:v>
                </c:pt>
                <c:pt idx="5">
                  <c:v>46</c:v>
                </c:pt>
                <c:pt idx="8">
                  <c:v>39</c:v>
                </c:pt>
                <c:pt idx="11">
                  <c:v>33</c:v>
                </c:pt>
                <c:pt idx="14">
                  <c:v>28</c:v>
                </c:pt>
              </c:numCache>
            </c:numRef>
          </c:val>
          <c:extLst>
            <c:ext xmlns:c16="http://schemas.microsoft.com/office/drawing/2014/chart" uri="{C3380CC4-5D6E-409C-BE32-E72D297353CC}">
              <c16:uniqueId val="{00000001-CA80-4223-8957-081D85F9577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3171</c:v>
                </c:pt>
                <c:pt idx="5">
                  <c:v>3631</c:v>
                </c:pt>
                <c:pt idx="8">
                  <c:v>3925</c:v>
                </c:pt>
                <c:pt idx="11">
                  <c:v>4164</c:v>
                </c:pt>
                <c:pt idx="14">
                  <c:v>4611</c:v>
                </c:pt>
              </c:numCache>
            </c:numRef>
          </c:val>
          <c:extLst>
            <c:ext xmlns:c16="http://schemas.microsoft.com/office/drawing/2014/chart" uri="{C3380CC4-5D6E-409C-BE32-E72D297353CC}">
              <c16:uniqueId val="{00000002-CA80-4223-8957-081D85F9577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A80-4223-8957-081D85F9577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A80-4223-8957-081D85F9577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A80-4223-8957-081D85F9577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892</c:v>
                </c:pt>
                <c:pt idx="3">
                  <c:v>871</c:v>
                </c:pt>
                <c:pt idx="6">
                  <c:v>898</c:v>
                </c:pt>
                <c:pt idx="9">
                  <c:v>740</c:v>
                </c:pt>
                <c:pt idx="12">
                  <c:v>756</c:v>
                </c:pt>
              </c:numCache>
            </c:numRef>
          </c:val>
          <c:extLst>
            <c:ext xmlns:c16="http://schemas.microsoft.com/office/drawing/2014/chart" uri="{C3380CC4-5D6E-409C-BE32-E72D297353CC}">
              <c16:uniqueId val="{00000006-CA80-4223-8957-081D85F9577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427</c:v>
                </c:pt>
                <c:pt idx="3">
                  <c:v>389</c:v>
                </c:pt>
                <c:pt idx="6">
                  <c:v>353</c:v>
                </c:pt>
                <c:pt idx="9">
                  <c:v>939</c:v>
                </c:pt>
                <c:pt idx="12">
                  <c:v>872</c:v>
                </c:pt>
              </c:numCache>
            </c:numRef>
          </c:val>
          <c:extLst>
            <c:ext xmlns:c16="http://schemas.microsoft.com/office/drawing/2014/chart" uri="{C3380CC4-5D6E-409C-BE32-E72D297353CC}">
              <c16:uniqueId val="{00000007-CA80-4223-8957-081D85F9577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83</c:v>
                </c:pt>
                <c:pt idx="3">
                  <c:v>68</c:v>
                </c:pt>
                <c:pt idx="6">
                  <c:v>0</c:v>
                </c:pt>
                <c:pt idx="9">
                  <c:v>0</c:v>
                </c:pt>
                <c:pt idx="12">
                  <c:v>0</c:v>
                </c:pt>
              </c:numCache>
            </c:numRef>
          </c:val>
          <c:extLst>
            <c:ext xmlns:c16="http://schemas.microsoft.com/office/drawing/2014/chart" uri="{C3380CC4-5D6E-409C-BE32-E72D297353CC}">
              <c16:uniqueId val="{00000008-CA80-4223-8957-081D85F9577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A80-4223-8957-081D85F9577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5354</c:v>
                </c:pt>
                <c:pt idx="3">
                  <c:v>4923</c:v>
                </c:pt>
                <c:pt idx="6">
                  <c:v>4836</c:v>
                </c:pt>
                <c:pt idx="9">
                  <c:v>4794</c:v>
                </c:pt>
                <c:pt idx="12">
                  <c:v>4785</c:v>
                </c:pt>
              </c:numCache>
            </c:numRef>
          </c:val>
          <c:extLst>
            <c:ext xmlns:c16="http://schemas.microsoft.com/office/drawing/2014/chart" uri="{C3380CC4-5D6E-409C-BE32-E72D297353CC}">
              <c16:uniqueId val="{0000000A-CA80-4223-8957-081D85F9577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A80-4223-8957-081D85F9577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1064</c:v>
                </c:pt>
                <c:pt idx="1">
                  <c:v>1064</c:v>
                </c:pt>
                <c:pt idx="2">
                  <c:v>1155</c:v>
                </c:pt>
              </c:numCache>
            </c:numRef>
          </c:val>
          <c:extLst>
            <c:ext xmlns:c16="http://schemas.microsoft.com/office/drawing/2014/chart" uri="{C3380CC4-5D6E-409C-BE32-E72D297353CC}">
              <c16:uniqueId val="{00000000-0B6D-487B-9A6C-B6840E5737F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324</c:v>
                </c:pt>
                <c:pt idx="1">
                  <c:v>294</c:v>
                </c:pt>
                <c:pt idx="2">
                  <c:v>475</c:v>
                </c:pt>
              </c:numCache>
            </c:numRef>
          </c:val>
          <c:extLst>
            <c:ext xmlns:c16="http://schemas.microsoft.com/office/drawing/2014/chart" uri="{C3380CC4-5D6E-409C-BE32-E72D297353CC}">
              <c16:uniqueId val="{00000001-0B6D-487B-9A6C-B6840E5737F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2537</c:v>
                </c:pt>
                <c:pt idx="1">
                  <c:v>2805</c:v>
                </c:pt>
                <c:pt idx="2">
                  <c:v>2980</c:v>
                </c:pt>
              </c:numCache>
            </c:numRef>
          </c:val>
          <c:extLst>
            <c:ext xmlns:c16="http://schemas.microsoft.com/office/drawing/2014/chart" uri="{C3380CC4-5D6E-409C-BE32-E72D297353CC}">
              <c16:uniqueId val="{00000002-0B6D-487B-9A6C-B6840E5737F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佐賀県大町町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元利償還金等（Ａ）、算入公債費等（Ｂ）ともに前年度から減少している。</a:t>
          </a:r>
        </a:p>
        <a:p>
          <a:r>
            <a:rPr kumimoji="1" lang="ja-JP" altLang="en-US" sz="1400">
              <a:latin typeface="ＭＳ ゴシック" pitchFamily="49" charset="-128"/>
              <a:ea typeface="ＭＳ ゴシック" pitchFamily="49" charset="-128"/>
            </a:rPr>
            <a:t>　歳出に占める公債費の割合が高い数値で推移しているが、今後も地方交付税に算入される有利な起債の活用を検討していく。</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満期一括償還地方債は発行していない。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佐賀県大町町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前年度に引き続き、将来負担比率の分子がマイナスとなっている。</a:t>
          </a:r>
        </a:p>
        <a:p>
          <a:r>
            <a:rPr kumimoji="1" lang="ja-JP" altLang="en-US" sz="1400">
              <a:latin typeface="ＭＳ ゴシック" pitchFamily="49" charset="-128"/>
              <a:ea typeface="ＭＳ ゴシック" pitchFamily="49" charset="-128"/>
            </a:rPr>
            <a:t>　充当可能財源等（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）では、充当可能基金額が減債基金等により増加している。</a:t>
          </a:r>
        </a:p>
        <a:p>
          <a:r>
            <a:rPr kumimoji="1" lang="ja-JP" altLang="en-US" sz="1400">
              <a:latin typeface="ＭＳ ゴシック" pitchFamily="49" charset="-128"/>
              <a:ea typeface="ＭＳ ゴシック" pitchFamily="49" charset="-128"/>
            </a:rPr>
            <a:t>　将来負担額（</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での地方債残高などについては、今後も基準財政需要額算入割合など考慮しながらの事業選択が必要である。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佐賀県大町町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これは、ふるさと応援寄附金基金で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百万円、減債基金で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百万円増加したことが要因となっている。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減債基金については、現在小中一貫校校舎改築事業に係る償還が始まっており、令和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年度までは取崩しを予定している。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ふるさと応援寄附金基金、移住対策促進基金、公共施設等整備基金については、今後、事業に合わせて取崩しを行い活用していく。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ふるさと応援寄附金基金：規則等で定めた事業の種類により行う事業推進を図る。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公共施設整備基金：公共施設の更新や新増築事業等により延命化や機能向上を図る。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灌漑用水ポンプ施設維持管理事業基金：灌漑用水ポンプ施設の維持管理事業の円滑な運営を図る。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地域福祉基金：福祉活動の推進及び長寿社会の形成等を図る。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移住促進対策基金：移住促進を図る。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ふるさと応援寄附金基金について、積立て額が取崩し額を上回っているため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ふるさと応援寄附金基金については、寄附を頂いた目的に応じ、教育や子育てなど事業の選択を図り活用する。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公共施設整備基金については、施設管理計画等により更新・修繕等の整備を行う際、取崩しを行い活用していく。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移住対策促進基金については、移住促進のため取崩しを行い活用していく。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これは歳計剰余金により生じた積立金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百万円によるものである。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今後の歳入減や、災害等の臨時的な歳出に備え、積極的な取崩しは行わない。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これは、小中一貫校校舎改築事業に係る償還が始まったことにより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百万円の取崩しを行ったが、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百万円積立てを行ったためである。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年度まで校舎改築事業に係る償還は続くため、取崩しを予定をしている。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409F74D0-6FB1-477B-8007-91BBB31F6AF7}"/>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2386BA40-359D-4E3E-8263-CBBCB96ADFA8}"/>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7FFC50EE-F918-4FAB-A13F-BA9C6D92DC44}"/>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FF733921-8E94-4166-9492-23F5484108B6}"/>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佐賀県大町町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2C956A8A-FC35-42FB-A604-B579C3A1C3A3}"/>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1EFDC19C-7CDF-4513-9E81-71C2462963E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AAECF6DD-1DF8-4EEC-960C-938A5DD798B7}"/>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956A676A-D2DB-4149-876B-51365B1AF161}"/>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1A2C0B89-F5D6-4F48-A812-E21A11C97963}"/>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74900C60-BB36-4C45-9AA2-94325D7C8A7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6,136
6,118
11.50
6,150,673
5,946,642
183,866
2,690,134
4,785,202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A52B3085-7F28-40E4-BB7B-3DE7C33D080B}"/>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17E3C5FA-C7F1-4166-8B87-F03C20AA2108}"/>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CFCEDCC7-A90B-4AB7-A982-3F90A811C275}"/>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7AD854B3-9A61-4175-989E-90113510D842}"/>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44186CF1-CC3C-4E4F-9BD5-5D5D1C74C6A3}"/>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29C790C-9F17-4EFA-9A4A-56430DC02A71}"/>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79D27A64-67AE-4A74-8CB0-6DEAAC97D40A}"/>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77CDD4A5-B740-47DD-88D1-C9F653160116}"/>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95E6016C-E908-4056-A313-74F990A042C7}"/>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6B95829-1612-46A7-B683-E21563F3397A}"/>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98F1CA86-3D03-4BC3-A337-9C1DBB4F783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362CB9B7-7C92-4C7B-9B25-56AB56709B47}"/>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8AF90D57-F51F-4853-BC88-C936B1DD17B5}"/>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A71F54F8-77F0-43D8-9F66-309EB4B22C4C}"/>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1471DDEE-08C9-4C9F-9AD5-3589DBB1EF8E}"/>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F0F2F2CE-64A6-41F8-9FC2-5B1D9B331DA6}"/>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678CDF09-482A-4BAE-8FA6-923DCA30D83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CB732CBF-4261-47FA-9CB7-4C7CA9182E98}"/>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768B8A8B-50C3-46DB-9F5F-53A641BDED73}"/>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4B4C060B-325A-4783-9127-4B0EFFAC813F}"/>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6112E93A-0BE2-499F-99CA-13BD2C69113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1F221BE-2907-4667-96BD-4A31A3A20CEF}"/>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F78B4F62-C29E-4AC6-B031-DF95AFAB111E}"/>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F568800C-1FD5-46A8-A5B4-77D66D13F7A9}"/>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2DC71BB7-1D81-48A4-AC26-E9F522EBEFF6}"/>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B5FD9ED5-C8E5-4219-B2D3-5B2189E5F749}"/>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9979CC7B-1D78-4DC5-91A9-F075D3679787}"/>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B39AAF8B-5DF6-49B2-B061-2349CAD196CF}"/>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79C22845-1B18-4E18-BDCC-C900AE76C0B7}"/>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4427E2DB-F442-4FD1-B285-45E230F7A2DF}"/>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322D1BDB-AB2F-426A-91E2-16FA4EEAE0DE}"/>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97E37F79-FF79-475E-A9D3-7BCC616E1F0E}"/>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3B30D0B7-7020-47F7-8AEC-69A436224181}"/>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EC4290F-E3F2-49D5-BD45-E92A0392ABDC}"/>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BF2CCB25-7886-45AC-8730-C9881C802E63}"/>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FDC47D83-E90E-4CB7-87FB-131D6203EC7C}"/>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19EE7700-D6DF-4627-ABCF-07D7A727CE2E}"/>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基準財政収入額は、法人税の増加等により前年から</a:t>
          </a:r>
          <a:r>
            <a:rPr kumimoji="1" lang="en-US" altLang="ja-JP" sz="1300">
              <a:latin typeface="ＭＳ Ｐゴシック" panose="020B0600070205080204" pitchFamily="50" charset="-128"/>
              <a:ea typeface="ＭＳ Ｐゴシック" panose="020B0600070205080204" pitchFamily="50" charset="-128"/>
            </a:rPr>
            <a:t>16,541</a:t>
          </a:r>
          <a:r>
            <a:rPr kumimoji="1" lang="ja-JP" altLang="en-US" sz="1300">
              <a:latin typeface="ＭＳ Ｐゴシック" panose="020B0600070205080204" pitchFamily="50" charset="-128"/>
              <a:ea typeface="ＭＳ Ｐゴシック" panose="020B0600070205080204" pitchFamily="50" charset="-128"/>
            </a:rPr>
            <a:t>千円（前年比</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％）増加し、基準財政需要額は、臨時財政対策債の減少等により前年から</a:t>
          </a:r>
          <a:r>
            <a:rPr kumimoji="1" lang="en-US" altLang="ja-JP" sz="1300">
              <a:latin typeface="ＭＳ Ｐゴシック" panose="020B0600070205080204" pitchFamily="50" charset="-128"/>
              <a:ea typeface="ＭＳ Ｐゴシック" panose="020B0600070205080204" pitchFamily="50" charset="-128"/>
            </a:rPr>
            <a:t>28,509</a:t>
          </a:r>
          <a:r>
            <a:rPr kumimoji="1" lang="ja-JP" altLang="en-US" sz="1300">
              <a:latin typeface="ＭＳ Ｐゴシック" panose="020B0600070205080204" pitchFamily="50" charset="-128"/>
              <a:ea typeface="ＭＳ Ｐゴシック" panose="020B0600070205080204" pitchFamily="50" charset="-128"/>
            </a:rPr>
            <a:t>千円（前年比</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％）増加したため、財政力指数は前年から</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ポイント低下した。</a:t>
          </a:r>
        </a:p>
        <a:p>
          <a:r>
            <a:rPr kumimoji="1" lang="ja-JP" altLang="en-US" sz="1300">
              <a:latin typeface="ＭＳ Ｐゴシック" panose="020B0600070205080204" pitchFamily="50" charset="-128"/>
              <a:ea typeface="ＭＳ Ｐゴシック" panose="020B0600070205080204" pitchFamily="50" charset="-128"/>
            </a:rPr>
            <a:t>　今後も地方税の徴収率を高く維持し、移住・定住促進事業による税収の増額を図り、財政基盤の強化に努める。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3B1F9D12-39EC-417D-AF62-30885B20879E}"/>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4CD86ECB-C8D2-4FA8-BB9F-52B7F13603C9}"/>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8BE083BC-2C53-4CCC-A759-A733020E9295}"/>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DACA6ED3-2A25-4CF2-900E-E4613D255C4A}"/>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362E700D-27DE-4496-B685-835DF5F21B36}"/>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3B31985C-8D95-42D7-B8B9-7BB745EF4DA8}"/>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47C895E4-27D5-4781-AB14-D443B8F6302D}"/>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3DD830E7-FA21-47B0-AC0D-F3C646F26B1E}"/>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BD68EA5F-DDF6-4249-BCB7-42CF4480E0F2}"/>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28F6BBCF-CB3A-4140-9FB7-A92049DFCEA8}"/>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EEB6FA0F-8308-4A84-853A-781CB8851406}"/>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491D7E0B-C0FE-4C4F-9D4D-A7A5EB0D23CA}"/>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1976840F-AFE5-4F3E-80CF-FE9FF5990734}"/>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F3272D70-519F-413C-B650-D1AD50006502}"/>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EC0C237-5568-4BCF-9A9E-6497C7668EB4}"/>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FB3D5B38-65F5-46D9-8851-0ECBD04E4616}"/>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9374</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6F05964B-BACA-4136-8C77-CC438F0AD782}"/>
            </a:ext>
          </a:extLst>
        </xdr:cNvPr>
        <xdr:cNvCxnSpPr/>
      </xdr:nvCxnSpPr>
      <xdr:spPr>
        <a:xfrm flipV="1">
          <a:off x="4953000" y="6353024"/>
          <a:ext cx="0" cy="13099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23A1DBEE-5292-4B1D-B8B2-27EA8B32D47A}"/>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0ACC164C-8E47-4601-A160-6B9D3626400A}"/>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95751</xdr:rowOff>
    </xdr:from>
    <xdr:ext cx="762000" cy="259045"/>
    <xdr:sp macro="" textlink="">
      <xdr:nvSpPr>
        <xdr:cNvPr id="68" name="財政力最大値テキスト">
          <a:extLst>
            <a:ext uri="{FF2B5EF4-FFF2-40B4-BE49-F238E27FC236}">
              <a16:creationId xmlns:a16="http://schemas.microsoft.com/office/drawing/2014/main" id="{854BC5DA-49A4-4C55-BEFC-E8836B4DAB6C}"/>
            </a:ext>
          </a:extLst>
        </xdr:cNvPr>
        <xdr:cNvSpPr txBox="1"/>
      </xdr:nvSpPr>
      <xdr:spPr>
        <a:xfrm>
          <a:off x="5041900" y="609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9374</xdr:rowOff>
    </xdr:from>
    <xdr:to>
      <xdr:col>24</xdr:col>
      <xdr:colOff>12700</xdr:colOff>
      <xdr:row>37</xdr:row>
      <xdr:rowOff>9374</xdr:rowOff>
    </xdr:to>
    <xdr:cxnSp macro="">
      <xdr:nvCxnSpPr>
        <xdr:cNvPr id="69" name="直線コネクタ 68">
          <a:extLst>
            <a:ext uri="{FF2B5EF4-FFF2-40B4-BE49-F238E27FC236}">
              <a16:creationId xmlns:a16="http://schemas.microsoft.com/office/drawing/2014/main" id="{4E4C8C62-8D37-4697-BA2A-4738B645FD6D}"/>
            </a:ext>
          </a:extLst>
        </xdr:cNvPr>
        <xdr:cNvCxnSpPr/>
      </xdr:nvCxnSpPr>
      <xdr:spPr>
        <a:xfrm>
          <a:off x="4864100" y="635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129722</xdr:rowOff>
    </xdr:from>
    <xdr:to>
      <xdr:col>23</xdr:col>
      <xdr:colOff>133350</xdr:colOff>
      <xdr:row>43</xdr:row>
      <xdr:rowOff>141212</xdr:rowOff>
    </xdr:to>
    <xdr:cxnSp macro="">
      <xdr:nvCxnSpPr>
        <xdr:cNvPr id="70" name="直線コネクタ 69">
          <a:extLst>
            <a:ext uri="{FF2B5EF4-FFF2-40B4-BE49-F238E27FC236}">
              <a16:creationId xmlns:a16="http://schemas.microsoft.com/office/drawing/2014/main" id="{E7BB81A8-0DB5-43F4-BAC5-367B2B556217}"/>
            </a:ext>
          </a:extLst>
        </xdr:cNvPr>
        <xdr:cNvCxnSpPr/>
      </xdr:nvCxnSpPr>
      <xdr:spPr>
        <a:xfrm>
          <a:off x="4114800" y="7502072"/>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3525</xdr:rowOff>
    </xdr:from>
    <xdr:ext cx="762000" cy="259045"/>
    <xdr:sp macro="" textlink="">
      <xdr:nvSpPr>
        <xdr:cNvPr id="71" name="財政力平均値テキスト">
          <a:extLst>
            <a:ext uri="{FF2B5EF4-FFF2-40B4-BE49-F238E27FC236}">
              <a16:creationId xmlns:a16="http://schemas.microsoft.com/office/drawing/2014/main" id="{09CB3601-8444-4944-8AE7-4FA0C0109829}"/>
            </a:ext>
          </a:extLst>
        </xdr:cNvPr>
        <xdr:cNvSpPr txBox="1"/>
      </xdr:nvSpPr>
      <xdr:spPr>
        <a:xfrm>
          <a:off x="5041900" y="72044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72" name="フローチャート: 判断 71">
          <a:extLst>
            <a:ext uri="{FF2B5EF4-FFF2-40B4-BE49-F238E27FC236}">
              <a16:creationId xmlns:a16="http://schemas.microsoft.com/office/drawing/2014/main" id="{15EE0E04-632B-4B21-B9CF-0CA919F6E4D2}"/>
            </a:ext>
          </a:extLst>
        </xdr:cNvPr>
        <xdr:cNvSpPr/>
      </xdr:nvSpPr>
      <xdr:spPr>
        <a:xfrm>
          <a:off x="49022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118231</xdr:rowOff>
    </xdr:from>
    <xdr:to>
      <xdr:col>19</xdr:col>
      <xdr:colOff>133350</xdr:colOff>
      <xdr:row>43</xdr:row>
      <xdr:rowOff>129722</xdr:rowOff>
    </xdr:to>
    <xdr:cxnSp macro="">
      <xdr:nvCxnSpPr>
        <xdr:cNvPr id="73" name="直線コネクタ 72">
          <a:extLst>
            <a:ext uri="{FF2B5EF4-FFF2-40B4-BE49-F238E27FC236}">
              <a16:creationId xmlns:a16="http://schemas.microsoft.com/office/drawing/2014/main" id="{A50AE210-A6C3-4FD8-999C-815348E1E0AC}"/>
            </a:ext>
          </a:extLst>
        </xdr:cNvPr>
        <xdr:cNvCxnSpPr/>
      </xdr:nvCxnSpPr>
      <xdr:spPr>
        <a:xfrm>
          <a:off x="3225800" y="749058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158448</xdr:rowOff>
    </xdr:from>
    <xdr:to>
      <xdr:col>19</xdr:col>
      <xdr:colOff>184150</xdr:colOff>
      <xdr:row>43</xdr:row>
      <xdr:rowOff>88598</xdr:rowOff>
    </xdr:to>
    <xdr:sp macro="" textlink="">
      <xdr:nvSpPr>
        <xdr:cNvPr id="74" name="フローチャート: 判断 73">
          <a:extLst>
            <a:ext uri="{FF2B5EF4-FFF2-40B4-BE49-F238E27FC236}">
              <a16:creationId xmlns:a16="http://schemas.microsoft.com/office/drawing/2014/main" id="{9EFA3F25-3052-413E-BE45-1891DAD1AA08}"/>
            </a:ext>
          </a:extLst>
        </xdr:cNvPr>
        <xdr:cNvSpPr/>
      </xdr:nvSpPr>
      <xdr:spPr>
        <a:xfrm>
          <a:off x="4064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98775</xdr:rowOff>
    </xdr:from>
    <xdr:ext cx="736600" cy="259045"/>
    <xdr:sp macro="" textlink="">
      <xdr:nvSpPr>
        <xdr:cNvPr id="75" name="テキスト ボックス 74">
          <a:extLst>
            <a:ext uri="{FF2B5EF4-FFF2-40B4-BE49-F238E27FC236}">
              <a16:creationId xmlns:a16="http://schemas.microsoft.com/office/drawing/2014/main" id="{DDC49914-161C-432D-AD21-1A289E5BAED2}"/>
            </a:ext>
          </a:extLst>
        </xdr:cNvPr>
        <xdr:cNvSpPr txBox="1"/>
      </xdr:nvSpPr>
      <xdr:spPr>
        <a:xfrm>
          <a:off x="3733800" y="7128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118231</xdr:rowOff>
    </xdr:from>
    <xdr:to>
      <xdr:col>15</xdr:col>
      <xdr:colOff>82550</xdr:colOff>
      <xdr:row>43</xdr:row>
      <xdr:rowOff>118231</xdr:rowOff>
    </xdr:to>
    <xdr:cxnSp macro="">
      <xdr:nvCxnSpPr>
        <xdr:cNvPr id="76" name="直線コネクタ 75">
          <a:extLst>
            <a:ext uri="{FF2B5EF4-FFF2-40B4-BE49-F238E27FC236}">
              <a16:creationId xmlns:a16="http://schemas.microsoft.com/office/drawing/2014/main" id="{4ED7E927-50E9-4EB2-9D1A-EE1687CF4302}"/>
            </a:ext>
          </a:extLst>
        </xdr:cNvPr>
        <xdr:cNvCxnSpPr/>
      </xdr:nvCxnSpPr>
      <xdr:spPr>
        <a:xfrm>
          <a:off x="2336800" y="74905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123976</xdr:rowOff>
    </xdr:from>
    <xdr:to>
      <xdr:col>15</xdr:col>
      <xdr:colOff>133350</xdr:colOff>
      <xdr:row>43</xdr:row>
      <xdr:rowOff>54126</xdr:rowOff>
    </xdr:to>
    <xdr:sp macro="" textlink="">
      <xdr:nvSpPr>
        <xdr:cNvPr id="77" name="フローチャート: 判断 76">
          <a:extLst>
            <a:ext uri="{FF2B5EF4-FFF2-40B4-BE49-F238E27FC236}">
              <a16:creationId xmlns:a16="http://schemas.microsoft.com/office/drawing/2014/main" id="{4DEB300A-97B4-4075-A125-B21C19C9AA1F}"/>
            </a:ext>
          </a:extLst>
        </xdr:cNvPr>
        <xdr:cNvSpPr/>
      </xdr:nvSpPr>
      <xdr:spPr>
        <a:xfrm>
          <a:off x="3175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64303</xdr:rowOff>
    </xdr:from>
    <xdr:ext cx="762000" cy="259045"/>
    <xdr:sp macro="" textlink="">
      <xdr:nvSpPr>
        <xdr:cNvPr id="78" name="テキスト ボックス 77">
          <a:extLst>
            <a:ext uri="{FF2B5EF4-FFF2-40B4-BE49-F238E27FC236}">
              <a16:creationId xmlns:a16="http://schemas.microsoft.com/office/drawing/2014/main" id="{61F515AA-0FE8-460A-AC34-2D74E2560680}"/>
            </a:ext>
          </a:extLst>
        </xdr:cNvPr>
        <xdr:cNvSpPr txBox="1"/>
      </xdr:nvSpPr>
      <xdr:spPr>
        <a:xfrm>
          <a:off x="2844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106741</xdr:rowOff>
    </xdr:from>
    <xdr:to>
      <xdr:col>11</xdr:col>
      <xdr:colOff>31750</xdr:colOff>
      <xdr:row>43</xdr:row>
      <xdr:rowOff>118231</xdr:rowOff>
    </xdr:to>
    <xdr:cxnSp macro="">
      <xdr:nvCxnSpPr>
        <xdr:cNvPr id="79" name="直線コネクタ 78">
          <a:extLst>
            <a:ext uri="{FF2B5EF4-FFF2-40B4-BE49-F238E27FC236}">
              <a16:creationId xmlns:a16="http://schemas.microsoft.com/office/drawing/2014/main" id="{F02ABA09-E3AF-4650-BDB2-9AECE7E5AAB9}"/>
            </a:ext>
          </a:extLst>
        </xdr:cNvPr>
        <xdr:cNvCxnSpPr/>
      </xdr:nvCxnSpPr>
      <xdr:spPr>
        <a:xfrm>
          <a:off x="1447800" y="7479091"/>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123976</xdr:rowOff>
    </xdr:from>
    <xdr:to>
      <xdr:col>11</xdr:col>
      <xdr:colOff>82550</xdr:colOff>
      <xdr:row>43</xdr:row>
      <xdr:rowOff>54126</xdr:rowOff>
    </xdr:to>
    <xdr:sp macro="" textlink="">
      <xdr:nvSpPr>
        <xdr:cNvPr id="80" name="フローチャート: 判断 79">
          <a:extLst>
            <a:ext uri="{FF2B5EF4-FFF2-40B4-BE49-F238E27FC236}">
              <a16:creationId xmlns:a16="http://schemas.microsoft.com/office/drawing/2014/main" id="{DEFDCA7C-BDF9-45E5-B624-A978387F5B98}"/>
            </a:ext>
          </a:extLst>
        </xdr:cNvPr>
        <xdr:cNvSpPr/>
      </xdr:nvSpPr>
      <xdr:spPr>
        <a:xfrm>
          <a:off x="2286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64303</xdr:rowOff>
    </xdr:from>
    <xdr:ext cx="762000" cy="259045"/>
    <xdr:sp macro="" textlink="">
      <xdr:nvSpPr>
        <xdr:cNvPr id="81" name="テキスト ボックス 80">
          <a:extLst>
            <a:ext uri="{FF2B5EF4-FFF2-40B4-BE49-F238E27FC236}">
              <a16:creationId xmlns:a16="http://schemas.microsoft.com/office/drawing/2014/main" id="{5B8CAB62-A4B3-46A3-A6E5-B847362ACA6C}"/>
            </a:ext>
          </a:extLst>
        </xdr:cNvPr>
        <xdr:cNvSpPr txBox="1"/>
      </xdr:nvSpPr>
      <xdr:spPr>
        <a:xfrm>
          <a:off x="1955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a:extLst>
            <a:ext uri="{FF2B5EF4-FFF2-40B4-BE49-F238E27FC236}">
              <a16:creationId xmlns:a16="http://schemas.microsoft.com/office/drawing/2014/main" id="{18553F80-05C2-4842-9144-93528E57DD5A}"/>
            </a:ext>
          </a:extLst>
        </xdr:cNvPr>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87284</xdr:rowOff>
    </xdr:from>
    <xdr:ext cx="762000" cy="259045"/>
    <xdr:sp macro="" textlink="">
      <xdr:nvSpPr>
        <xdr:cNvPr id="83" name="テキスト ボックス 82">
          <a:extLst>
            <a:ext uri="{FF2B5EF4-FFF2-40B4-BE49-F238E27FC236}">
              <a16:creationId xmlns:a16="http://schemas.microsoft.com/office/drawing/2014/main" id="{AD642AB7-8FA8-4033-AC1D-9B88E37C0D82}"/>
            </a:ext>
          </a:extLst>
        </xdr:cNvPr>
        <xdr:cNvSpPr txBox="1"/>
      </xdr:nvSpPr>
      <xdr:spPr>
        <a:xfrm>
          <a:off x="1066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BA67B836-A937-43F8-AD05-BF21D50E93FE}"/>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E8D9E12D-B686-450B-ACE5-FAA627B536C2}"/>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9DB8FEB4-9D02-4CE6-B997-A7F1D2DF6E3D}"/>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653A9A79-1C54-431D-95D7-D51143794DF6}"/>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2EEB8E46-BBE9-4D06-B0E0-611983179DCC}"/>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90412</xdr:rowOff>
    </xdr:from>
    <xdr:to>
      <xdr:col>23</xdr:col>
      <xdr:colOff>184150</xdr:colOff>
      <xdr:row>44</xdr:row>
      <xdr:rowOff>20562</xdr:rowOff>
    </xdr:to>
    <xdr:sp macro="" textlink="">
      <xdr:nvSpPr>
        <xdr:cNvPr id="89" name="楕円 88">
          <a:extLst>
            <a:ext uri="{FF2B5EF4-FFF2-40B4-BE49-F238E27FC236}">
              <a16:creationId xmlns:a16="http://schemas.microsoft.com/office/drawing/2014/main" id="{300DC5B9-0345-4DCE-8415-696EA4BBDC8D}"/>
            </a:ext>
          </a:extLst>
        </xdr:cNvPr>
        <xdr:cNvSpPr/>
      </xdr:nvSpPr>
      <xdr:spPr>
        <a:xfrm>
          <a:off x="49022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62489</xdr:rowOff>
    </xdr:from>
    <xdr:ext cx="762000" cy="259045"/>
    <xdr:sp macro="" textlink="">
      <xdr:nvSpPr>
        <xdr:cNvPr id="90" name="財政力該当値テキスト">
          <a:extLst>
            <a:ext uri="{FF2B5EF4-FFF2-40B4-BE49-F238E27FC236}">
              <a16:creationId xmlns:a16="http://schemas.microsoft.com/office/drawing/2014/main" id="{BDDF3BAD-DD58-4B6C-A30A-03D60C2A6A56}"/>
            </a:ext>
          </a:extLst>
        </xdr:cNvPr>
        <xdr:cNvSpPr txBox="1"/>
      </xdr:nvSpPr>
      <xdr:spPr>
        <a:xfrm>
          <a:off x="5041900" y="7434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78922</xdr:rowOff>
    </xdr:from>
    <xdr:to>
      <xdr:col>19</xdr:col>
      <xdr:colOff>184150</xdr:colOff>
      <xdr:row>44</xdr:row>
      <xdr:rowOff>9072</xdr:rowOff>
    </xdr:to>
    <xdr:sp macro="" textlink="">
      <xdr:nvSpPr>
        <xdr:cNvPr id="91" name="楕円 90">
          <a:extLst>
            <a:ext uri="{FF2B5EF4-FFF2-40B4-BE49-F238E27FC236}">
              <a16:creationId xmlns:a16="http://schemas.microsoft.com/office/drawing/2014/main" id="{BFCA9344-EA32-47B1-8CB4-0130A660CA78}"/>
            </a:ext>
          </a:extLst>
        </xdr:cNvPr>
        <xdr:cNvSpPr/>
      </xdr:nvSpPr>
      <xdr:spPr>
        <a:xfrm>
          <a:off x="4064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165299</xdr:rowOff>
    </xdr:from>
    <xdr:ext cx="736600" cy="259045"/>
    <xdr:sp macro="" textlink="">
      <xdr:nvSpPr>
        <xdr:cNvPr id="92" name="テキスト ボックス 91">
          <a:extLst>
            <a:ext uri="{FF2B5EF4-FFF2-40B4-BE49-F238E27FC236}">
              <a16:creationId xmlns:a16="http://schemas.microsoft.com/office/drawing/2014/main" id="{5DC5423B-CFF4-46ED-BF8D-4DF813A3CF7D}"/>
            </a:ext>
          </a:extLst>
        </xdr:cNvPr>
        <xdr:cNvSpPr txBox="1"/>
      </xdr:nvSpPr>
      <xdr:spPr>
        <a:xfrm>
          <a:off x="3733800" y="7537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67431</xdr:rowOff>
    </xdr:from>
    <xdr:to>
      <xdr:col>15</xdr:col>
      <xdr:colOff>133350</xdr:colOff>
      <xdr:row>43</xdr:row>
      <xdr:rowOff>169031</xdr:rowOff>
    </xdr:to>
    <xdr:sp macro="" textlink="">
      <xdr:nvSpPr>
        <xdr:cNvPr id="93" name="楕円 92">
          <a:extLst>
            <a:ext uri="{FF2B5EF4-FFF2-40B4-BE49-F238E27FC236}">
              <a16:creationId xmlns:a16="http://schemas.microsoft.com/office/drawing/2014/main" id="{7EBDFD61-A096-422C-B9DD-41F12A3859C9}"/>
            </a:ext>
          </a:extLst>
        </xdr:cNvPr>
        <xdr:cNvSpPr/>
      </xdr:nvSpPr>
      <xdr:spPr>
        <a:xfrm>
          <a:off x="3175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153808</xdr:rowOff>
    </xdr:from>
    <xdr:ext cx="762000" cy="259045"/>
    <xdr:sp macro="" textlink="">
      <xdr:nvSpPr>
        <xdr:cNvPr id="94" name="テキスト ボックス 93">
          <a:extLst>
            <a:ext uri="{FF2B5EF4-FFF2-40B4-BE49-F238E27FC236}">
              <a16:creationId xmlns:a16="http://schemas.microsoft.com/office/drawing/2014/main" id="{234712A9-E422-45FC-B60B-EDFFAE79080F}"/>
            </a:ext>
          </a:extLst>
        </xdr:cNvPr>
        <xdr:cNvSpPr txBox="1"/>
      </xdr:nvSpPr>
      <xdr:spPr>
        <a:xfrm>
          <a:off x="2844800" y="752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67431</xdr:rowOff>
    </xdr:from>
    <xdr:to>
      <xdr:col>11</xdr:col>
      <xdr:colOff>82550</xdr:colOff>
      <xdr:row>43</xdr:row>
      <xdr:rowOff>169031</xdr:rowOff>
    </xdr:to>
    <xdr:sp macro="" textlink="">
      <xdr:nvSpPr>
        <xdr:cNvPr id="95" name="楕円 94">
          <a:extLst>
            <a:ext uri="{FF2B5EF4-FFF2-40B4-BE49-F238E27FC236}">
              <a16:creationId xmlns:a16="http://schemas.microsoft.com/office/drawing/2014/main" id="{C4BEC283-D59D-471E-8F49-CEFD6CBFCD7B}"/>
            </a:ext>
          </a:extLst>
        </xdr:cNvPr>
        <xdr:cNvSpPr/>
      </xdr:nvSpPr>
      <xdr:spPr>
        <a:xfrm>
          <a:off x="2286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153808</xdr:rowOff>
    </xdr:from>
    <xdr:ext cx="762000" cy="259045"/>
    <xdr:sp macro="" textlink="">
      <xdr:nvSpPr>
        <xdr:cNvPr id="96" name="テキスト ボックス 95">
          <a:extLst>
            <a:ext uri="{FF2B5EF4-FFF2-40B4-BE49-F238E27FC236}">
              <a16:creationId xmlns:a16="http://schemas.microsoft.com/office/drawing/2014/main" id="{0AF1A42A-51F8-4F03-BBA5-0D407E9D11EF}"/>
            </a:ext>
          </a:extLst>
        </xdr:cNvPr>
        <xdr:cNvSpPr txBox="1"/>
      </xdr:nvSpPr>
      <xdr:spPr>
        <a:xfrm>
          <a:off x="1955800" y="752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55941</xdr:rowOff>
    </xdr:from>
    <xdr:to>
      <xdr:col>7</xdr:col>
      <xdr:colOff>31750</xdr:colOff>
      <xdr:row>43</xdr:row>
      <xdr:rowOff>157541</xdr:rowOff>
    </xdr:to>
    <xdr:sp macro="" textlink="">
      <xdr:nvSpPr>
        <xdr:cNvPr id="97" name="楕円 96">
          <a:extLst>
            <a:ext uri="{FF2B5EF4-FFF2-40B4-BE49-F238E27FC236}">
              <a16:creationId xmlns:a16="http://schemas.microsoft.com/office/drawing/2014/main" id="{435B55C8-45DC-404F-9ED0-2F269F848F1A}"/>
            </a:ext>
          </a:extLst>
        </xdr:cNvPr>
        <xdr:cNvSpPr/>
      </xdr:nvSpPr>
      <xdr:spPr>
        <a:xfrm>
          <a:off x="13970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142318</xdr:rowOff>
    </xdr:from>
    <xdr:ext cx="762000" cy="259045"/>
    <xdr:sp macro="" textlink="">
      <xdr:nvSpPr>
        <xdr:cNvPr id="98" name="テキスト ボックス 97">
          <a:extLst>
            <a:ext uri="{FF2B5EF4-FFF2-40B4-BE49-F238E27FC236}">
              <a16:creationId xmlns:a16="http://schemas.microsoft.com/office/drawing/2014/main" id="{3F8BC022-808A-4F07-BD0C-19448BCAE1B3}"/>
            </a:ext>
          </a:extLst>
        </xdr:cNvPr>
        <xdr:cNvSpPr txBox="1"/>
      </xdr:nvSpPr>
      <xdr:spPr>
        <a:xfrm>
          <a:off x="1066800" y="751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B7A46A96-9AB1-45C5-8F60-1282AADF5A79}"/>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D1721BC3-53A4-4BFD-B8B5-A867838E81F1}"/>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70A6AFA1-670C-4B9A-A31F-376079E14DD2}"/>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58D83E7D-220C-449F-8330-5D3057CE9561}"/>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176B0125-801A-4CEB-BA7F-7ED11160470A}"/>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15486D5E-A3A2-4EA1-94FA-DAC3B4124762}"/>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1FC9ED24-C426-4A93-9739-582A47DAD419}"/>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8693580D-FACB-400F-95C8-43F65FDF9609}"/>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C1061DCD-08AB-4160-A652-FE4323261BAA}"/>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6D200A19-2D3D-4A6C-9558-CF68559F1817}"/>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FD31139F-1BB2-47C5-888A-720A27856405}"/>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1836712C-EA8B-4C44-895C-28C1BA61055B}"/>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47C5E202-0085-48A8-930C-700260DAD354}"/>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歳出は、補助費や物件費等の増加により経常一般財源が</a:t>
          </a:r>
          <a:r>
            <a:rPr kumimoji="1" lang="en-US" altLang="ja-JP" sz="1300">
              <a:latin typeface="ＭＳ Ｐゴシック" panose="020B0600070205080204" pitchFamily="50" charset="-128"/>
              <a:ea typeface="ＭＳ Ｐゴシック" panose="020B0600070205080204" pitchFamily="50" charset="-128"/>
            </a:rPr>
            <a:t>26,031</a:t>
          </a:r>
          <a:r>
            <a:rPr kumimoji="1" lang="ja-JP" altLang="en-US" sz="1300">
              <a:latin typeface="ＭＳ Ｐゴシック" panose="020B0600070205080204" pitchFamily="50" charset="-128"/>
              <a:ea typeface="ＭＳ Ｐゴシック" panose="020B0600070205080204" pitchFamily="50" charset="-128"/>
            </a:rPr>
            <a:t>千円増加し、歳入は、普通交付税や地方税等の増加により経常一般財源が</a:t>
          </a:r>
          <a:r>
            <a:rPr kumimoji="1" lang="en-US" altLang="ja-JP" sz="1300">
              <a:latin typeface="ＭＳ Ｐゴシック" panose="020B0600070205080204" pitchFamily="50" charset="-128"/>
              <a:ea typeface="ＭＳ Ｐゴシック" panose="020B0600070205080204" pitchFamily="50" charset="-128"/>
            </a:rPr>
            <a:t>14,457</a:t>
          </a:r>
          <a:r>
            <a:rPr kumimoji="1" lang="ja-JP" altLang="en-US" sz="1300">
              <a:latin typeface="ＭＳ Ｐゴシック" panose="020B0600070205080204" pitchFamily="50" charset="-128"/>
              <a:ea typeface="ＭＳ Ｐゴシック" panose="020B0600070205080204" pitchFamily="50" charset="-128"/>
            </a:rPr>
            <a:t>千円増加した結果、経常収支比率が</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ポイント上昇したが、類似団体平均と同水準となっている。</a:t>
          </a:r>
        </a:p>
        <a:p>
          <a:r>
            <a:rPr kumimoji="1" lang="ja-JP" altLang="en-US" sz="1300">
              <a:latin typeface="ＭＳ Ｐゴシック" panose="020B0600070205080204" pitchFamily="50" charset="-128"/>
              <a:ea typeface="ＭＳ Ｐゴシック" panose="020B0600070205080204" pitchFamily="50" charset="-128"/>
            </a:rPr>
            <a:t>　地方税の大きな増収も厳しいと思われるため、物件費及び補助費等の抑制を図っていく。</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B4064129-15EE-462C-AD9B-F48E096C4193}"/>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25586DD9-4055-4E60-903F-A59AF02E9161}"/>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BDA8BFDB-6CF0-4470-A720-7CF7ED707D77}"/>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C96011C6-4814-4648-BBDF-38783CFD999B}"/>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BE252B61-1E4A-4097-A524-FD01F1010BC4}"/>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5EEA95B0-CDC6-4AEE-A0A0-D34A75CE9D5E}"/>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3AD1926A-5139-4D1F-8F03-7FBAB068CCAA}"/>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17DE317D-59E6-4F00-BFED-B4ABC35AEC48}"/>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DF6287AC-53EC-4E0D-87DE-142E4985FF55}"/>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4B1624BD-4A9A-4B13-AE5A-464847F8D199}"/>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CA988A9A-E0CD-408E-8D63-5E098FB709D9}"/>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C3DE3F8E-7DBE-45BF-AFF4-776760B0CE41}"/>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F1253A55-22B5-4FA0-AE74-623CAA8397FC}"/>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EB51CE57-BA8D-4AD9-B5BE-E7A92EE09EA1}"/>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42418</xdr:rowOff>
    </xdr:from>
    <xdr:to>
      <xdr:col>23</xdr:col>
      <xdr:colOff>133350</xdr:colOff>
      <xdr:row>66</xdr:row>
      <xdr:rowOff>97028</xdr:rowOff>
    </xdr:to>
    <xdr:cxnSp macro="">
      <xdr:nvCxnSpPr>
        <xdr:cNvPr id="126" name="直線コネクタ 125">
          <a:extLst>
            <a:ext uri="{FF2B5EF4-FFF2-40B4-BE49-F238E27FC236}">
              <a16:creationId xmlns:a16="http://schemas.microsoft.com/office/drawing/2014/main" id="{6CC31777-04DA-4297-BA0D-93414D9EEE66}"/>
            </a:ext>
          </a:extLst>
        </xdr:cNvPr>
        <xdr:cNvCxnSpPr/>
      </xdr:nvCxnSpPr>
      <xdr:spPr>
        <a:xfrm flipV="1">
          <a:off x="4953000" y="10157968"/>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69105</xdr:rowOff>
    </xdr:from>
    <xdr:ext cx="762000" cy="259045"/>
    <xdr:sp macro="" textlink="">
      <xdr:nvSpPr>
        <xdr:cNvPr id="127" name="財政構造の弾力性最小値テキスト">
          <a:extLst>
            <a:ext uri="{FF2B5EF4-FFF2-40B4-BE49-F238E27FC236}">
              <a16:creationId xmlns:a16="http://schemas.microsoft.com/office/drawing/2014/main" id="{2C95EBDE-D0F7-4E01-93A3-F727D3614E69}"/>
            </a:ext>
          </a:extLst>
        </xdr:cNvPr>
        <xdr:cNvSpPr txBox="1"/>
      </xdr:nvSpPr>
      <xdr:spPr>
        <a:xfrm>
          <a:off x="5041900" y="1138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97028</xdr:rowOff>
    </xdr:from>
    <xdr:to>
      <xdr:col>24</xdr:col>
      <xdr:colOff>12700</xdr:colOff>
      <xdr:row>66</xdr:row>
      <xdr:rowOff>97028</xdr:rowOff>
    </xdr:to>
    <xdr:cxnSp macro="">
      <xdr:nvCxnSpPr>
        <xdr:cNvPr id="128" name="直線コネクタ 127">
          <a:extLst>
            <a:ext uri="{FF2B5EF4-FFF2-40B4-BE49-F238E27FC236}">
              <a16:creationId xmlns:a16="http://schemas.microsoft.com/office/drawing/2014/main" id="{DD586AE2-5BD7-4645-BADB-15FDDBE6138F}"/>
            </a:ext>
          </a:extLst>
        </xdr:cNvPr>
        <xdr:cNvCxnSpPr/>
      </xdr:nvCxnSpPr>
      <xdr:spPr>
        <a:xfrm>
          <a:off x="4864100" y="1141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128795</xdr:rowOff>
    </xdr:from>
    <xdr:ext cx="762000" cy="259045"/>
    <xdr:sp macro="" textlink="">
      <xdr:nvSpPr>
        <xdr:cNvPr id="129" name="財政構造の弾力性最大値テキスト">
          <a:extLst>
            <a:ext uri="{FF2B5EF4-FFF2-40B4-BE49-F238E27FC236}">
              <a16:creationId xmlns:a16="http://schemas.microsoft.com/office/drawing/2014/main" id="{78ACA044-3D40-4D66-97B4-CBBD55E3EFBD}"/>
            </a:ext>
          </a:extLst>
        </xdr:cNvPr>
        <xdr:cNvSpPr txBox="1"/>
      </xdr:nvSpPr>
      <xdr:spPr>
        <a:xfrm>
          <a:off x="5041900" y="990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42418</xdr:rowOff>
    </xdr:from>
    <xdr:to>
      <xdr:col>24</xdr:col>
      <xdr:colOff>12700</xdr:colOff>
      <xdr:row>59</xdr:row>
      <xdr:rowOff>42418</xdr:rowOff>
    </xdr:to>
    <xdr:cxnSp macro="">
      <xdr:nvCxnSpPr>
        <xdr:cNvPr id="130" name="直線コネクタ 129">
          <a:extLst>
            <a:ext uri="{FF2B5EF4-FFF2-40B4-BE49-F238E27FC236}">
              <a16:creationId xmlns:a16="http://schemas.microsoft.com/office/drawing/2014/main" id="{48577D31-FFF9-46E2-B6AA-C0C43E78DB10}"/>
            </a:ext>
          </a:extLst>
        </xdr:cNvPr>
        <xdr:cNvCxnSpPr/>
      </xdr:nvCxnSpPr>
      <xdr:spPr>
        <a:xfrm>
          <a:off x="4864100" y="1015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66040</xdr:rowOff>
    </xdr:from>
    <xdr:to>
      <xdr:col>23</xdr:col>
      <xdr:colOff>133350</xdr:colOff>
      <xdr:row>63</xdr:row>
      <xdr:rowOff>85344</xdr:rowOff>
    </xdr:to>
    <xdr:cxnSp macro="">
      <xdr:nvCxnSpPr>
        <xdr:cNvPr id="131" name="直線コネクタ 130">
          <a:extLst>
            <a:ext uri="{FF2B5EF4-FFF2-40B4-BE49-F238E27FC236}">
              <a16:creationId xmlns:a16="http://schemas.microsoft.com/office/drawing/2014/main" id="{864A8FEB-E256-463B-B6F9-DBC8F3C69411}"/>
            </a:ext>
          </a:extLst>
        </xdr:cNvPr>
        <xdr:cNvCxnSpPr/>
      </xdr:nvCxnSpPr>
      <xdr:spPr>
        <a:xfrm>
          <a:off x="4114800" y="10867390"/>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51071</xdr:rowOff>
    </xdr:from>
    <xdr:ext cx="762000" cy="259045"/>
    <xdr:sp macro="" textlink="">
      <xdr:nvSpPr>
        <xdr:cNvPr id="132" name="財政構造の弾力性平均値テキスト">
          <a:extLst>
            <a:ext uri="{FF2B5EF4-FFF2-40B4-BE49-F238E27FC236}">
              <a16:creationId xmlns:a16="http://schemas.microsoft.com/office/drawing/2014/main" id="{B27B53A5-0384-4942-B31B-CB5ECDCEA30F}"/>
            </a:ext>
          </a:extLst>
        </xdr:cNvPr>
        <xdr:cNvSpPr txBox="1"/>
      </xdr:nvSpPr>
      <xdr:spPr>
        <a:xfrm>
          <a:off x="5041900" y="10680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34544</xdr:rowOff>
    </xdr:from>
    <xdr:to>
      <xdr:col>23</xdr:col>
      <xdr:colOff>184150</xdr:colOff>
      <xdr:row>63</xdr:row>
      <xdr:rowOff>136144</xdr:rowOff>
    </xdr:to>
    <xdr:sp macro="" textlink="">
      <xdr:nvSpPr>
        <xdr:cNvPr id="133" name="フローチャート: 判断 132">
          <a:extLst>
            <a:ext uri="{FF2B5EF4-FFF2-40B4-BE49-F238E27FC236}">
              <a16:creationId xmlns:a16="http://schemas.microsoft.com/office/drawing/2014/main" id="{0DDC25D7-A5B8-4B87-BCAF-C826E82F9C0B}"/>
            </a:ext>
          </a:extLst>
        </xdr:cNvPr>
        <xdr:cNvSpPr/>
      </xdr:nvSpPr>
      <xdr:spPr>
        <a:xfrm>
          <a:off x="49022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66040</xdr:rowOff>
    </xdr:from>
    <xdr:to>
      <xdr:col>19</xdr:col>
      <xdr:colOff>133350</xdr:colOff>
      <xdr:row>65</xdr:row>
      <xdr:rowOff>128524</xdr:rowOff>
    </xdr:to>
    <xdr:cxnSp macro="">
      <xdr:nvCxnSpPr>
        <xdr:cNvPr id="134" name="直線コネクタ 133">
          <a:extLst>
            <a:ext uri="{FF2B5EF4-FFF2-40B4-BE49-F238E27FC236}">
              <a16:creationId xmlns:a16="http://schemas.microsoft.com/office/drawing/2014/main" id="{D53FDA12-BA7E-4500-9E05-2155E14172DE}"/>
            </a:ext>
          </a:extLst>
        </xdr:cNvPr>
        <xdr:cNvCxnSpPr/>
      </xdr:nvCxnSpPr>
      <xdr:spPr>
        <a:xfrm flipV="1">
          <a:off x="3225800" y="10867390"/>
          <a:ext cx="889000" cy="405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46736</xdr:rowOff>
    </xdr:from>
    <xdr:to>
      <xdr:col>19</xdr:col>
      <xdr:colOff>184150</xdr:colOff>
      <xdr:row>62</xdr:row>
      <xdr:rowOff>148336</xdr:rowOff>
    </xdr:to>
    <xdr:sp macro="" textlink="">
      <xdr:nvSpPr>
        <xdr:cNvPr id="135" name="フローチャート: 判断 134">
          <a:extLst>
            <a:ext uri="{FF2B5EF4-FFF2-40B4-BE49-F238E27FC236}">
              <a16:creationId xmlns:a16="http://schemas.microsoft.com/office/drawing/2014/main" id="{40058629-9382-4217-9C2F-33CB33E6FE5F}"/>
            </a:ext>
          </a:extLst>
        </xdr:cNvPr>
        <xdr:cNvSpPr/>
      </xdr:nvSpPr>
      <xdr:spPr>
        <a:xfrm>
          <a:off x="4064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158513</xdr:rowOff>
    </xdr:from>
    <xdr:ext cx="736600" cy="259045"/>
    <xdr:sp macro="" textlink="">
      <xdr:nvSpPr>
        <xdr:cNvPr id="136" name="テキスト ボックス 135">
          <a:extLst>
            <a:ext uri="{FF2B5EF4-FFF2-40B4-BE49-F238E27FC236}">
              <a16:creationId xmlns:a16="http://schemas.microsoft.com/office/drawing/2014/main" id="{E06979D8-1691-42D4-B83D-89AC89899CBA}"/>
            </a:ext>
          </a:extLst>
        </xdr:cNvPr>
        <xdr:cNvSpPr txBox="1"/>
      </xdr:nvSpPr>
      <xdr:spPr>
        <a:xfrm>
          <a:off x="3733800" y="1044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128524</xdr:rowOff>
    </xdr:from>
    <xdr:to>
      <xdr:col>15</xdr:col>
      <xdr:colOff>82550</xdr:colOff>
      <xdr:row>66</xdr:row>
      <xdr:rowOff>116332</xdr:rowOff>
    </xdr:to>
    <xdr:cxnSp macro="">
      <xdr:nvCxnSpPr>
        <xdr:cNvPr id="137" name="直線コネクタ 136">
          <a:extLst>
            <a:ext uri="{FF2B5EF4-FFF2-40B4-BE49-F238E27FC236}">
              <a16:creationId xmlns:a16="http://schemas.microsoft.com/office/drawing/2014/main" id="{B1C70E84-175F-472C-B433-B7B79AC90436}"/>
            </a:ext>
          </a:extLst>
        </xdr:cNvPr>
        <xdr:cNvCxnSpPr/>
      </xdr:nvCxnSpPr>
      <xdr:spPr>
        <a:xfrm flipV="1">
          <a:off x="2336800" y="11272774"/>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22352</xdr:rowOff>
    </xdr:from>
    <xdr:to>
      <xdr:col>15</xdr:col>
      <xdr:colOff>133350</xdr:colOff>
      <xdr:row>64</xdr:row>
      <xdr:rowOff>123952</xdr:rowOff>
    </xdr:to>
    <xdr:sp macro="" textlink="">
      <xdr:nvSpPr>
        <xdr:cNvPr id="138" name="フローチャート: 判断 137">
          <a:extLst>
            <a:ext uri="{FF2B5EF4-FFF2-40B4-BE49-F238E27FC236}">
              <a16:creationId xmlns:a16="http://schemas.microsoft.com/office/drawing/2014/main" id="{875261FD-E803-4D0C-868C-1F9A5063C06E}"/>
            </a:ext>
          </a:extLst>
        </xdr:cNvPr>
        <xdr:cNvSpPr/>
      </xdr:nvSpPr>
      <xdr:spPr>
        <a:xfrm>
          <a:off x="31750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134129</xdr:rowOff>
    </xdr:from>
    <xdr:ext cx="762000" cy="259045"/>
    <xdr:sp macro="" textlink="">
      <xdr:nvSpPr>
        <xdr:cNvPr id="139" name="テキスト ボックス 138">
          <a:extLst>
            <a:ext uri="{FF2B5EF4-FFF2-40B4-BE49-F238E27FC236}">
              <a16:creationId xmlns:a16="http://schemas.microsoft.com/office/drawing/2014/main" id="{79EC1FC0-E960-4AF0-8429-852139CB98BF}"/>
            </a:ext>
          </a:extLst>
        </xdr:cNvPr>
        <xdr:cNvSpPr txBox="1"/>
      </xdr:nvSpPr>
      <xdr:spPr>
        <a:xfrm>
          <a:off x="2844800" y="10764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65786</xdr:rowOff>
    </xdr:from>
    <xdr:to>
      <xdr:col>11</xdr:col>
      <xdr:colOff>31750</xdr:colOff>
      <xdr:row>66</xdr:row>
      <xdr:rowOff>116332</xdr:rowOff>
    </xdr:to>
    <xdr:cxnSp macro="">
      <xdr:nvCxnSpPr>
        <xdr:cNvPr id="140" name="直線コネクタ 139">
          <a:extLst>
            <a:ext uri="{FF2B5EF4-FFF2-40B4-BE49-F238E27FC236}">
              <a16:creationId xmlns:a16="http://schemas.microsoft.com/office/drawing/2014/main" id="{24B86609-F595-4CC7-B665-17E2A85724A6}"/>
            </a:ext>
          </a:extLst>
        </xdr:cNvPr>
        <xdr:cNvCxnSpPr/>
      </xdr:nvCxnSpPr>
      <xdr:spPr>
        <a:xfrm>
          <a:off x="1447800" y="11210036"/>
          <a:ext cx="889000" cy="2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70612</xdr:rowOff>
    </xdr:from>
    <xdr:to>
      <xdr:col>11</xdr:col>
      <xdr:colOff>82550</xdr:colOff>
      <xdr:row>65</xdr:row>
      <xdr:rowOff>762</xdr:rowOff>
    </xdr:to>
    <xdr:sp macro="" textlink="">
      <xdr:nvSpPr>
        <xdr:cNvPr id="141" name="フローチャート: 判断 140">
          <a:extLst>
            <a:ext uri="{FF2B5EF4-FFF2-40B4-BE49-F238E27FC236}">
              <a16:creationId xmlns:a16="http://schemas.microsoft.com/office/drawing/2014/main" id="{A1CBBF5A-D0DA-453A-9CC7-5759563AB42E}"/>
            </a:ext>
          </a:extLst>
        </xdr:cNvPr>
        <xdr:cNvSpPr/>
      </xdr:nvSpPr>
      <xdr:spPr>
        <a:xfrm>
          <a:off x="2286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10939</xdr:rowOff>
    </xdr:from>
    <xdr:ext cx="762000" cy="259045"/>
    <xdr:sp macro="" textlink="">
      <xdr:nvSpPr>
        <xdr:cNvPr id="142" name="テキスト ボックス 141">
          <a:extLst>
            <a:ext uri="{FF2B5EF4-FFF2-40B4-BE49-F238E27FC236}">
              <a16:creationId xmlns:a16="http://schemas.microsoft.com/office/drawing/2014/main" id="{402C1C02-2CAF-4824-8CAC-3A421AD50ED9}"/>
            </a:ext>
          </a:extLst>
        </xdr:cNvPr>
        <xdr:cNvSpPr txBox="1"/>
      </xdr:nvSpPr>
      <xdr:spPr>
        <a:xfrm>
          <a:off x="1955800" y="1081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51308</xdr:rowOff>
    </xdr:from>
    <xdr:to>
      <xdr:col>7</xdr:col>
      <xdr:colOff>31750</xdr:colOff>
      <xdr:row>64</xdr:row>
      <xdr:rowOff>152908</xdr:rowOff>
    </xdr:to>
    <xdr:sp macro="" textlink="">
      <xdr:nvSpPr>
        <xdr:cNvPr id="143" name="フローチャート: 判断 142">
          <a:extLst>
            <a:ext uri="{FF2B5EF4-FFF2-40B4-BE49-F238E27FC236}">
              <a16:creationId xmlns:a16="http://schemas.microsoft.com/office/drawing/2014/main" id="{80F0E84F-1791-4FCE-A445-ED6D34271521}"/>
            </a:ext>
          </a:extLst>
        </xdr:cNvPr>
        <xdr:cNvSpPr/>
      </xdr:nvSpPr>
      <xdr:spPr>
        <a:xfrm>
          <a:off x="1397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163085</xdr:rowOff>
    </xdr:from>
    <xdr:ext cx="762000" cy="259045"/>
    <xdr:sp macro="" textlink="">
      <xdr:nvSpPr>
        <xdr:cNvPr id="144" name="テキスト ボックス 143">
          <a:extLst>
            <a:ext uri="{FF2B5EF4-FFF2-40B4-BE49-F238E27FC236}">
              <a16:creationId xmlns:a16="http://schemas.microsoft.com/office/drawing/2014/main" id="{30366FC8-F52C-48FC-8A9F-999EEEA70596}"/>
            </a:ext>
          </a:extLst>
        </xdr:cNvPr>
        <xdr:cNvSpPr txBox="1"/>
      </xdr:nvSpPr>
      <xdr:spPr>
        <a:xfrm>
          <a:off x="1066800" y="1079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23D50A76-56FC-4848-B7ED-4B098969A41F}"/>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9C26342E-10D4-463C-BB97-F7974543A1F2}"/>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DA608758-277C-417F-842F-D59C4134B6A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4FAC71D5-8D4C-474E-967F-A3C885428E12}"/>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AE202BBA-234D-48CA-ABA6-E3C2A365A32A}"/>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34544</xdr:rowOff>
    </xdr:from>
    <xdr:to>
      <xdr:col>23</xdr:col>
      <xdr:colOff>184150</xdr:colOff>
      <xdr:row>63</xdr:row>
      <xdr:rowOff>136144</xdr:rowOff>
    </xdr:to>
    <xdr:sp macro="" textlink="">
      <xdr:nvSpPr>
        <xdr:cNvPr id="150" name="楕円 149">
          <a:extLst>
            <a:ext uri="{FF2B5EF4-FFF2-40B4-BE49-F238E27FC236}">
              <a16:creationId xmlns:a16="http://schemas.microsoft.com/office/drawing/2014/main" id="{474B0FF6-3C2C-439F-97BC-230E803C07F1}"/>
            </a:ext>
          </a:extLst>
        </xdr:cNvPr>
        <xdr:cNvSpPr/>
      </xdr:nvSpPr>
      <xdr:spPr>
        <a:xfrm>
          <a:off x="4902200" y="1083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6621</xdr:rowOff>
    </xdr:from>
    <xdr:ext cx="762000" cy="259045"/>
    <xdr:sp macro="" textlink="">
      <xdr:nvSpPr>
        <xdr:cNvPr id="151" name="財政構造の弾力性該当値テキスト">
          <a:extLst>
            <a:ext uri="{FF2B5EF4-FFF2-40B4-BE49-F238E27FC236}">
              <a16:creationId xmlns:a16="http://schemas.microsoft.com/office/drawing/2014/main" id="{A58813DA-FEF5-41AC-85F5-B7A24628FF14}"/>
            </a:ext>
          </a:extLst>
        </xdr:cNvPr>
        <xdr:cNvSpPr txBox="1"/>
      </xdr:nvSpPr>
      <xdr:spPr>
        <a:xfrm>
          <a:off x="5041900" y="108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15240</xdr:rowOff>
    </xdr:from>
    <xdr:to>
      <xdr:col>19</xdr:col>
      <xdr:colOff>184150</xdr:colOff>
      <xdr:row>63</xdr:row>
      <xdr:rowOff>116840</xdr:rowOff>
    </xdr:to>
    <xdr:sp macro="" textlink="">
      <xdr:nvSpPr>
        <xdr:cNvPr id="152" name="楕円 151">
          <a:extLst>
            <a:ext uri="{FF2B5EF4-FFF2-40B4-BE49-F238E27FC236}">
              <a16:creationId xmlns:a16="http://schemas.microsoft.com/office/drawing/2014/main" id="{84DE4CE1-2BB9-47AF-9E04-F2F767AA9879}"/>
            </a:ext>
          </a:extLst>
        </xdr:cNvPr>
        <xdr:cNvSpPr/>
      </xdr:nvSpPr>
      <xdr:spPr>
        <a:xfrm>
          <a:off x="4064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101617</xdr:rowOff>
    </xdr:from>
    <xdr:ext cx="736600" cy="259045"/>
    <xdr:sp macro="" textlink="">
      <xdr:nvSpPr>
        <xdr:cNvPr id="153" name="テキスト ボックス 152">
          <a:extLst>
            <a:ext uri="{FF2B5EF4-FFF2-40B4-BE49-F238E27FC236}">
              <a16:creationId xmlns:a16="http://schemas.microsoft.com/office/drawing/2014/main" id="{2A006D28-7360-4FB9-8570-2FF96B6B44EF}"/>
            </a:ext>
          </a:extLst>
        </xdr:cNvPr>
        <xdr:cNvSpPr txBox="1"/>
      </xdr:nvSpPr>
      <xdr:spPr>
        <a:xfrm>
          <a:off x="3733800" y="10902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77724</xdr:rowOff>
    </xdr:from>
    <xdr:to>
      <xdr:col>15</xdr:col>
      <xdr:colOff>133350</xdr:colOff>
      <xdr:row>66</xdr:row>
      <xdr:rowOff>7874</xdr:rowOff>
    </xdr:to>
    <xdr:sp macro="" textlink="">
      <xdr:nvSpPr>
        <xdr:cNvPr id="154" name="楕円 153">
          <a:extLst>
            <a:ext uri="{FF2B5EF4-FFF2-40B4-BE49-F238E27FC236}">
              <a16:creationId xmlns:a16="http://schemas.microsoft.com/office/drawing/2014/main" id="{1294FD2A-9C22-4111-BBD7-209050E4B096}"/>
            </a:ext>
          </a:extLst>
        </xdr:cNvPr>
        <xdr:cNvSpPr/>
      </xdr:nvSpPr>
      <xdr:spPr>
        <a:xfrm>
          <a:off x="3175000" y="1122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164101</xdr:rowOff>
    </xdr:from>
    <xdr:ext cx="762000" cy="259045"/>
    <xdr:sp macro="" textlink="">
      <xdr:nvSpPr>
        <xdr:cNvPr id="155" name="テキスト ボックス 154">
          <a:extLst>
            <a:ext uri="{FF2B5EF4-FFF2-40B4-BE49-F238E27FC236}">
              <a16:creationId xmlns:a16="http://schemas.microsoft.com/office/drawing/2014/main" id="{76202871-7EA6-4905-886C-28262A27B1DD}"/>
            </a:ext>
          </a:extLst>
        </xdr:cNvPr>
        <xdr:cNvSpPr txBox="1"/>
      </xdr:nvSpPr>
      <xdr:spPr>
        <a:xfrm>
          <a:off x="2844800" y="11308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65532</xdr:rowOff>
    </xdr:from>
    <xdr:to>
      <xdr:col>11</xdr:col>
      <xdr:colOff>82550</xdr:colOff>
      <xdr:row>66</xdr:row>
      <xdr:rowOff>167132</xdr:rowOff>
    </xdr:to>
    <xdr:sp macro="" textlink="">
      <xdr:nvSpPr>
        <xdr:cNvPr id="156" name="楕円 155">
          <a:extLst>
            <a:ext uri="{FF2B5EF4-FFF2-40B4-BE49-F238E27FC236}">
              <a16:creationId xmlns:a16="http://schemas.microsoft.com/office/drawing/2014/main" id="{CC9E10C7-D643-4CDF-9791-E75ACC5A8001}"/>
            </a:ext>
          </a:extLst>
        </xdr:cNvPr>
        <xdr:cNvSpPr/>
      </xdr:nvSpPr>
      <xdr:spPr>
        <a:xfrm>
          <a:off x="2286000" y="1138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151909</xdr:rowOff>
    </xdr:from>
    <xdr:ext cx="762000" cy="259045"/>
    <xdr:sp macro="" textlink="">
      <xdr:nvSpPr>
        <xdr:cNvPr id="157" name="テキスト ボックス 156">
          <a:extLst>
            <a:ext uri="{FF2B5EF4-FFF2-40B4-BE49-F238E27FC236}">
              <a16:creationId xmlns:a16="http://schemas.microsoft.com/office/drawing/2014/main" id="{0A9EAA3A-FF46-40AF-B206-669535AE2F70}"/>
            </a:ext>
          </a:extLst>
        </xdr:cNvPr>
        <xdr:cNvSpPr txBox="1"/>
      </xdr:nvSpPr>
      <xdr:spPr>
        <a:xfrm>
          <a:off x="1955800" y="1146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14986</xdr:rowOff>
    </xdr:from>
    <xdr:to>
      <xdr:col>7</xdr:col>
      <xdr:colOff>31750</xdr:colOff>
      <xdr:row>65</xdr:row>
      <xdr:rowOff>116586</xdr:rowOff>
    </xdr:to>
    <xdr:sp macro="" textlink="">
      <xdr:nvSpPr>
        <xdr:cNvPr id="158" name="楕円 157">
          <a:extLst>
            <a:ext uri="{FF2B5EF4-FFF2-40B4-BE49-F238E27FC236}">
              <a16:creationId xmlns:a16="http://schemas.microsoft.com/office/drawing/2014/main" id="{D880FB9A-A112-4CF6-B6E9-F9EF55E8D459}"/>
            </a:ext>
          </a:extLst>
        </xdr:cNvPr>
        <xdr:cNvSpPr/>
      </xdr:nvSpPr>
      <xdr:spPr>
        <a:xfrm>
          <a:off x="1397000" y="1115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101363</xdr:rowOff>
    </xdr:from>
    <xdr:ext cx="762000" cy="259045"/>
    <xdr:sp macro="" textlink="">
      <xdr:nvSpPr>
        <xdr:cNvPr id="159" name="テキスト ボックス 158">
          <a:extLst>
            <a:ext uri="{FF2B5EF4-FFF2-40B4-BE49-F238E27FC236}">
              <a16:creationId xmlns:a16="http://schemas.microsoft.com/office/drawing/2014/main" id="{ED76AC75-0C97-4EC7-B41C-82CDB3CE4516}"/>
            </a:ext>
          </a:extLst>
        </xdr:cNvPr>
        <xdr:cNvSpPr txBox="1"/>
      </xdr:nvSpPr>
      <xdr:spPr>
        <a:xfrm>
          <a:off x="1066800" y="1124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2BD91B4D-F236-4124-BC5A-FC9DB7C23449}"/>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FCB5682A-69B1-45D0-84AA-673E392DC4A8}"/>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F4AAB961-C4E0-4057-B3C2-DADEDBCCCC0E}"/>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[309,758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693E8294-6C62-4BFB-97E7-98EA886D203E}"/>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D0222173-EA12-4A82-9F01-19E5CBE5FDBA}"/>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81B74ED3-2047-4CB7-9C60-3B0B3C0AD813}"/>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291DB221-07A2-48E3-A186-BB780F5469E5}"/>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7D75C326-B033-4931-BCBF-B5AFDCA9E42C}"/>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27EDECA4-552D-4B1C-B94B-A2E2927A0EB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8E5001A4-A18D-4020-88CC-CCF4D74A4EC7}"/>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9AE7DB88-7CE7-4BCE-AE5E-F399449E7B97}"/>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E89349EE-F16B-4FA0-A171-CA231D7D6365}"/>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FEE29A02-6354-42F8-B197-1DD7CA3A68CC}"/>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災害対応に係る時間外手当の減少等により、前年から</a:t>
          </a:r>
          <a:r>
            <a:rPr kumimoji="1" lang="en-US" altLang="ja-JP" sz="1300">
              <a:latin typeface="ＭＳ Ｐゴシック" panose="020B0600070205080204" pitchFamily="50" charset="-128"/>
              <a:ea typeface="ＭＳ Ｐゴシック" panose="020B0600070205080204" pitchFamily="50" charset="-128"/>
            </a:rPr>
            <a:t>43,323</a:t>
          </a:r>
          <a:r>
            <a:rPr kumimoji="1" lang="ja-JP" altLang="en-US" sz="1300">
              <a:latin typeface="ＭＳ Ｐゴシック" panose="020B0600070205080204" pitchFamily="50" charset="-128"/>
              <a:ea typeface="ＭＳ Ｐゴシック" panose="020B0600070205080204" pitchFamily="50" charset="-128"/>
            </a:rPr>
            <a:t>円減少した結果、類似団体平均を</a:t>
          </a:r>
          <a:r>
            <a:rPr kumimoji="1" lang="en-US" altLang="ja-JP" sz="1300">
              <a:latin typeface="ＭＳ Ｐゴシック" panose="020B0600070205080204" pitchFamily="50" charset="-128"/>
              <a:ea typeface="ＭＳ Ｐゴシック" panose="020B0600070205080204" pitchFamily="50" charset="-128"/>
            </a:rPr>
            <a:t>17,899</a:t>
          </a:r>
          <a:r>
            <a:rPr kumimoji="1" lang="ja-JP" altLang="en-US" sz="1300">
              <a:latin typeface="ＭＳ Ｐゴシック" panose="020B0600070205080204" pitchFamily="50" charset="-128"/>
              <a:ea typeface="ＭＳ Ｐゴシック" panose="020B0600070205080204" pitchFamily="50" charset="-128"/>
            </a:rPr>
            <a:t>円上回っている。類似団体平均を上回っている要因は、人件費では主に給食センターと保育所を直営で行っているためであり、物件費では主にふるさと納税の返礼品等によるものである。</a:t>
          </a:r>
        </a:p>
        <a:p>
          <a:r>
            <a:rPr kumimoji="1" lang="ja-JP" altLang="en-US" sz="1300">
              <a:latin typeface="ＭＳ Ｐゴシック" panose="020B0600070205080204" pitchFamily="50" charset="-128"/>
              <a:ea typeface="ＭＳ Ｐゴシック" panose="020B0600070205080204" pitchFamily="50" charset="-128"/>
            </a:rPr>
            <a:t>　今後も適正な管理に努め、コストの低減を図っていく。</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C882D02A-F868-4447-8AEA-4032A836A2B5}"/>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6C64D69-A1A9-431E-8C9E-DE8CCBB467E9}"/>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BFD14F8C-BCF3-4A7E-BE14-E82FEBDDF676}"/>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CAC1EDD4-A9B6-4B8A-8564-BD821A82BF89}"/>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E8AE3EEA-269C-4131-A487-CEA5E8F19F76}"/>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52466FCC-6C79-417A-B442-61D9C6FF4567}"/>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E7E6F1F7-5B1C-4212-89EB-D794099563C6}"/>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63CFE1F1-87F1-4965-A3F4-E785F5FDB1C8}"/>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F68AD4C4-A73A-4BE6-AE25-46B67FA3FFED}"/>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18407-4CED-4C0A-87F9-67A00E24536F}"/>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99F58D6A-E429-4EFE-BC9F-334DC5518B83}"/>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37C5646F-3CB2-4CA5-A147-7776C8EAC037}"/>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84492E4A-9208-4662-8EF0-E4160B826255}"/>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98BB53C5-0177-466C-9CB7-611BB1C56791}"/>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B9F0D81A-9348-41F8-8DBF-E0E329E54004}"/>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4BAF0222-230D-4BBB-82EF-BC0551E6ED9B}"/>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162399</xdr:rowOff>
    </xdr:from>
    <xdr:to>
      <xdr:col>23</xdr:col>
      <xdr:colOff>133350</xdr:colOff>
      <xdr:row>89</xdr:row>
      <xdr:rowOff>90757</xdr:rowOff>
    </xdr:to>
    <xdr:cxnSp macro="">
      <xdr:nvCxnSpPr>
        <xdr:cNvPr id="189" name="直線コネクタ 188">
          <a:extLst>
            <a:ext uri="{FF2B5EF4-FFF2-40B4-BE49-F238E27FC236}">
              <a16:creationId xmlns:a16="http://schemas.microsoft.com/office/drawing/2014/main" id="{8A6E6A4A-FF04-4899-97B9-D264087D7B7C}"/>
            </a:ext>
          </a:extLst>
        </xdr:cNvPr>
        <xdr:cNvCxnSpPr/>
      </xdr:nvCxnSpPr>
      <xdr:spPr>
        <a:xfrm flipV="1">
          <a:off x="4953000" y="13706949"/>
          <a:ext cx="0" cy="16428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62834</xdr:rowOff>
    </xdr:from>
    <xdr:ext cx="762000" cy="259045"/>
    <xdr:sp macro="" textlink="">
      <xdr:nvSpPr>
        <xdr:cNvPr id="190" name="人件費・物件費等の状況最小値テキスト">
          <a:extLst>
            <a:ext uri="{FF2B5EF4-FFF2-40B4-BE49-F238E27FC236}">
              <a16:creationId xmlns:a16="http://schemas.microsoft.com/office/drawing/2014/main" id="{F1A33388-6693-4E6F-9C54-679E430A6DC5}"/>
            </a:ext>
          </a:extLst>
        </xdr:cNvPr>
        <xdr:cNvSpPr txBox="1"/>
      </xdr:nvSpPr>
      <xdr:spPr>
        <a:xfrm>
          <a:off x="5041900" y="15321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90757</xdr:rowOff>
    </xdr:from>
    <xdr:to>
      <xdr:col>24</xdr:col>
      <xdr:colOff>12700</xdr:colOff>
      <xdr:row>89</xdr:row>
      <xdr:rowOff>90757</xdr:rowOff>
    </xdr:to>
    <xdr:cxnSp macro="">
      <xdr:nvCxnSpPr>
        <xdr:cNvPr id="191" name="直線コネクタ 190">
          <a:extLst>
            <a:ext uri="{FF2B5EF4-FFF2-40B4-BE49-F238E27FC236}">
              <a16:creationId xmlns:a16="http://schemas.microsoft.com/office/drawing/2014/main" id="{FCEC0C6B-6032-4119-AA3B-7870E4585252}"/>
            </a:ext>
          </a:extLst>
        </xdr:cNvPr>
        <xdr:cNvCxnSpPr/>
      </xdr:nvCxnSpPr>
      <xdr:spPr>
        <a:xfrm>
          <a:off x="4864100" y="15349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77326</xdr:rowOff>
    </xdr:from>
    <xdr:ext cx="762000" cy="259045"/>
    <xdr:sp macro="" textlink="">
      <xdr:nvSpPr>
        <xdr:cNvPr id="192" name="人件費・物件費等の状況最大値テキスト">
          <a:extLst>
            <a:ext uri="{FF2B5EF4-FFF2-40B4-BE49-F238E27FC236}">
              <a16:creationId xmlns:a16="http://schemas.microsoft.com/office/drawing/2014/main" id="{26EBE54B-B743-434D-B7CD-BE2A29B1D50F}"/>
            </a:ext>
          </a:extLst>
        </xdr:cNvPr>
        <xdr:cNvSpPr txBox="1"/>
      </xdr:nvSpPr>
      <xdr:spPr>
        <a:xfrm>
          <a:off x="5041900" y="13450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162399</xdr:rowOff>
    </xdr:from>
    <xdr:to>
      <xdr:col>24</xdr:col>
      <xdr:colOff>12700</xdr:colOff>
      <xdr:row>79</xdr:row>
      <xdr:rowOff>162399</xdr:rowOff>
    </xdr:to>
    <xdr:cxnSp macro="">
      <xdr:nvCxnSpPr>
        <xdr:cNvPr id="193" name="直線コネクタ 192">
          <a:extLst>
            <a:ext uri="{FF2B5EF4-FFF2-40B4-BE49-F238E27FC236}">
              <a16:creationId xmlns:a16="http://schemas.microsoft.com/office/drawing/2014/main" id="{8D424BC5-7557-4D5C-9706-BA6AB5A79CB7}"/>
            </a:ext>
          </a:extLst>
        </xdr:cNvPr>
        <xdr:cNvCxnSpPr/>
      </xdr:nvCxnSpPr>
      <xdr:spPr>
        <a:xfrm>
          <a:off x="4864100" y="13706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133922</xdr:rowOff>
    </xdr:from>
    <xdr:to>
      <xdr:col>23</xdr:col>
      <xdr:colOff>133350</xdr:colOff>
      <xdr:row>82</xdr:row>
      <xdr:rowOff>49588</xdr:rowOff>
    </xdr:to>
    <xdr:cxnSp macro="">
      <xdr:nvCxnSpPr>
        <xdr:cNvPr id="194" name="直線コネクタ 193">
          <a:extLst>
            <a:ext uri="{FF2B5EF4-FFF2-40B4-BE49-F238E27FC236}">
              <a16:creationId xmlns:a16="http://schemas.microsoft.com/office/drawing/2014/main" id="{881C05D2-77F5-4A4A-8995-0FFB021223F1}"/>
            </a:ext>
          </a:extLst>
        </xdr:cNvPr>
        <xdr:cNvCxnSpPr/>
      </xdr:nvCxnSpPr>
      <xdr:spPr>
        <a:xfrm flipV="1">
          <a:off x="4114800" y="14021372"/>
          <a:ext cx="838200" cy="87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63657</xdr:rowOff>
    </xdr:from>
    <xdr:ext cx="762000" cy="259045"/>
    <xdr:sp macro="" textlink="">
      <xdr:nvSpPr>
        <xdr:cNvPr id="195" name="人件費・物件費等の状況平均値テキスト">
          <a:extLst>
            <a:ext uri="{FF2B5EF4-FFF2-40B4-BE49-F238E27FC236}">
              <a16:creationId xmlns:a16="http://schemas.microsoft.com/office/drawing/2014/main" id="{B192650D-0173-4B50-BA17-73DBB647FA82}"/>
            </a:ext>
          </a:extLst>
        </xdr:cNvPr>
        <xdr:cNvSpPr txBox="1"/>
      </xdr:nvSpPr>
      <xdr:spPr>
        <a:xfrm>
          <a:off x="5041900" y="13779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47130</xdr:rowOff>
    </xdr:from>
    <xdr:to>
      <xdr:col>23</xdr:col>
      <xdr:colOff>184150</xdr:colOff>
      <xdr:row>81</xdr:row>
      <xdr:rowOff>148730</xdr:rowOff>
    </xdr:to>
    <xdr:sp macro="" textlink="">
      <xdr:nvSpPr>
        <xdr:cNvPr id="196" name="フローチャート: 判断 195">
          <a:extLst>
            <a:ext uri="{FF2B5EF4-FFF2-40B4-BE49-F238E27FC236}">
              <a16:creationId xmlns:a16="http://schemas.microsoft.com/office/drawing/2014/main" id="{96CC0168-84C6-41DE-92D0-883F18642FB0}"/>
            </a:ext>
          </a:extLst>
        </xdr:cNvPr>
        <xdr:cNvSpPr/>
      </xdr:nvSpPr>
      <xdr:spPr>
        <a:xfrm>
          <a:off x="4902200" y="1393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141038</xdr:rowOff>
    </xdr:from>
    <xdr:to>
      <xdr:col>19</xdr:col>
      <xdr:colOff>133350</xdr:colOff>
      <xdr:row>82</xdr:row>
      <xdr:rowOff>49588</xdr:rowOff>
    </xdr:to>
    <xdr:cxnSp macro="">
      <xdr:nvCxnSpPr>
        <xdr:cNvPr id="197" name="直線コネクタ 196">
          <a:extLst>
            <a:ext uri="{FF2B5EF4-FFF2-40B4-BE49-F238E27FC236}">
              <a16:creationId xmlns:a16="http://schemas.microsoft.com/office/drawing/2014/main" id="{0799F407-FB05-4B8F-A9AA-049ECC602821}"/>
            </a:ext>
          </a:extLst>
        </xdr:cNvPr>
        <xdr:cNvCxnSpPr/>
      </xdr:nvCxnSpPr>
      <xdr:spPr>
        <a:xfrm>
          <a:off x="3225800" y="14028488"/>
          <a:ext cx="889000" cy="80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12767</xdr:rowOff>
    </xdr:from>
    <xdr:to>
      <xdr:col>19</xdr:col>
      <xdr:colOff>184150</xdr:colOff>
      <xdr:row>81</xdr:row>
      <xdr:rowOff>114367</xdr:rowOff>
    </xdr:to>
    <xdr:sp macro="" textlink="">
      <xdr:nvSpPr>
        <xdr:cNvPr id="198" name="フローチャート: 判断 197">
          <a:extLst>
            <a:ext uri="{FF2B5EF4-FFF2-40B4-BE49-F238E27FC236}">
              <a16:creationId xmlns:a16="http://schemas.microsoft.com/office/drawing/2014/main" id="{8CDDFF62-8E4A-4A05-88C0-CD95CC6A03F9}"/>
            </a:ext>
          </a:extLst>
        </xdr:cNvPr>
        <xdr:cNvSpPr/>
      </xdr:nvSpPr>
      <xdr:spPr>
        <a:xfrm>
          <a:off x="4064000" y="13900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124544</xdr:rowOff>
    </xdr:from>
    <xdr:ext cx="736600" cy="259045"/>
    <xdr:sp macro="" textlink="">
      <xdr:nvSpPr>
        <xdr:cNvPr id="199" name="テキスト ボックス 198">
          <a:extLst>
            <a:ext uri="{FF2B5EF4-FFF2-40B4-BE49-F238E27FC236}">
              <a16:creationId xmlns:a16="http://schemas.microsoft.com/office/drawing/2014/main" id="{6C09A39A-30A8-4EF1-A91C-429EA3C13B21}"/>
            </a:ext>
          </a:extLst>
        </xdr:cNvPr>
        <xdr:cNvSpPr txBox="1"/>
      </xdr:nvSpPr>
      <xdr:spPr>
        <a:xfrm>
          <a:off x="3733800" y="13669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141038</xdr:rowOff>
    </xdr:from>
    <xdr:to>
      <xdr:col>15</xdr:col>
      <xdr:colOff>82550</xdr:colOff>
      <xdr:row>82</xdr:row>
      <xdr:rowOff>4130</xdr:rowOff>
    </xdr:to>
    <xdr:cxnSp macro="">
      <xdr:nvCxnSpPr>
        <xdr:cNvPr id="200" name="直線コネクタ 199">
          <a:extLst>
            <a:ext uri="{FF2B5EF4-FFF2-40B4-BE49-F238E27FC236}">
              <a16:creationId xmlns:a16="http://schemas.microsoft.com/office/drawing/2014/main" id="{1AF0D5D6-CCF7-4255-8F91-2982260BB9A4}"/>
            </a:ext>
          </a:extLst>
        </xdr:cNvPr>
        <xdr:cNvCxnSpPr/>
      </xdr:nvCxnSpPr>
      <xdr:spPr>
        <a:xfrm flipV="1">
          <a:off x="2336800" y="14028488"/>
          <a:ext cx="889000" cy="34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163063</xdr:rowOff>
    </xdr:from>
    <xdr:to>
      <xdr:col>15</xdr:col>
      <xdr:colOff>133350</xdr:colOff>
      <xdr:row>81</xdr:row>
      <xdr:rowOff>93213</xdr:rowOff>
    </xdr:to>
    <xdr:sp macro="" textlink="">
      <xdr:nvSpPr>
        <xdr:cNvPr id="201" name="フローチャート: 判断 200">
          <a:extLst>
            <a:ext uri="{FF2B5EF4-FFF2-40B4-BE49-F238E27FC236}">
              <a16:creationId xmlns:a16="http://schemas.microsoft.com/office/drawing/2014/main" id="{9C0FEF8E-2291-4160-AA72-81132B8D25E9}"/>
            </a:ext>
          </a:extLst>
        </xdr:cNvPr>
        <xdr:cNvSpPr/>
      </xdr:nvSpPr>
      <xdr:spPr>
        <a:xfrm>
          <a:off x="3175000" y="13879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103390</xdr:rowOff>
    </xdr:from>
    <xdr:ext cx="762000" cy="259045"/>
    <xdr:sp macro="" textlink="">
      <xdr:nvSpPr>
        <xdr:cNvPr id="202" name="テキスト ボックス 201">
          <a:extLst>
            <a:ext uri="{FF2B5EF4-FFF2-40B4-BE49-F238E27FC236}">
              <a16:creationId xmlns:a16="http://schemas.microsoft.com/office/drawing/2014/main" id="{1FA021A5-6390-4271-ACB9-23325E574980}"/>
            </a:ext>
          </a:extLst>
        </xdr:cNvPr>
        <xdr:cNvSpPr txBox="1"/>
      </xdr:nvSpPr>
      <xdr:spPr>
        <a:xfrm>
          <a:off x="2844800" y="13647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74954</xdr:rowOff>
    </xdr:from>
    <xdr:to>
      <xdr:col>11</xdr:col>
      <xdr:colOff>31750</xdr:colOff>
      <xdr:row>82</xdr:row>
      <xdr:rowOff>4130</xdr:rowOff>
    </xdr:to>
    <xdr:cxnSp macro="">
      <xdr:nvCxnSpPr>
        <xdr:cNvPr id="203" name="直線コネクタ 202">
          <a:extLst>
            <a:ext uri="{FF2B5EF4-FFF2-40B4-BE49-F238E27FC236}">
              <a16:creationId xmlns:a16="http://schemas.microsoft.com/office/drawing/2014/main" id="{9FC4056F-81AE-41CA-9E68-778EADDE2722}"/>
            </a:ext>
          </a:extLst>
        </xdr:cNvPr>
        <xdr:cNvCxnSpPr/>
      </xdr:nvCxnSpPr>
      <xdr:spPr>
        <a:xfrm>
          <a:off x="1447800" y="13962404"/>
          <a:ext cx="889000" cy="100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128608</xdr:rowOff>
    </xdr:from>
    <xdr:to>
      <xdr:col>11</xdr:col>
      <xdr:colOff>82550</xdr:colOff>
      <xdr:row>81</xdr:row>
      <xdr:rowOff>58758</xdr:rowOff>
    </xdr:to>
    <xdr:sp macro="" textlink="">
      <xdr:nvSpPr>
        <xdr:cNvPr id="204" name="フローチャート: 判断 203">
          <a:extLst>
            <a:ext uri="{FF2B5EF4-FFF2-40B4-BE49-F238E27FC236}">
              <a16:creationId xmlns:a16="http://schemas.microsoft.com/office/drawing/2014/main" id="{523B46B1-AFC1-41A2-97D9-700CA8C944BD}"/>
            </a:ext>
          </a:extLst>
        </xdr:cNvPr>
        <xdr:cNvSpPr/>
      </xdr:nvSpPr>
      <xdr:spPr>
        <a:xfrm>
          <a:off x="2286000" y="1384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68935</xdr:rowOff>
    </xdr:from>
    <xdr:ext cx="762000" cy="259045"/>
    <xdr:sp macro="" textlink="">
      <xdr:nvSpPr>
        <xdr:cNvPr id="205" name="テキスト ボックス 204">
          <a:extLst>
            <a:ext uri="{FF2B5EF4-FFF2-40B4-BE49-F238E27FC236}">
              <a16:creationId xmlns:a16="http://schemas.microsoft.com/office/drawing/2014/main" id="{03C5B053-D78A-4BB8-A636-E5029C8EAB88}"/>
            </a:ext>
          </a:extLst>
        </xdr:cNvPr>
        <xdr:cNvSpPr txBox="1"/>
      </xdr:nvSpPr>
      <xdr:spPr>
        <a:xfrm>
          <a:off x="1955800" y="1361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113649</xdr:rowOff>
    </xdr:from>
    <xdr:to>
      <xdr:col>7</xdr:col>
      <xdr:colOff>31750</xdr:colOff>
      <xdr:row>81</xdr:row>
      <xdr:rowOff>43799</xdr:rowOff>
    </xdr:to>
    <xdr:sp macro="" textlink="">
      <xdr:nvSpPr>
        <xdr:cNvPr id="206" name="フローチャート: 判断 205">
          <a:extLst>
            <a:ext uri="{FF2B5EF4-FFF2-40B4-BE49-F238E27FC236}">
              <a16:creationId xmlns:a16="http://schemas.microsoft.com/office/drawing/2014/main" id="{1CB5B68D-57EC-4F73-85A4-F656335A5C24}"/>
            </a:ext>
          </a:extLst>
        </xdr:cNvPr>
        <xdr:cNvSpPr/>
      </xdr:nvSpPr>
      <xdr:spPr>
        <a:xfrm>
          <a:off x="1397000" y="1382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53976</xdr:rowOff>
    </xdr:from>
    <xdr:ext cx="762000" cy="259045"/>
    <xdr:sp macro="" textlink="">
      <xdr:nvSpPr>
        <xdr:cNvPr id="207" name="テキスト ボックス 206">
          <a:extLst>
            <a:ext uri="{FF2B5EF4-FFF2-40B4-BE49-F238E27FC236}">
              <a16:creationId xmlns:a16="http://schemas.microsoft.com/office/drawing/2014/main" id="{9B616CA9-415A-4A5A-B5BC-99415F4F8E94}"/>
            </a:ext>
          </a:extLst>
        </xdr:cNvPr>
        <xdr:cNvSpPr txBox="1"/>
      </xdr:nvSpPr>
      <xdr:spPr>
        <a:xfrm>
          <a:off x="1066800" y="13598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F857A60D-69DD-45C8-A3EC-08CD26D5BF1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C5EE5AE-7893-4FB7-AE40-31005D555D8E}"/>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FE0DC607-CD95-48CA-BACD-4B5766C23DAA}"/>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806CD20C-5D0E-4CA0-8C89-4CCBD66AB74A}"/>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592D9E06-03E7-49DF-BC52-E685DDEBD2F5}"/>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83122</xdr:rowOff>
    </xdr:from>
    <xdr:to>
      <xdr:col>23</xdr:col>
      <xdr:colOff>184150</xdr:colOff>
      <xdr:row>82</xdr:row>
      <xdr:rowOff>13272</xdr:rowOff>
    </xdr:to>
    <xdr:sp macro="" textlink="">
      <xdr:nvSpPr>
        <xdr:cNvPr id="213" name="楕円 212">
          <a:extLst>
            <a:ext uri="{FF2B5EF4-FFF2-40B4-BE49-F238E27FC236}">
              <a16:creationId xmlns:a16="http://schemas.microsoft.com/office/drawing/2014/main" id="{BCD2C775-4992-4E83-A217-427F06C8E12C}"/>
            </a:ext>
          </a:extLst>
        </xdr:cNvPr>
        <xdr:cNvSpPr/>
      </xdr:nvSpPr>
      <xdr:spPr>
        <a:xfrm>
          <a:off x="4902200" y="1397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55199</xdr:rowOff>
    </xdr:from>
    <xdr:ext cx="762000" cy="259045"/>
    <xdr:sp macro="" textlink="">
      <xdr:nvSpPr>
        <xdr:cNvPr id="214" name="人件費・物件費等の状況該当値テキスト">
          <a:extLst>
            <a:ext uri="{FF2B5EF4-FFF2-40B4-BE49-F238E27FC236}">
              <a16:creationId xmlns:a16="http://schemas.microsoft.com/office/drawing/2014/main" id="{4602899D-323A-44CC-8A89-39F49EE31559}"/>
            </a:ext>
          </a:extLst>
        </xdr:cNvPr>
        <xdr:cNvSpPr txBox="1"/>
      </xdr:nvSpPr>
      <xdr:spPr>
        <a:xfrm>
          <a:off x="5041900" y="1394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170238</xdr:rowOff>
    </xdr:from>
    <xdr:to>
      <xdr:col>19</xdr:col>
      <xdr:colOff>184150</xdr:colOff>
      <xdr:row>82</xdr:row>
      <xdr:rowOff>100388</xdr:rowOff>
    </xdr:to>
    <xdr:sp macro="" textlink="">
      <xdr:nvSpPr>
        <xdr:cNvPr id="215" name="楕円 214">
          <a:extLst>
            <a:ext uri="{FF2B5EF4-FFF2-40B4-BE49-F238E27FC236}">
              <a16:creationId xmlns:a16="http://schemas.microsoft.com/office/drawing/2014/main" id="{71942122-078F-4BFF-AB78-B344EE431409}"/>
            </a:ext>
          </a:extLst>
        </xdr:cNvPr>
        <xdr:cNvSpPr/>
      </xdr:nvSpPr>
      <xdr:spPr>
        <a:xfrm>
          <a:off x="4064000" y="1405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85165</xdr:rowOff>
    </xdr:from>
    <xdr:ext cx="736600" cy="259045"/>
    <xdr:sp macro="" textlink="">
      <xdr:nvSpPr>
        <xdr:cNvPr id="216" name="テキスト ボックス 215">
          <a:extLst>
            <a:ext uri="{FF2B5EF4-FFF2-40B4-BE49-F238E27FC236}">
              <a16:creationId xmlns:a16="http://schemas.microsoft.com/office/drawing/2014/main" id="{3EEC3BAA-B4C5-4291-AE89-E36B61146CC8}"/>
            </a:ext>
          </a:extLst>
        </xdr:cNvPr>
        <xdr:cNvSpPr txBox="1"/>
      </xdr:nvSpPr>
      <xdr:spPr>
        <a:xfrm>
          <a:off x="3733800" y="14144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90238</xdr:rowOff>
    </xdr:from>
    <xdr:to>
      <xdr:col>15</xdr:col>
      <xdr:colOff>133350</xdr:colOff>
      <xdr:row>82</xdr:row>
      <xdr:rowOff>20388</xdr:rowOff>
    </xdr:to>
    <xdr:sp macro="" textlink="">
      <xdr:nvSpPr>
        <xdr:cNvPr id="217" name="楕円 216">
          <a:extLst>
            <a:ext uri="{FF2B5EF4-FFF2-40B4-BE49-F238E27FC236}">
              <a16:creationId xmlns:a16="http://schemas.microsoft.com/office/drawing/2014/main" id="{AFB65924-A57E-462E-8E51-79DE8CF96383}"/>
            </a:ext>
          </a:extLst>
        </xdr:cNvPr>
        <xdr:cNvSpPr/>
      </xdr:nvSpPr>
      <xdr:spPr>
        <a:xfrm>
          <a:off x="3175000" y="1397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5165</xdr:rowOff>
    </xdr:from>
    <xdr:ext cx="762000" cy="259045"/>
    <xdr:sp macro="" textlink="">
      <xdr:nvSpPr>
        <xdr:cNvPr id="218" name="テキスト ボックス 217">
          <a:extLst>
            <a:ext uri="{FF2B5EF4-FFF2-40B4-BE49-F238E27FC236}">
              <a16:creationId xmlns:a16="http://schemas.microsoft.com/office/drawing/2014/main" id="{35FB1C3A-3B9D-480D-BE78-311899A77125}"/>
            </a:ext>
          </a:extLst>
        </xdr:cNvPr>
        <xdr:cNvSpPr txBox="1"/>
      </xdr:nvSpPr>
      <xdr:spPr>
        <a:xfrm>
          <a:off x="2844800" y="1406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124780</xdr:rowOff>
    </xdr:from>
    <xdr:to>
      <xdr:col>11</xdr:col>
      <xdr:colOff>82550</xdr:colOff>
      <xdr:row>82</xdr:row>
      <xdr:rowOff>54930</xdr:rowOff>
    </xdr:to>
    <xdr:sp macro="" textlink="">
      <xdr:nvSpPr>
        <xdr:cNvPr id="219" name="楕円 218">
          <a:extLst>
            <a:ext uri="{FF2B5EF4-FFF2-40B4-BE49-F238E27FC236}">
              <a16:creationId xmlns:a16="http://schemas.microsoft.com/office/drawing/2014/main" id="{5A67D198-CDB9-4EA8-A019-F93872200143}"/>
            </a:ext>
          </a:extLst>
        </xdr:cNvPr>
        <xdr:cNvSpPr/>
      </xdr:nvSpPr>
      <xdr:spPr>
        <a:xfrm>
          <a:off x="2286000" y="1401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39707</xdr:rowOff>
    </xdr:from>
    <xdr:ext cx="762000" cy="259045"/>
    <xdr:sp macro="" textlink="">
      <xdr:nvSpPr>
        <xdr:cNvPr id="220" name="テキスト ボックス 219">
          <a:extLst>
            <a:ext uri="{FF2B5EF4-FFF2-40B4-BE49-F238E27FC236}">
              <a16:creationId xmlns:a16="http://schemas.microsoft.com/office/drawing/2014/main" id="{7FDF0178-2CD2-4877-B81B-0F1F915D85C2}"/>
            </a:ext>
          </a:extLst>
        </xdr:cNvPr>
        <xdr:cNvSpPr txBox="1"/>
      </xdr:nvSpPr>
      <xdr:spPr>
        <a:xfrm>
          <a:off x="1955800" y="1409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24154</xdr:rowOff>
    </xdr:from>
    <xdr:to>
      <xdr:col>7</xdr:col>
      <xdr:colOff>31750</xdr:colOff>
      <xdr:row>81</xdr:row>
      <xdr:rowOff>125754</xdr:rowOff>
    </xdr:to>
    <xdr:sp macro="" textlink="">
      <xdr:nvSpPr>
        <xdr:cNvPr id="221" name="楕円 220">
          <a:extLst>
            <a:ext uri="{FF2B5EF4-FFF2-40B4-BE49-F238E27FC236}">
              <a16:creationId xmlns:a16="http://schemas.microsoft.com/office/drawing/2014/main" id="{C774D122-F9E9-4D49-8B2C-57B8240D6CE7}"/>
            </a:ext>
          </a:extLst>
        </xdr:cNvPr>
        <xdr:cNvSpPr/>
      </xdr:nvSpPr>
      <xdr:spPr>
        <a:xfrm>
          <a:off x="1397000" y="1391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110531</xdr:rowOff>
    </xdr:from>
    <xdr:ext cx="762000" cy="259045"/>
    <xdr:sp macro="" textlink="">
      <xdr:nvSpPr>
        <xdr:cNvPr id="222" name="テキスト ボックス 221">
          <a:extLst>
            <a:ext uri="{FF2B5EF4-FFF2-40B4-BE49-F238E27FC236}">
              <a16:creationId xmlns:a16="http://schemas.microsoft.com/office/drawing/2014/main" id="{9A61D434-EEB4-45F7-9BAE-A73D79D29FBF}"/>
            </a:ext>
          </a:extLst>
        </xdr:cNvPr>
        <xdr:cNvSpPr txBox="1"/>
      </xdr:nvSpPr>
      <xdr:spPr>
        <a:xfrm>
          <a:off x="1066800" y="13997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5DF89ED7-2850-4858-9E64-B35EFA17B855}"/>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1AF03C37-EB0E-444C-BC21-A169D8923F9B}"/>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E869EBA6-5FE3-4712-9415-96445AF38DC2}"/>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D1F0F71A-5A9F-4E31-AFDC-33B6F34947F1}"/>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582ECB81-C41E-4611-A0C6-EAA92C4280B5}"/>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1FB56818-06AA-41B3-9B05-1BA7C77B305A}"/>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3AB45C6A-6551-4A8C-8D17-76B92F49F763}"/>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D0CE312A-D3B2-480D-95FC-17BEF5C5F04B}"/>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60CAEB30-1C05-49FA-B7C4-140752DD0C96}"/>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3ACB48BE-664F-497B-8703-A14F4E2F6C0F}"/>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C1B3467F-5AF9-4FC5-8286-EA0C460A4EB4}"/>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6C44B374-CC2D-404C-BBD3-3899B6DA695B}"/>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815C1F8B-BDB0-41C5-8B7F-D9A5834509DD}"/>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類似団体平均を下回っており、今後も適切な指数になるよう努める。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8E131B64-1E24-446E-A55A-72D75E4CE17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CDE9248-C49A-4613-BF9D-A7355C7BE805}"/>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797D2181-D6B1-4E63-A418-2929B522F30F}"/>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77ACDB9B-C063-436A-8CE2-6153A79D3AA6}"/>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FF699366-9008-4DD1-B185-AD0E58A0A33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9B687002-2464-45C7-BEC4-59121B886D2B}"/>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D1B99F7E-D1E5-4570-B76B-277875BD91C5}"/>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4F39087C-873E-4D37-A316-F5AE8D0C190F}"/>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8961B435-64E4-47AC-9B36-0746E4B812AB}"/>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2D222AB1-E7F0-439F-A677-4063C6D95D95}"/>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76F3EF1C-8159-4863-9000-89C128BA4BCF}"/>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54C4C1E1-3D5D-43F3-82E3-C834FBC0C079}"/>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830D550A-7DC8-4729-82CD-27FF93CED75D}"/>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1AC03136-9312-40F3-8262-B3A463689A48}"/>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B2D60ECE-56EF-448B-9868-90F984854BA7}"/>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D1E9DD24-EEE5-4947-A4FF-43B62FC93D45}"/>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8B7DB44B-9B67-4E68-8B90-AF18AC52598C}"/>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90</xdr:row>
      <xdr:rowOff>36286</xdr:rowOff>
    </xdr:to>
    <xdr:cxnSp macro="">
      <xdr:nvCxnSpPr>
        <xdr:cNvPr id="253" name="直線コネクタ 252">
          <a:extLst>
            <a:ext uri="{FF2B5EF4-FFF2-40B4-BE49-F238E27FC236}">
              <a16:creationId xmlns:a16="http://schemas.microsoft.com/office/drawing/2014/main" id="{38A4A519-0EB0-4446-9811-9A3C6745AC33}"/>
            </a:ext>
          </a:extLst>
        </xdr:cNvPr>
        <xdr:cNvCxnSpPr/>
      </xdr:nvCxnSpPr>
      <xdr:spPr>
        <a:xfrm flipV="1">
          <a:off x="17018000" y="13950043"/>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4" name="給与水準   （国との比較）最小値テキスト">
          <a:extLst>
            <a:ext uri="{FF2B5EF4-FFF2-40B4-BE49-F238E27FC236}">
              <a16:creationId xmlns:a16="http://schemas.microsoft.com/office/drawing/2014/main" id="{50431183-04EF-4D9D-91F9-4D3D14843A0D}"/>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5" name="直線コネクタ 254">
          <a:extLst>
            <a:ext uri="{FF2B5EF4-FFF2-40B4-BE49-F238E27FC236}">
              <a16:creationId xmlns:a16="http://schemas.microsoft.com/office/drawing/2014/main" id="{D7265534-CFE4-48C6-A176-1FD3CE8E2BE3}"/>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56" name="給与水準   （国との比較）最大値テキスト">
          <a:extLst>
            <a:ext uri="{FF2B5EF4-FFF2-40B4-BE49-F238E27FC236}">
              <a16:creationId xmlns:a16="http://schemas.microsoft.com/office/drawing/2014/main" id="{6C6E4DBA-0511-4243-87BE-55CCD9655080}"/>
            </a:ext>
          </a:extLst>
        </xdr:cNvPr>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57" name="直線コネクタ 256">
          <a:extLst>
            <a:ext uri="{FF2B5EF4-FFF2-40B4-BE49-F238E27FC236}">
              <a16:creationId xmlns:a16="http://schemas.microsoft.com/office/drawing/2014/main" id="{C614009C-6280-45D2-A266-2ECFF2454A8E}"/>
            </a:ext>
          </a:extLst>
        </xdr:cNvPr>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66221</xdr:rowOff>
    </xdr:from>
    <xdr:to>
      <xdr:col>81</xdr:col>
      <xdr:colOff>44450</xdr:colOff>
      <xdr:row>85</xdr:row>
      <xdr:rowOff>123673</xdr:rowOff>
    </xdr:to>
    <xdr:cxnSp macro="">
      <xdr:nvCxnSpPr>
        <xdr:cNvPr id="258" name="直線コネクタ 257">
          <a:extLst>
            <a:ext uri="{FF2B5EF4-FFF2-40B4-BE49-F238E27FC236}">
              <a16:creationId xmlns:a16="http://schemas.microsoft.com/office/drawing/2014/main" id="{1097F9D3-72EE-4B73-BB65-B27F3A6726CD}"/>
            </a:ext>
          </a:extLst>
        </xdr:cNvPr>
        <xdr:cNvCxnSpPr/>
      </xdr:nvCxnSpPr>
      <xdr:spPr>
        <a:xfrm>
          <a:off x="16179800" y="14639471"/>
          <a:ext cx="8382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67932</xdr:rowOff>
    </xdr:from>
    <xdr:ext cx="762000" cy="259045"/>
    <xdr:sp macro="" textlink="">
      <xdr:nvSpPr>
        <xdr:cNvPr id="259" name="給与水準   （国との比較）平均値テキスト">
          <a:extLst>
            <a:ext uri="{FF2B5EF4-FFF2-40B4-BE49-F238E27FC236}">
              <a16:creationId xmlns:a16="http://schemas.microsoft.com/office/drawing/2014/main" id="{657C39A5-3D98-4DDB-8105-91EBF6FE3BAB}"/>
            </a:ext>
          </a:extLst>
        </xdr:cNvPr>
        <xdr:cNvSpPr txBox="1"/>
      </xdr:nvSpPr>
      <xdr:spPr>
        <a:xfrm>
          <a:off x="17106900" y="146411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95855</xdr:rowOff>
    </xdr:from>
    <xdr:to>
      <xdr:col>81</xdr:col>
      <xdr:colOff>95250</xdr:colOff>
      <xdr:row>86</xdr:row>
      <xdr:rowOff>26005</xdr:rowOff>
    </xdr:to>
    <xdr:sp macro="" textlink="">
      <xdr:nvSpPr>
        <xdr:cNvPr id="260" name="フローチャート: 判断 259">
          <a:extLst>
            <a:ext uri="{FF2B5EF4-FFF2-40B4-BE49-F238E27FC236}">
              <a16:creationId xmlns:a16="http://schemas.microsoft.com/office/drawing/2014/main" id="{9908478B-0B91-4453-B481-1DF7E3DA82DA}"/>
            </a:ext>
          </a:extLst>
        </xdr:cNvPr>
        <xdr:cNvSpPr/>
      </xdr:nvSpPr>
      <xdr:spPr>
        <a:xfrm>
          <a:off x="16967200" y="1466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66221</xdr:rowOff>
    </xdr:from>
    <xdr:to>
      <xdr:col>77</xdr:col>
      <xdr:colOff>44450</xdr:colOff>
      <xdr:row>85</xdr:row>
      <xdr:rowOff>158145</xdr:rowOff>
    </xdr:to>
    <xdr:cxnSp macro="">
      <xdr:nvCxnSpPr>
        <xdr:cNvPr id="261" name="直線コネクタ 260">
          <a:extLst>
            <a:ext uri="{FF2B5EF4-FFF2-40B4-BE49-F238E27FC236}">
              <a16:creationId xmlns:a16="http://schemas.microsoft.com/office/drawing/2014/main" id="{DEB53E91-3877-43C8-BF2E-BA0BE317A4EE}"/>
            </a:ext>
          </a:extLst>
        </xdr:cNvPr>
        <xdr:cNvCxnSpPr/>
      </xdr:nvCxnSpPr>
      <xdr:spPr>
        <a:xfrm flipV="1">
          <a:off x="15290800" y="14639471"/>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95855</xdr:rowOff>
    </xdr:from>
    <xdr:to>
      <xdr:col>77</xdr:col>
      <xdr:colOff>95250</xdr:colOff>
      <xdr:row>86</xdr:row>
      <xdr:rowOff>26005</xdr:rowOff>
    </xdr:to>
    <xdr:sp macro="" textlink="">
      <xdr:nvSpPr>
        <xdr:cNvPr id="262" name="フローチャート: 判断 261">
          <a:extLst>
            <a:ext uri="{FF2B5EF4-FFF2-40B4-BE49-F238E27FC236}">
              <a16:creationId xmlns:a16="http://schemas.microsoft.com/office/drawing/2014/main" id="{9D7E1F91-6D57-4A3A-A5F7-3962D015B9E9}"/>
            </a:ext>
          </a:extLst>
        </xdr:cNvPr>
        <xdr:cNvSpPr/>
      </xdr:nvSpPr>
      <xdr:spPr>
        <a:xfrm>
          <a:off x="16129000" y="1466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10782</xdr:rowOff>
    </xdr:from>
    <xdr:ext cx="736600" cy="259045"/>
    <xdr:sp macro="" textlink="">
      <xdr:nvSpPr>
        <xdr:cNvPr id="263" name="テキスト ボックス 262">
          <a:extLst>
            <a:ext uri="{FF2B5EF4-FFF2-40B4-BE49-F238E27FC236}">
              <a16:creationId xmlns:a16="http://schemas.microsoft.com/office/drawing/2014/main" id="{135E6C96-6093-4E2D-A6F0-6E08673F5E45}"/>
            </a:ext>
          </a:extLst>
        </xdr:cNvPr>
        <xdr:cNvSpPr txBox="1"/>
      </xdr:nvSpPr>
      <xdr:spPr>
        <a:xfrm>
          <a:off x="15798800" y="14755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54732</xdr:rowOff>
    </xdr:from>
    <xdr:to>
      <xdr:col>72</xdr:col>
      <xdr:colOff>203200</xdr:colOff>
      <xdr:row>85</xdr:row>
      <xdr:rowOff>158145</xdr:rowOff>
    </xdr:to>
    <xdr:cxnSp macro="">
      <xdr:nvCxnSpPr>
        <xdr:cNvPr id="264" name="直線コネクタ 263">
          <a:extLst>
            <a:ext uri="{FF2B5EF4-FFF2-40B4-BE49-F238E27FC236}">
              <a16:creationId xmlns:a16="http://schemas.microsoft.com/office/drawing/2014/main" id="{6E88DFD3-8B80-4F68-936D-7BC81FF6638C}"/>
            </a:ext>
          </a:extLst>
        </xdr:cNvPr>
        <xdr:cNvCxnSpPr/>
      </xdr:nvCxnSpPr>
      <xdr:spPr>
        <a:xfrm>
          <a:off x="14401800" y="14627982"/>
          <a:ext cx="889000" cy="10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65" name="フローチャート: 判断 264">
          <a:extLst>
            <a:ext uri="{FF2B5EF4-FFF2-40B4-BE49-F238E27FC236}">
              <a16:creationId xmlns:a16="http://schemas.microsoft.com/office/drawing/2014/main" id="{B6DE202E-277D-4095-ACB2-B8B7B505DDAB}"/>
            </a:ext>
          </a:extLst>
        </xdr:cNvPr>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66" name="テキスト ボックス 265">
          <a:extLst>
            <a:ext uri="{FF2B5EF4-FFF2-40B4-BE49-F238E27FC236}">
              <a16:creationId xmlns:a16="http://schemas.microsoft.com/office/drawing/2014/main" id="{7AA275F5-A331-4A1F-A92A-7703EE17443C}"/>
            </a:ext>
          </a:extLst>
        </xdr:cNvPr>
        <xdr:cNvSpPr txBox="1"/>
      </xdr:nvSpPr>
      <xdr:spPr>
        <a:xfrm>
          <a:off x="14909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43241</xdr:rowOff>
    </xdr:from>
    <xdr:to>
      <xdr:col>68</xdr:col>
      <xdr:colOff>152400</xdr:colOff>
      <xdr:row>85</xdr:row>
      <xdr:rowOff>54732</xdr:rowOff>
    </xdr:to>
    <xdr:cxnSp macro="">
      <xdr:nvCxnSpPr>
        <xdr:cNvPr id="267" name="直線コネクタ 266">
          <a:extLst>
            <a:ext uri="{FF2B5EF4-FFF2-40B4-BE49-F238E27FC236}">
              <a16:creationId xmlns:a16="http://schemas.microsoft.com/office/drawing/2014/main" id="{30B35DDE-8D9C-4426-BBCB-DE11EFD156B0}"/>
            </a:ext>
          </a:extLst>
        </xdr:cNvPr>
        <xdr:cNvCxnSpPr/>
      </xdr:nvCxnSpPr>
      <xdr:spPr>
        <a:xfrm>
          <a:off x="13512800" y="1461649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26912</xdr:rowOff>
    </xdr:from>
    <xdr:to>
      <xdr:col>68</xdr:col>
      <xdr:colOff>203200</xdr:colOff>
      <xdr:row>85</xdr:row>
      <xdr:rowOff>128512</xdr:rowOff>
    </xdr:to>
    <xdr:sp macro="" textlink="">
      <xdr:nvSpPr>
        <xdr:cNvPr id="268" name="フローチャート: 判断 267">
          <a:extLst>
            <a:ext uri="{FF2B5EF4-FFF2-40B4-BE49-F238E27FC236}">
              <a16:creationId xmlns:a16="http://schemas.microsoft.com/office/drawing/2014/main" id="{9FC706CA-7742-4B07-B2EC-5D0BEBB189C1}"/>
            </a:ext>
          </a:extLst>
        </xdr:cNvPr>
        <xdr:cNvSpPr/>
      </xdr:nvSpPr>
      <xdr:spPr>
        <a:xfrm>
          <a:off x="14351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113289</xdr:rowOff>
    </xdr:from>
    <xdr:ext cx="762000" cy="259045"/>
    <xdr:sp macro="" textlink="">
      <xdr:nvSpPr>
        <xdr:cNvPr id="269" name="テキスト ボックス 268">
          <a:extLst>
            <a:ext uri="{FF2B5EF4-FFF2-40B4-BE49-F238E27FC236}">
              <a16:creationId xmlns:a16="http://schemas.microsoft.com/office/drawing/2014/main" id="{5F4B41A3-3946-47E5-B762-E2FFB1708EC7}"/>
            </a:ext>
          </a:extLst>
        </xdr:cNvPr>
        <xdr:cNvSpPr txBox="1"/>
      </xdr:nvSpPr>
      <xdr:spPr>
        <a:xfrm>
          <a:off x="14020800" y="1468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26912</xdr:rowOff>
    </xdr:from>
    <xdr:to>
      <xdr:col>64</xdr:col>
      <xdr:colOff>152400</xdr:colOff>
      <xdr:row>85</xdr:row>
      <xdr:rowOff>128512</xdr:rowOff>
    </xdr:to>
    <xdr:sp macro="" textlink="">
      <xdr:nvSpPr>
        <xdr:cNvPr id="270" name="フローチャート: 判断 269">
          <a:extLst>
            <a:ext uri="{FF2B5EF4-FFF2-40B4-BE49-F238E27FC236}">
              <a16:creationId xmlns:a16="http://schemas.microsoft.com/office/drawing/2014/main" id="{A021866E-9A80-4E3F-8AD7-0530F8C1C415}"/>
            </a:ext>
          </a:extLst>
        </xdr:cNvPr>
        <xdr:cNvSpPr/>
      </xdr:nvSpPr>
      <xdr:spPr>
        <a:xfrm>
          <a:off x="13462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113289</xdr:rowOff>
    </xdr:from>
    <xdr:ext cx="762000" cy="259045"/>
    <xdr:sp macro="" textlink="">
      <xdr:nvSpPr>
        <xdr:cNvPr id="271" name="テキスト ボックス 270">
          <a:extLst>
            <a:ext uri="{FF2B5EF4-FFF2-40B4-BE49-F238E27FC236}">
              <a16:creationId xmlns:a16="http://schemas.microsoft.com/office/drawing/2014/main" id="{40FA3C24-EFA3-4908-BF33-CF332E732044}"/>
            </a:ext>
          </a:extLst>
        </xdr:cNvPr>
        <xdr:cNvSpPr txBox="1"/>
      </xdr:nvSpPr>
      <xdr:spPr>
        <a:xfrm>
          <a:off x="13131800" y="1468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A65973AC-B741-4FD9-BAF7-75B95275ACBD}"/>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84068DF6-E9BE-47F9-B746-1C282CC63469}"/>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62D3AC1D-1762-4979-99A7-2D163CD8F60C}"/>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ECF485F1-C026-4762-AB0B-86A566998BC7}"/>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89762DB5-0279-4728-A623-879F475BBB8A}"/>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72873</xdr:rowOff>
    </xdr:from>
    <xdr:to>
      <xdr:col>81</xdr:col>
      <xdr:colOff>95250</xdr:colOff>
      <xdr:row>86</xdr:row>
      <xdr:rowOff>3023</xdr:rowOff>
    </xdr:to>
    <xdr:sp macro="" textlink="">
      <xdr:nvSpPr>
        <xdr:cNvPr id="277" name="楕円 276">
          <a:extLst>
            <a:ext uri="{FF2B5EF4-FFF2-40B4-BE49-F238E27FC236}">
              <a16:creationId xmlns:a16="http://schemas.microsoft.com/office/drawing/2014/main" id="{9DD71949-10D8-4E7A-BE64-8DD4C9D817C8}"/>
            </a:ext>
          </a:extLst>
        </xdr:cNvPr>
        <xdr:cNvSpPr/>
      </xdr:nvSpPr>
      <xdr:spPr>
        <a:xfrm>
          <a:off x="16967200" y="1464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89400</xdr:rowOff>
    </xdr:from>
    <xdr:ext cx="762000" cy="259045"/>
    <xdr:sp macro="" textlink="">
      <xdr:nvSpPr>
        <xdr:cNvPr id="278" name="給与水準   （国との比較）該当値テキスト">
          <a:extLst>
            <a:ext uri="{FF2B5EF4-FFF2-40B4-BE49-F238E27FC236}">
              <a16:creationId xmlns:a16="http://schemas.microsoft.com/office/drawing/2014/main" id="{2375117C-E93B-454D-AA14-5856B1B4CE87}"/>
            </a:ext>
          </a:extLst>
        </xdr:cNvPr>
        <xdr:cNvSpPr txBox="1"/>
      </xdr:nvSpPr>
      <xdr:spPr>
        <a:xfrm>
          <a:off x="17106900" y="14491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15421</xdr:rowOff>
    </xdr:from>
    <xdr:to>
      <xdr:col>77</xdr:col>
      <xdr:colOff>95250</xdr:colOff>
      <xdr:row>85</xdr:row>
      <xdr:rowOff>117021</xdr:rowOff>
    </xdr:to>
    <xdr:sp macro="" textlink="">
      <xdr:nvSpPr>
        <xdr:cNvPr id="279" name="楕円 278">
          <a:extLst>
            <a:ext uri="{FF2B5EF4-FFF2-40B4-BE49-F238E27FC236}">
              <a16:creationId xmlns:a16="http://schemas.microsoft.com/office/drawing/2014/main" id="{EDBBEB50-3E3A-4610-B1D0-C041751B6B55}"/>
            </a:ext>
          </a:extLst>
        </xdr:cNvPr>
        <xdr:cNvSpPr/>
      </xdr:nvSpPr>
      <xdr:spPr>
        <a:xfrm>
          <a:off x="16129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127198</xdr:rowOff>
    </xdr:from>
    <xdr:ext cx="736600" cy="259045"/>
    <xdr:sp macro="" textlink="">
      <xdr:nvSpPr>
        <xdr:cNvPr id="280" name="テキスト ボックス 279">
          <a:extLst>
            <a:ext uri="{FF2B5EF4-FFF2-40B4-BE49-F238E27FC236}">
              <a16:creationId xmlns:a16="http://schemas.microsoft.com/office/drawing/2014/main" id="{5E81F9D8-E719-428B-BFF0-77A63FDB4927}"/>
            </a:ext>
          </a:extLst>
        </xdr:cNvPr>
        <xdr:cNvSpPr txBox="1"/>
      </xdr:nvSpPr>
      <xdr:spPr>
        <a:xfrm>
          <a:off x="15798800" y="14357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107345</xdr:rowOff>
    </xdr:from>
    <xdr:to>
      <xdr:col>73</xdr:col>
      <xdr:colOff>44450</xdr:colOff>
      <xdr:row>86</xdr:row>
      <xdr:rowOff>37495</xdr:rowOff>
    </xdr:to>
    <xdr:sp macro="" textlink="">
      <xdr:nvSpPr>
        <xdr:cNvPr id="281" name="楕円 280">
          <a:extLst>
            <a:ext uri="{FF2B5EF4-FFF2-40B4-BE49-F238E27FC236}">
              <a16:creationId xmlns:a16="http://schemas.microsoft.com/office/drawing/2014/main" id="{858AD332-5432-4C9C-BB21-4C5182F42749}"/>
            </a:ext>
          </a:extLst>
        </xdr:cNvPr>
        <xdr:cNvSpPr/>
      </xdr:nvSpPr>
      <xdr:spPr>
        <a:xfrm>
          <a:off x="15240000" y="1468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22272</xdr:rowOff>
    </xdr:from>
    <xdr:ext cx="762000" cy="259045"/>
    <xdr:sp macro="" textlink="">
      <xdr:nvSpPr>
        <xdr:cNvPr id="282" name="テキスト ボックス 281">
          <a:extLst>
            <a:ext uri="{FF2B5EF4-FFF2-40B4-BE49-F238E27FC236}">
              <a16:creationId xmlns:a16="http://schemas.microsoft.com/office/drawing/2014/main" id="{EEDCFA05-D9B3-4A85-AFD4-C29F5E62E29D}"/>
            </a:ext>
          </a:extLst>
        </xdr:cNvPr>
        <xdr:cNvSpPr txBox="1"/>
      </xdr:nvSpPr>
      <xdr:spPr>
        <a:xfrm>
          <a:off x="14909800" y="1476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3932</xdr:rowOff>
    </xdr:from>
    <xdr:to>
      <xdr:col>68</xdr:col>
      <xdr:colOff>203200</xdr:colOff>
      <xdr:row>85</xdr:row>
      <xdr:rowOff>105532</xdr:rowOff>
    </xdr:to>
    <xdr:sp macro="" textlink="">
      <xdr:nvSpPr>
        <xdr:cNvPr id="283" name="楕円 282">
          <a:extLst>
            <a:ext uri="{FF2B5EF4-FFF2-40B4-BE49-F238E27FC236}">
              <a16:creationId xmlns:a16="http://schemas.microsoft.com/office/drawing/2014/main" id="{021B8417-3D57-456C-B15D-9D1D0E5A6B20}"/>
            </a:ext>
          </a:extLst>
        </xdr:cNvPr>
        <xdr:cNvSpPr/>
      </xdr:nvSpPr>
      <xdr:spPr>
        <a:xfrm>
          <a:off x="14351000" y="1457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115709</xdr:rowOff>
    </xdr:from>
    <xdr:ext cx="762000" cy="259045"/>
    <xdr:sp macro="" textlink="">
      <xdr:nvSpPr>
        <xdr:cNvPr id="284" name="テキスト ボックス 283">
          <a:extLst>
            <a:ext uri="{FF2B5EF4-FFF2-40B4-BE49-F238E27FC236}">
              <a16:creationId xmlns:a16="http://schemas.microsoft.com/office/drawing/2014/main" id="{6D9D5D4C-FF9D-4924-A2E2-2B22FC346A84}"/>
            </a:ext>
          </a:extLst>
        </xdr:cNvPr>
        <xdr:cNvSpPr txBox="1"/>
      </xdr:nvSpPr>
      <xdr:spPr>
        <a:xfrm>
          <a:off x="14020800" y="14346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163891</xdr:rowOff>
    </xdr:from>
    <xdr:to>
      <xdr:col>64</xdr:col>
      <xdr:colOff>152400</xdr:colOff>
      <xdr:row>85</xdr:row>
      <xdr:rowOff>94041</xdr:rowOff>
    </xdr:to>
    <xdr:sp macro="" textlink="">
      <xdr:nvSpPr>
        <xdr:cNvPr id="285" name="楕円 284">
          <a:extLst>
            <a:ext uri="{FF2B5EF4-FFF2-40B4-BE49-F238E27FC236}">
              <a16:creationId xmlns:a16="http://schemas.microsoft.com/office/drawing/2014/main" id="{027540E3-9FB7-4106-B98C-8E4A1D211EA6}"/>
            </a:ext>
          </a:extLst>
        </xdr:cNvPr>
        <xdr:cNvSpPr/>
      </xdr:nvSpPr>
      <xdr:spPr>
        <a:xfrm>
          <a:off x="13462000" y="1456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104218</xdr:rowOff>
    </xdr:from>
    <xdr:ext cx="762000" cy="259045"/>
    <xdr:sp macro="" textlink="">
      <xdr:nvSpPr>
        <xdr:cNvPr id="286" name="テキスト ボックス 285">
          <a:extLst>
            <a:ext uri="{FF2B5EF4-FFF2-40B4-BE49-F238E27FC236}">
              <a16:creationId xmlns:a16="http://schemas.microsoft.com/office/drawing/2014/main" id="{AEEAF72B-C4AD-4D3A-B348-147731B83B1E}"/>
            </a:ext>
          </a:extLst>
        </xdr:cNvPr>
        <xdr:cNvSpPr txBox="1"/>
      </xdr:nvSpPr>
      <xdr:spPr>
        <a:xfrm>
          <a:off x="13131800" y="14334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4C44621A-455B-4FF6-911D-A5861AEA3DB6}"/>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8FFE8956-D052-4F41-9958-B4CD673D2E5B}"/>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2D6AF46A-2EFB-4AC0-9E69-1F578985FB8A}"/>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C506DFFF-D3CD-4D7E-9991-D16DB455960C}"/>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D0F6E565-FA17-4656-AECA-2B7A24A8774F}"/>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970AA157-8913-44C5-94AB-5093B13A122F}"/>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145D0D6D-7F63-4DB6-92C9-20160E0F445C}"/>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D5B3A78E-8286-45B7-9B4F-5849F114B869}"/>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C998DDEE-C7B7-4004-AB4A-E329F4DE06D7}"/>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CFDDA476-A078-41A1-92C6-41ADA5DF4458}"/>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F4EC9D1D-BDFE-426B-B0C6-0FD66F9DE4AC}"/>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F3F36433-6328-44F5-A28F-F4A0559E911A}"/>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8EC2F47C-0E22-4BCE-8AFD-68DA559C6763}"/>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人口は減少し続けているが、保育園と給食センターを町で運営しており、人口減少と合わせての人員削減は難しく、今後も適正な定員管理に努める。</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76628910-721F-488D-8C98-1876B8CBFDE7}"/>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20B26B83-50CB-4405-AA82-333A5B31972A}"/>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179167EC-2657-4D92-84DC-538C43754804}"/>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a:extLst>
            <a:ext uri="{FF2B5EF4-FFF2-40B4-BE49-F238E27FC236}">
              <a16:creationId xmlns:a16="http://schemas.microsoft.com/office/drawing/2014/main" id="{E5CE413E-204D-47FF-9A51-3F8F2143CC18}"/>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a:extLst>
            <a:ext uri="{FF2B5EF4-FFF2-40B4-BE49-F238E27FC236}">
              <a16:creationId xmlns:a16="http://schemas.microsoft.com/office/drawing/2014/main" id="{68762357-20E4-4A1B-B85E-F80C0219A112}"/>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a:extLst>
            <a:ext uri="{FF2B5EF4-FFF2-40B4-BE49-F238E27FC236}">
              <a16:creationId xmlns:a16="http://schemas.microsoft.com/office/drawing/2014/main" id="{41CCDE62-C168-4839-A6E0-502F18E004C6}"/>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a:extLst>
            <a:ext uri="{FF2B5EF4-FFF2-40B4-BE49-F238E27FC236}">
              <a16:creationId xmlns:a16="http://schemas.microsoft.com/office/drawing/2014/main" id="{E4B40CED-24DA-4411-8B18-E22FC9803C53}"/>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ACFDE92C-A7C0-4176-B8EE-0411A091A14F}"/>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37282242-5504-4A3E-8A8B-95C5A2D263FC}"/>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a:extLst>
            <a:ext uri="{FF2B5EF4-FFF2-40B4-BE49-F238E27FC236}">
              <a16:creationId xmlns:a16="http://schemas.microsoft.com/office/drawing/2014/main" id="{8B84978B-38F6-43D9-86A7-3A70A8002CE3}"/>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a:extLst>
            <a:ext uri="{FF2B5EF4-FFF2-40B4-BE49-F238E27FC236}">
              <a16:creationId xmlns:a16="http://schemas.microsoft.com/office/drawing/2014/main" id="{26C2F64B-9DF9-4ACC-BA7E-C04FFF7C32AC}"/>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a:extLst>
            <a:ext uri="{FF2B5EF4-FFF2-40B4-BE49-F238E27FC236}">
              <a16:creationId xmlns:a16="http://schemas.microsoft.com/office/drawing/2014/main" id="{E2728CCA-C023-4EA5-A99B-D7E9E540AC95}"/>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a:extLst>
            <a:ext uri="{FF2B5EF4-FFF2-40B4-BE49-F238E27FC236}">
              <a16:creationId xmlns:a16="http://schemas.microsoft.com/office/drawing/2014/main" id="{802666BB-823C-44A9-8668-98961BCE2717}"/>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E5961E02-95E8-46BD-B51A-9D884296434F}"/>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BABC1838-A056-42DC-8BA3-A5D1DB298499}"/>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CDAAF1B1-F5FE-48DE-B1D5-9E8857A62C0D}"/>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143764</xdr:rowOff>
    </xdr:from>
    <xdr:to>
      <xdr:col>81</xdr:col>
      <xdr:colOff>44450</xdr:colOff>
      <xdr:row>67</xdr:row>
      <xdr:rowOff>63119</xdr:rowOff>
    </xdr:to>
    <xdr:cxnSp macro="">
      <xdr:nvCxnSpPr>
        <xdr:cNvPr id="316" name="直線コネクタ 315">
          <a:extLst>
            <a:ext uri="{FF2B5EF4-FFF2-40B4-BE49-F238E27FC236}">
              <a16:creationId xmlns:a16="http://schemas.microsoft.com/office/drawing/2014/main" id="{72AF0BB2-513B-4421-84D5-591F215CE286}"/>
            </a:ext>
          </a:extLst>
        </xdr:cNvPr>
        <xdr:cNvCxnSpPr/>
      </xdr:nvCxnSpPr>
      <xdr:spPr>
        <a:xfrm flipV="1">
          <a:off x="17018000" y="10259314"/>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35196</xdr:rowOff>
    </xdr:from>
    <xdr:ext cx="762000" cy="259045"/>
    <xdr:sp macro="" textlink="">
      <xdr:nvSpPr>
        <xdr:cNvPr id="317" name="定員管理の状況最小値テキスト">
          <a:extLst>
            <a:ext uri="{FF2B5EF4-FFF2-40B4-BE49-F238E27FC236}">
              <a16:creationId xmlns:a16="http://schemas.microsoft.com/office/drawing/2014/main" id="{B95D83CD-D184-4B11-B19E-05110AA02FAA}"/>
            </a:ext>
          </a:extLst>
        </xdr:cNvPr>
        <xdr:cNvSpPr txBox="1"/>
      </xdr:nvSpPr>
      <xdr:spPr>
        <a:xfrm>
          <a:off x="17106900" y="11522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63119</xdr:rowOff>
    </xdr:from>
    <xdr:to>
      <xdr:col>81</xdr:col>
      <xdr:colOff>133350</xdr:colOff>
      <xdr:row>67</xdr:row>
      <xdr:rowOff>63119</xdr:rowOff>
    </xdr:to>
    <xdr:cxnSp macro="">
      <xdr:nvCxnSpPr>
        <xdr:cNvPr id="318" name="直線コネクタ 317">
          <a:extLst>
            <a:ext uri="{FF2B5EF4-FFF2-40B4-BE49-F238E27FC236}">
              <a16:creationId xmlns:a16="http://schemas.microsoft.com/office/drawing/2014/main" id="{FE84B1E7-E662-4C14-A50C-C0BF650FAC15}"/>
            </a:ext>
          </a:extLst>
        </xdr:cNvPr>
        <xdr:cNvCxnSpPr/>
      </xdr:nvCxnSpPr>
      <xdr:spPr>
        <a:xfrm>
          <a:off x="16929100" y="11550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58691</xdr:rowOff>
    </xdr:from>
    <xdr:ext cx="762000" cy="259045"/>
    <xdr:sp macro="" textlink="">
      <xdr:nvSpPr>
        <xdr:cNvPr id="319" name="定員管理の状況最大値テキスト">
          <a:extLst>
            <a:ext uri="{FF2B5EF4-FFF2-40B4-BE49-F238E27FC236}">
              <a16:creationId xmlns:a16="http://schemas.microsoft.com/office/drawing/2014/main" id="{210C1DFE-1C48-4565-A35F-9412B6F213AD}"/>
            </a:ext>
          </a:extLst>
        </xdr:cNvPr>
        <xdr:cNvSpPr txBox="1"/>
      </xdr:nvSpPr>
      <xdr:spPr>
        <a:xfrm>
          <a:off x="17106900" y="1000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143764</xdr:rowOff>
    </xdr:from>
    <xdr:to>
      <xdr:col>81</xdr:col>
      <xdr:colOff>133350</xdr:colOff>
      <xdr:row>59</xdr:row>
      <xdr:rowOff>143764</xdr:rowOff>
    </xdr:to>
    <xdr:cxnSp macro="">
      <xdr:nvCxnSpPr>
        <xdr:cNvPr id="320" name="直線コネクタ 319">
          <a:extLst>
            <a:ext uri="{FF2B5EF4-FFF2-40B4-BE49-F238E27FC236}">
              <a16:creationId xmlns:a16="http://schemas.microsoft.com/office/drawing/2014/main" id="{74E61FA8-5475-45F6-AACC-D7461BD084D5}"/>
            </a:ext>
          </a:extLst>
        </xdr:cNvPr>
        <xdr:cNvCxnSpPr/>
      </xdr:nvCxnSpPr>
      <xdr:spPr>
        <a:xfrm>
          <a:off x="16929100" y="1025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79036</xdr:rowOff>
    </xdr:from>
    <xdr:to>
      <xdr:col>81</xdr:col>
      <xdr:colOff>44450</xdr:colOff>
      <xdr:row>62</xdr:row>
      <xdr:rowOff>112014</xdr:rowOff>
    </xdr:to>
    <xdr:cxnSp macro="">
      <xdr:nvCxnSpPr>
        <xdr:cNvPr id="321" name="直線コネクタ 320">
          <a:extLst>
            <a:ext uri="{FF2B5EF4-FFF2-40B4-BE49-F238E27FC236}">
              <a16:creationId xmlns:a16="http://schemas.microsoft.com/office/drawing/2014/main" id="{8F726B5F-93FD-4C7C-A81F-76F7D4A59FC4}"/>
            </a:ext>
          </a:extLst>
        </xdr:cNvPr>
        <xdr:cNvCxnSpPr/>
      </xdr:nvCxnSpPr>
      <xdr:spPr>
        <a:xfrm>
          <a:off x="16179800" y="10708936"/>
          <a:ext cx="838200" cy="32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38329</xdr:rowOff>
    </xdr:from>
    <xdr:ext cx="762000" cy="259045"/>
    <xdr:sp macro="" textlink="">
      <xdr:nvSpPr>
        <xdr:cNvPr id="322" name="定員管理の状況平均値テキスト">
          <a:extLst>
            <a:ext uri="{FF2B5EF4-FFF2-40B4-BE49-F238E27FC236}">
              <a16:creationId xmlns:a16="http://schemas.microsoft.com/office/drawing/2014/main" id="{E0836FD9-BA5C-40E8-A818-FA04FFE86E9D}"/>
            </a:ext>
          </a:extLst>
        </xdr:cNvPr>
        <xdr:cNvSpPr txBox="1"/>
      </xdr:nvSpPr>
      <xdr:spPr>
        <a:xfrm>
          <a:off x="17106900" y="104967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21802</xdr:rowOff>
    </xdr:from>
    <xdr:to>
      <xdr:col>81</xdr:col>
      <xdr:colOff>95250</xdr:colOff>
      <xdr:row>62</xdr:row>
      <xdr:rowOff>123402</xdr:rowOff>
    </xdr:to>
    <xdr:sp macro="" textlink="">
      <xdr:nvSpPr>
        <xdr:cNvPr id="323" name="フローチャート: 判断 322">
          <a:extLst>
            <a:ext uri="{FF2B5EF4-FFF2-40B4-BE49-F238E27FC236}">
              <a16:creationId xmlns:a16="http://schemas.microsoft.com/office/drawing/2014/main" id="{A81043AE-BD6B-4BE1-8562-8B03786697BB}"/>
            </a:ext>
          </a:extLst>
        </xdr:cNvPr>
        <xdr:cNvSpPr/>
      </xdr:nvSpPr>
      <xdr:spPr>
        <a:xfrm>
          <a:off x="16967200" y="1065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68580</xdr:rowOff>
    </xdr:from>
    <xdr:to>
      <xdr:col>77</xdr:col>
      <xdr:colOff>44450</xdr:colOff>
      <xdr:row>62</xdr:row>
      <xdr:rowOff>79036</xdr:rowOff>
    </xdr:to>
    <xdr:cxnSp macro="">
      <xdr:nvCxnSpPr>
        <xdr:cNvPr id="324" name="直線コネクタ 323">
          <a:extLst>
            <a:ext uri="{FF2B5EF4-FFF2-40B4-BE49-F238E27FC236}">
              <a16:creationId xmlns:a16="http://schemas.microsoft.com/office/drawing/2014/main" id="{5A7F4ED0-DD17-4B47-9678-2FA934714ADA}"/>
            </a:ext>
          </a:extLst>
        </xdr:cNvPr>
        <xdr:cNvCxnSpPr/>
      </xdr:nvCxnSpPr>
      <xdr:spPr>
        <a:xfrm>
          <a:off x="15290800" y="10698480"/>
          <a:ext cx="889000" cy="10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18584</xdr:rowOff>
    </xdr:from>
    <xdr:to>
      <xdr:col>77</xdr:col>
      <xdr:colOff>95250</xdr:colOff>
      <xdr:row>62</xdr:row>
      <xdr:rowOff>120184</xdr:rowOff>
    </xdr:to>
    <xdr:sp macro="" textlink="">
      <xdr:nvSpPr>
        <xdr:cNvPr id="325" name="フローチャート: 判断 324">
          <a:extLst>
            <a:ext uri="{FF2B5EF4-FFF2-40B4-BE49-F238E27FC236}">
              <a16:creationId xmlns:a16="http://schemas.microsoft.com/office/drawing/2014/main" id="{4E5311BA-39D5-4C1F-A3C0-0180184037E1}"/>
            </a:ext>
          </a:extLst>
        </xdr:cNvPr>
        <xdr:cNvSpPr/>
      </xdr:nvSpPr>
      <xdr:spPr>
        <a:xfrm>
          <a:off x="16129000" y="1064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130361</xdr:rowOff>
    </xdr:from>
    <xdr:ext cx="736600" cy="259045"/>
    <xdr:sp macro="" textlink="">
      <xdr:nvSpPr>
        <xdr:cNvPr id="326" name="テキスト ボックス 325">
          <a:extLst>
            <a:ext uri="{FF2B5EF4-FFF2-40B4-BE49-F238E27FC236}">
              <a16:creationId xmlns:a16="http://schemas.microsoft.com/office/drawing/2014/main" id="{F81CD24B-F495-4712-AE65-5911B5B85B1F}"/>
            </a:ext>
          </a:extLst>
        </xdr:cNvPr>
        <xdr:cNvSpPr txBox="1"/>
      </xdr:nvSpPr>
      <xdr:spPr>
        <a:xfrm>
          <a:off x="15798800" y="10417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50081</xdr:rowOff>
    </xdr:from>
    <xdr:to>
      <xdr:col>72</xdr:col>
      <xdr:colOff>203200</xdr:colOff>
      <xdr:row>62</xdr:row>
      <xdr:rowOff>68580</xdr:rowOff>
    </xdr:to>
    <xdr:cxnSp macro="">
      <xdr:nvCxnSpPr>
        <xdr:cNvPr id="327" name="直線コネクタ 326">
          <a:extLst>
            <a:ext uri="{FF2B5EF4-FFF2-40B4-BE49-F238E27FC236}">
              <a16:creationId xmlns:a16="http://schemas.microsoft.com/office/drawing/2014/main" id="{10067F34-FF6F-408D-ABE1-497904F9C166}"/>
            </a:ext>
          </a:extLst>
        </xdr:cNvPr>
        <xdr:cNvCxnSpPr/>
      </xdr:nvCxnSpPr>
      <xdr:spPr>
        <a:xfrm>
          <a:off x="14401800" y="10679981"/>
          <a:ext cx="889000" cy="18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14563</xdr:rowOff>
    </xdr:from>
    <xdr:to>
      <xdr:col>73</xdr:col>
      <xdr:colOff>44450</xdr:colOff>
      <xdr:row>62</xdr:row>
      <xdr:rowOff>116163</xdr:rowOff>
    </xdr:to>
    <xdr:sp macro="" textlink="">
      <xdr:nvSpPr>
        <xdr:cNvPr id="328" name="フローチャート: 判断 327">
          <a:extLst>
            <a:ext uri="{FF2B5EF4-FFF2-40B4-BE49-F238E27FC236}">
              <a16:creationId xmlns:a16="http://schemas.microsoft.com/office/drawing/2014/main" id="{2C91BA38-0EBD-40DF-9251-EE9BB07914F6}"/>
            </a:ext>
          </a:extLst>
        </xdr:cNvPr>
        <xdr:cNvSpPr/>
      </xdr:nvSpPr>
      <xdr:spPr>
        <a:xfrm>
          <a:off x="15240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126340</xdr:rowOff>
    </xdr:from>
    <xdr:ext cx="762000" cy="259045"/>
    <xdr:sp macro="" textlink="">
      <xdr:nvSpPr>
        <xdr:cNvPr id="329" name="テキスト ボックス 328">
          <a:extLst>
            <a:ext uri="{FF2B5EF4-FFF2-40B4-BE49-F238E27FC236}">
              <a16:creationId xmlns:a16="http://schemas.microsoft.com/office/drawing/2014/main" id="{26318A76-E0AB-435D-BC89-567E29C7AE33}"/>
            </a:ext>
          </a:extLst>
        </xdr:cNvPr>
        <xdr:cNvSpPr txBox="1"/>
      </xdr:nvSpPr>
      <xdr:spPr>
        <a:xfrm>
          <a:off x="14909800" y="1041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28363</xdr:rowOff>
    </xdr:from>
    <xdr:to>
      <xdr:col>68</xdr:col>
      <xdr:colOff>152400</xdr:colOff>
      <xdr:row>62</xdr:row>
      <xdr:rowOff>50081</xdr:rowOff>
    </xdr:to>
    <xdr:cxnSp macro="">
      <xdr:nvCxnSpPr>
        <xdr:cNvPr id="330" name="直線コネクタ 329">
          <a:extLst>
            <a:ext uri="{FF2B5EF4-FFF2-40B4-BE49-F238E27FC236}">
              <a16:creationId xmlns:a16="http://schemas.microsoft.com/office/drawing/2014/main" id="{959B1FA5-EF6C-4D94-B5F4-2D846478ECC1}"/>
            </a:ext>
          </a:extLst>
        </xdr:cNvPr>
        <xdr:cNvCxnSpPr/>
      </xdr:nvCxnSpPr>
      <xdr:spPr>
        <a:xfrm>
          <a:off x="13512800" y="10658263"/>
          <a:ext cx="889000" cy="21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16976</xdr:rowOff>
    </xdr:from>
    <xdr:to>
      <xdr:col>68</xdr:col>
      <xdr:colOff>203200</xdr:colOff>
      <xdr:row>62</xdr:row>
      <xdr:rowOff>118576</xdr:rowOff>
    </xdr:to>
    <xdr:sp macro="" textlink="">
      <xdr:nvSpPr>
        <xdr:cNvPr id="331" name="フローチャート: 判断 330">
          <a:extLst>
            <a:ext uri="{FF2B5EF4-FFF2-40B4-BE49-F238E27FC236}">
              <a16:creationId xmlns:a16="http://schemas.microsoft.com/office/drawing/2014/main" id="{03EE0EA4-8C47-4F37-8E71-827C7A476563}"/>
            </a:ext>
          </a:extLst>
        </xdr:cNvPr>
        <xdr:cNvSpPr/>
      </xdr:nvSpPr>
      <xdr:spPr>
        <a:xfrm>
          <a:off x="14351000" y="10646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103353</xdr:rowOff>
    </xdr:from>
    <xdr:ext cx="762000" cy="259045"/>
    <xdr:sp macro="" textlink="">
      <xdr:nvSpPr>
        <xdr:cNvPr id="332" name="テキスト ボックス 331">
          <a:extLst>
            <a:ext uri="{FF2B5EF4-FFF2-40B4-BE49-F238E27FC236}">
              <a16:creationId xmlns:a16="http://schemas.microsoft.com/office/drawing/2014/main" id="{D4161143-234A-4CE3-959E-F518B8BD93CB}"/>
            </a:ext>
          </a:extLst>
        </xdr:cNvPr>
        <xdr:cNvSpPr txBox="1"/>
      </xdr:nvSpPr>
      <xdr:spPr>
        <a:xfrm>
          <a:off x="14020800" y="1073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14563</xdr:rowOff>
    </xdr:from>
    <xdr:to>
      <xdr:col>64</xdr:col>
      <xdr:colOff>152400</xdr:colOff>
      <xdr:row>62</xdr:row>
      <xdr:rowOff>116163</xdr:rowOff>
    </xdr:to>
    <xdr:sp macro="" textlink="">
      <xdr:nvSpPr>
        <xdr:cNvPr id="333" name="フローチャート: 判断 332">
          <a:extLst>
            <a:ext uri="{FF2B5EF4-FFF2-40B4-BE49-F238E27FC236}">
              <a16:creationId xmlns:a16="http://schemas.microsoft.com/office/drawing/2014/main" id="{B0EF5297-A339-4D6E-BF07-6293B9618CD6}"/>
            </a:ext>
          </a:extLst>
        </xdr:cNvPr>
        <xdr:cNvSpPr/>
      </xdr:nvSpPr>
      <xdr:spPr>
        <a:xfrm>
          <a:off x="13462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100940</xdr:rowOff>
    </xdr:from>
    <xdr:ext cx="762000" cy="259045"/>
    <xdr:sp macro="" textlink="">
      <xdr:nvSpPr>
        <xdr:cNvPr id="334" name="テキスト ボックス 333">
          <a:extLst>
            <a:ext uri="{FF2B5EF4-FFF2-40B4-BE49-F238E27FC236}">
              <a16:creationId xmlns:a16="http://schemas.microsoft.com/office/drawing/2014/main" id="{88C3C734-E4E4-467C-B6C9-45A177610D76}"/>
            </a:ext>
          </a:extLst>
        </xdr:cNvPr>
        <xdr:cNvSpPr txBox="1"/>
      </xdr:nvSpPr>
      <xdr:spPr>
        <a:xfrm>
          <a:off x="13131800" y="10730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B07C79C6-84F5-4D75-A530-B26B0303A5AC}"/>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18BCA8E3-D0A8-4B8B-9C0F-86391A0D2AD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444CC38B-DDF2-48F3-83F8-7FC940BBF317}"/>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73A2DD45-9B27-4BE1-9124-B58D942F274F}"/>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33EE753B-8608-428A-A73C-A2ECEC13BE89}"/>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61214</xdr:rowOff>
    </xdr:from>
    <xdr:to>
      <xdr:col>81</xdr:col>
      <xdr:colOff>95250</xdr:colOff>
      <xdr:row>62</xdr:row>
      <xdr:rowOff>162814</xdr:rowOff>
    </xdr:to>
    <xdr:sp macro="" textlink="">
      <xdr:nvSpPr>
        <xdr:cNvPr id="340" name="楕円 339">
          <a:extLst>
            <a:ext uri="{FF2B5EF4-FFF2-40B4-BE49-F238E27FC236}">
              <a16:creationId xmlns:a16="http://schemas.microsoft.com/office/drawing/2014/main" id="{EDF1D8AA-94EA-49AB-935F-779217529E1F}"/>
            </a:ext>
          </a:extLst>
        </xdr:cNvPr>
        <xdr:cNvSpPr/>
      </xdr:nvSpPr>
      <xdr:spPr>
        <a:xfrm>
          <a:off x="16967200" y="106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33291</xdr:rowOff>
    </xdr:from>
    <xdr:ext cx="762000" cy="259045"/>
    <xdr:sp macro="" textlink="">
      <xdr:nvSpPr>
        <xdr:cNvPr id="341" name="定員管理の状況該当値テキスト">
          <a:extLst>
            <a:ext uri="{FF2B5EF4-FFF2-40B4-BE49-F238E27FC236}">
              <a16:creationId xmlns:a16="http://schemas.microsoft.com/office/drawing/2014/main" id="{502694D7-FE49-4426-B0C5-9DB5241F0D55}"/>
            </a:ext>
          </a:extLst>
        </xdr:cNvPr>
        <xdr:cNvSpPr txBox="1"/>
      </xdr:nvSpPr>
      <xdr:spPr>
        <a:xfrm>
          <a:off x="17106900" y="10663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28236</xdr:rowOff>
    </xdr:from>
    <xdr:to>
      <xdr:col>77</xdr:col>
      <xdr:colOff>95250</xdr:colOff>
      <xdr:row>62</xdr:row>
      <xdr:rowOff>129836</xdr:rowOff>
    </xdr:to>
    <xdr:sp macro="" textlink="">
      <xdr:nvSpPr>
        <xdr:cNvPr id="342" name="楕円 341">
          <a:extLst>
            <a:ext uri="{FF2B5EF4-FFF2-40B4-BE49-F238E27FC236}">
              <a16:creationId xmlns:a16="http://schemas.microsoft.com/office/drawing/2014/main" id="{CF84B6B4-0E30-4A13-8A87-7EF1E5DA0B2B}"/>
            </a:ext>
          </a:extLst>
        </xdr:cNvPr>
        <xdr:cNvSpPr/>
      </xdr:nvSpPr>
      <xdr:spPr>
        <a:xfrm>
          <a:off x="16129000" y="1065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114613</xdr:rowOff>
    </xdr:from>
    <xdr:ext cx="736600" cy="259045"/>
    <xdr:sp macro="" textlink="">
      <xdr:nvSpPr>
        <xdr:cNvPr id="343" name="テキスト ボックス 342">
          <a:extLst>
            <a:ext uri="{FF2B5EF4-FFF2-40B4-BE49-F238E27FC236}">
              <a16:creationId xmlns:a16="http://schemas.microsoft.com/office/drawing/2014/main" id="{4FECC239-953B-422C-8959-EA1612D071E1}"/>
            </a:ext>
          </a:extLst>
        </xdr:cNvPr>
        <xdr:cNvSpPr txBox="1"/>
      </xdr:nvSpPr>
      <xdr:spPr>
        <a:xfrm>
          <a:off x="15798800" y="10744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17780</xdr:rowOff>
    </xdr:from>
    <xdr:to>
      <xdr:col>73</xdr:col>
      <xdr:colOff>44450</xdr:colOff>
      <xdr:row>62</xdr:row>
      <xdr:rowOff>119380</xdr:rowOff>
    </xdr:to>
    <xdr:sp macro="" textlink="">
      <xdr:nvSpPr>
        <xdr:cNvPr id="344" name="楕円 343">
          <a:extLst>
            <a:ext uri="{FF2B5EF4-FFF2-40B4-BE49-F238E27FC236}">
              <a16:creationId xmlns:a16="http://schemas.microsoft.com/office/drawing/2014/main" id="{85B75AD6-910F-4684-8AF3-544AD5D0F264}"/>
            </a:ext>
          </a:extLst>
        </xdr:cNvPr>
        <xdr:cNvSpPr/>
      </xdr:nvSpPr>
      <xdr:spPr>
        <a:xfrm>
          <a:off x="15240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104157</xdr:rowOff>
    </xdr:from>
    <xdr:ext cx="762000" cy="259045"/>
    <xdr:sp macro="" textlink="">
      <xdr:nvSpPr>
        <xdr:cNvPr id="345" name="テキスト ボックス 344">
          <a:extLst>
            <a:ext uri="{FF2B5EF4-FFF2-40B4-BE49-F238E27FC236}">
              <a16:creationId xmlns:a16="http://schemas.microsoft.com/office/drawing/2014/main" id="{7FF23CC7-1175-45D1-8CA4-8DA45A8F7F36}"/>
            </a:ext>
          </a:extLst>
        </xdr:cNvPr>
        <xdr:cNvSpPr txBox="1"/>
      </xdr:nvSpPr>
      <xdr:spPr>
        <a:xfrm>
          <a:off x="14909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170731</xdr:rowOff>
    </xdr:from>
    <xdr:to>
      <xdr:col>68</xdr:col>
      <xdr:colOff>203200</xdr:colOff>
      <xdr:row>62</xdr:row>
      <xdr:rowOff>100881</xdr:rowOff>
    </xdr:to>
    <xdr:sp macro="" textlink="">
      <xdr:nvSpPr>
        <xdr:cNvPr id="346" name="楕円 345">
          <a:extLst>
            <a:ext uri="{FF2B5EF4-FFF2-40B4-BE49-F238E27FC236}">
              <a16:creationId xmlns:a16="http://schemas.microsoft.com/office/drawing/2014/main" id="{C235EAA8-E66C-47C2-99E0-1F9624EE8C9F}"/>
            </a:ext>
          </a:extLst>
        </xdr:cNvPr>
        <xdr:cNvSpPr/>
      </xdr:nvSpPr>
      <xdr:spPr>
        <a:xfrm>
          <a:off x="14351000" y="10629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111058</xdr:rowOff>
    </xdr:from>
    <xdr:ext cx="762000" cy="259045"/>
    <xdr:sp macro="" textlink="">
      <xdr:nvSpPr>
        <xdr:cNvPr id="347" name="テキスト ボックス 346">
          <a:extLst>
            <a:ext uri="{FF2B5EF4-FFF2-40B4-BE49-F238E27FC236}">
              <a16:creationId xmlns:a16="http://schemas.microsoft.com/office/drawing/2014/main" id="{048F974E-3C22-4567-8CCB-437DAD288015}"/>
            </a:ext>
          </a:extLst>
        </xdr:cNvPr>
        <xdr:cNvSpPr txBox="1"/>
      </xdr:nvSpPr>
      <xdr:spPr>
        <a:xfrm>
          <a:off x="14020800" y="10398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149013</xdr:rowOff>
    </xdr:from>
    <xdr:to>
      <xdr:col>64</xdr:col>
      <xdr:colOff>152400</xdr:colOff>
      <xdr:row>62</xdr:row>
      <xdr:rowOff>79163</xdr:rowOff>
    </xdr:to>
    <xdr:sp macro="" textlink="">
      <xdr:nvSpPr>
        <xdr:cNvPr id="348" name="楕円 347">
          <a:extLst>
            <a:ext uri="{FF2B5EF4-FFF2-40B4-BE49-F238E27FC236}">
              <a16:creationId xmlns:a16="http://schemas.microsoft.com/office/drawing/2014/main" id="{32E4BE6B-87F1-4152-A72F-44E15D2E7C53}"/>
            </a:ext>
          </a:extLst>
        </xdr:cNvPr>
        <xdr:cNvSpPr/>
      </xdr:nvSpPr>
      <xdr:spPr>
        <a:xfrm>
          <a:off x="13462000" y="1060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89340</xdr:rowOff>
    </xdr:from>
    <xdr:ext cx="762000" cy="259045"/>
    <xdr:sp macro="" textlink="">
      <xdr:nvSpPr>
        <xdr:cNvPr id="349" name="テキスト ボックス 348">
          <a:extLst>
            <a:ext uri="{FF2B5EF4-FFF2-40B4-BE49-F238E27FC236}">
              <a16:creationId xmlns:a16="http://schemas.microsoft.com/office/drawing/2014/main" id="{E16E8143-702B-46FB-8EFD-A9A465C583EC}"/>
            </a:ext>
          </a:extLst>
        </xdr:cNvPr>
        <xdr:cNvSpPr txBox="1"/>
      </xdr:nvSpPr>
      <xdr:spPr>
        <a:xfrm>
          <a:off x="13131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B57494D3-D2BB-4B64-8908-35EE42789CA1}"/>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583CE3E5-8316-4CAE-BD3E-25869B353F6F}"/>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C56F6F04-7A4F-4419-B10C-D691C2CB1EDE}"/>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49976DEA-FF7F-40F8-BCA1-D56A18763432}"/>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89AA70F9-388F-4833-B9B6-CD732952115C}"/>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54AFC82F-1E60-4572-8E8F-BC2B477BE95C}"/>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4DEFEFFB-2071-4231-A09B-2150839835DC}"/>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7D684177-7BBE-43C7-AA3F-6DA16110E119}"/>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23600D04-11F2-4261-B750-DE95FD0791E5}"/>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F66741D7-BC8B-4EDC-9761-DA82759E739B}"/>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2850957B-BAEC-40F8-958E-2A73B4ADB749}"/>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56980E8E-9E75-4EB9-8CB5-504382BFFC94}"/>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F10B2E01-19EB-4C19-98CA-722D6392ACB6}"/>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昨年度の</a:t>
          </a:r>
          <a:r>
            <a:rPr kumimoji="1" lang="en-US" altLang="ja-JP" sz="1300">
              <a:latin typeface="ＭＳ Ｐゴシック" panose="020B0600070205080204" pitchFamily="50" charset="-128"/>
              <a:ea typeface="ＭＳ Ｐゴシック" panose="020B0600070205080204" pitchFamily="50" charset="-128"/>
            </a:rPr>
            <a:t>7.8</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7.5</a:t>
          </a:r>
          <a:r>
            <a:rPr kumimoji="1" lang="ja-JP" altLang="en-US" sz="1300">
              <a:latin typeface="ＭＳ Ｐゴシック" panose="020B0600070205080204" pitchFamily="50" charset="-128"/>
              <a:ea typeface="ＭＳ Ｐゴシック" panose="020B0600070205080204" pitchFamily="50" charset="-128"/>
            </a:rPr>
            <a:t>に</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ポイント低下した。小中一貫校校舎改築事業に係る地方債の元金償還が大きな比率を占め、償還が終了する令和</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年度までは類似団体程度の率で推移していくものと考える。</a:t>
          </a: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111024F7-6862-476D-8BFD-FD1B866640E7}"/>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229CE3B9-EE93-4D47-9879-42994D04B71A}"/>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F24386D2-89DF-43A1-AA57-85D6A07457EA}"/>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6" name="直線コネクタ 365">
          <a:extLst>
            <a:ext uri="{FF2B5EF4-FFF2-40B4-BE49-F238E27FC236}">
              <a16:creationId xmlns:a16="http://schemas.microsoft.com/office/drawing/2014/main" id="{88618839-F5CE-487C-B5AE-235BD5A6F5C5}"/>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7" name="テキスト ボックス 366">
          <a:extLst>
            <a:ext uri="{FF2B5EF4-FFF2-40B4-BE49-F238E27FC236}">
              <a16:creationId xmlns:a16="http://schemas.microsoft.com/office/drawing/2014/main" id="{99FA7F6B-C342-40A0-AFE5-67840108D919}"/>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8" name="直線コネクタ 367">
          <a:extLst>
            <a:ext uri="{FF2B5EF4-FFF2-40B4-BE49-F238E27FC236}">
              <a16:creationId xmlns:a16="http://schemas.microsoft.com/office/drawing/2014/main" id="{C6CAFFF1-88EB-4535-8F69-126FE6602525}"/>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9" name="テキスト ボックス 368">
          <a:extLst>
            <a:ext uri="{FF2B5EF4-FFF2-40B4-BE49-F238E27FC236}">
              <a16:creationId xmlns:a16="http://schemas.microsoft.com/office/drawing/2014/main" id="{9C7B9EBA-7BB4-4B33-A7DB-2D9CAAE00B39}"/>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0" name="直線コネクタ 369">
          <a:extLst>
            <a:ext uri="{FF2B5EF4-FFF2-40B4-BE49-F238E27FC236}">
              <a16:creationId xmlns:a16="http://schemas.microsoft.com/office/drawing/2014/main" id="{F80DB7D9-8A38-4FAB-A48F-C88E3A2F19FC}"/>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1" name="テキスト ボックス 370">
          <a:extLst>
            <a:ext uri="{FF2B5EF4-FFF2-40B4-BE49-F238E27FC236}">
              <a16:creationId xmlns:a16="http://schemas.microsoft.com/office/drawing/2014/main" id="{B3B951AF-9CA2-4C75-98C9-D8BBF7742F9C}"/>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2" name="直線コネクタ 371">
          <a:extLst>
            <a:ext uri="{FF2B5EF4-FFF2-40B4-BE49-F238E27FC236}">
              <a16:creationId xmlns:a16="http://schemas.microsoft.com/office/drawing/2014/main" id="{745FEB03-E363-450E-A60F-35579777BC81}"/>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3" name="テキスト ボックス 372">
          <a:extLst>
            <a:ext uri="{FF2B5EF4-FFF2-40B4-BE49-F238E27FC236}">
              <a16:creationId xmlns:a16="http://schemas.microsoft.com/office/drawing/2014/main" id="{D8AFA6AE-4E71-414E-895A-54DA7F85E0B3}"/>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B7D63B69-2665-4492-A5F3-2B1B6B2F15DB}"/>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AF7C3FE7-13F5-4C41-A5E9-62AD4721D986}"/>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21336</xdr:rowOff>
    </xdr:from>
    <xdr:to>
      <xdr:col>81</xdr:col>
      <xdr:colOff>44450</xdr:colOff>
      <xdr:row>45</xdr:row>
      <xdr:rowOff>3302</xdr:rowOff>
    </xdr:to>
    <xdr:cxnSp macro="">
      <xdr:nvCxnSpPr>
        <xdr:cNvPr id="376" name="直線コネクタ 375">
          <a:extLst>
            <a:ext uri="{FF2B5EF4-FFF2-40B4-BE49-F238E27FC236}">
              <a16:creationId xmlns:a16="http://schemas.microsoft.com/office/drawing/2014/main" id="{ADA79CD0-EB21-4E37-9D3E-B5381ED00660}"/>
            </a:ext>
          </a:extLst>
        </xdr:cNvPr>
        <xdr:cNvCxnSpPr/>
      </xdr:nvCxnSpPr>
      <xdr:spPr>
        <a:xfrm flipV="1">
          <a:off x="17018000" y="6193536"/>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146829</xdr:rowOff>
    </xdr:from>
    <xdr:ext cx="762000" cy="259045"/>
    <xdr:sp macro="" textlink="">
      <xdr:nvSpPr>
        <xdr:cNvPr id="377" name="公債費負担の状況最小値テキスト">
          <a:extLst>
            <a:ext uri="{FF2B5EF4-FFF2-40B4-BE49-F238E27FC236}">
              <a16:creationId xmlns:a16="http://schemas.microsoft.com/office/drawing/2014/main" id="{FD399CFE-73DC-48D5-A47C-15FD719B868D}"/>
            </a:ext>
          </a:extLst>
        </xdr:cNvPr>
        <xdr:cNvSpPr txBox="1"/>
      </xdr:nvSpPr>
      <xdr:spPr>
        <a:xfrm>
          <a:off x="17106900" y="769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3302</xdr:rowOff>
    </xdr:from>
    <xdr:to>
      <xdr:col>81</xdr:col>
      <xdr:colOff>133350</xdr:colOff>
      <xdr:row>45</xdr:row>
      <xdr:rowOff>3302</xdr:rowOff>
    </xdr:to>
    <xdr:cxnSp macro="">
      <xdr:nvCxnSpPr>
        <xdr:cNvPr id="378" name="直線コネクタ 377">
          <a:extLst>
            <a:ext uri="{FF2B5EF4-FFF2-40B4-BE49-F238E27FC236}">
              <a16:creationId xmlns:a16="http://schemas.microsoft.com/office/drawing/2014/main" id="{8F74856B-F957-453A-92FD-6C76E71797D8}"/>
            </a:ext>
          </a:extLst>
        </xdr:cNvPr>
        <xdr:cNvCxnSpPr/>
      </xdr:nvCxnSpPr>
      <xdr:spPr>
        <a:xfrm>
          <a:off x="16929100" y="771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107713</xdr:rowOff>
    </xdr:from>
    <xdr:ext cx="762000" cy="259045"/>
    <xdr:sp macro="" textlink="">
      <xdr:nvSpPr>
        <xdr:cNvPr id="379" name="公債費負担の状況最大値テキスト">
          <a:extLst>
            <a:ext uri="{FF2B5EF4-FFF2-40B4-BE49-F238E27FC236}">
              <a16:creationId xmlns:a16="http://schemas.microsoft.com/office/drawing/2014/main" id="{64512A1D-3A73-4DE7-8D52-47C0150EE099}"/>
            </a:ext>
          </a:extLst>
        </xdr:cNvPr>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21336</xdr:rowOff>
    </xdr:from>
    <xdr:to>
      <xdr:col>81</xdr:col>
      <xdr:colOff>133350</xdr:colOff>
      <xdr:row>36</xdr:row>
      <xdr:rowOff>21336</xdr:rowOff>
    </xdr:to>
    <xdr:cxnSp macro="">
      <xdr:nvCxnSpPr>
        <xdr:cNvPr id="380" name="直線コネクタ 379">
          <a:extLst>
            <a:ext uri="{FF2B5EF4-FFF2-40B4-BE49-F238E27FC236}">
              <a16:creationId xmlns:a16="http://schemas.microsoft.com/office/drawing/2014/main" id="{B6B4E53E-B2BB-4018-B728-02A2D0DCCE4F}"/>
            </a:ext>
          </a:extLst>
        </xdr:cNvPr>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127000</xdr:rowOff>
    </xdr:from>
    <xdr:to>
      <xdr:col>81</xdr:col>
      <xdr:colOff>44450</xdr:colOff>
      <xdr:row>40</xdr:row>
      <xdr:rowOff>155956</xdr:rowOff>
    </xdr:to>
    <xdr:cxnSp macro="">
      <xdr:nvCxnSpPr>
        <xdr:cNvPr id="381" name="直線コネクタ 380">
          <a:extLst>
            <a:ext uri="{FF2B5EF4-FFF2-40B4-BE49-F238E27FC236}">
              <a16:creationId xmlns:a16="http://schemas.microsoft.com/office/drawing/2014/main" id="{34425BB0-98DF-4F6E-AFD7-7F66C3A8917C}"/>
            </a:ext>
          </a:extLst>
        </xdr:cNvPr>
        <xdr:cNvCxnSpPr/>
      </xdr:nvCxnSpPr>
      <xdr:spPr>
        <a:xfrm flipV="1">
          <a:off x="16179800" y="6985000"/>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106189</xdr:rowOff>
    </xdr:from>
    <xdr:ext cx="762000" cy="259045"/>
    <xdr:sp macro="" textlink="">
      <xdr:nvSpPr>
        <xdr:cNvPr id="382" name="公債費負担の状況平均値テキスト">
          <a:extLst>
            <a:ext uri="{FF2B5EF4-FFF2-40B4-BE49-F238E27FC236}">
              <a16:creationId xmlns:a16="http://schemas.microsoft.com/office/drawing/2014/main" id="{2C5A039E-7951-4AE3-ADE4-B0BE53E09EF8}"/>
            </a:ext>
          </a:extLst>
        </xdr:cNvPr>
        <xdr:cNvSpPr txBox="1"/>
      </xdr:nvSpPr>
      <xdr:spPr>
        <a:xfrm>
          <a:off x="17106900" y="6964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134112</xdr:rowOff>
    </xdr:from>
    <xdr:to>
      <xdr:col>81</xdr:col>
      <xdr:colOff>95250</xdr:colOff>
      <xdr:row>41</xdr:row>
      <xdr:rowOff>64262</xdr:rowOff>
    </xdr:to>
    <xdr:sp macro="" textlink="">
      <xdr:nvSpPr>
        <xdr:cNvPr id="383" name="フローチャート: 判断 382">
          <a:extLst>
            <a:ext uri="{FF2B5EF4-FFF2-40B4-BE49-F238E27FC236}">
              <a16:creationId xmlns:a16="http://schemas.microsoft.com/office/drawing/2014/main" id="{F19DB8C5-08D1-45DB-BEDA-B0247F80C894}"/>
            </a:ext>
          </a:extLst>
        </xdr:cNvPr>
        <xdr:cNvSpPr/>
      </xdr:nvSpPr>
      <xdr:spPr>
        <a:xfrm>
          <a:off x="169672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155956</xdr:rowOff>
    </xdr:from>
    <xdr:to>
      <xdr:col>77</xdr:col>
      <xdr:colOff>44450</xdr:colOff>
      <xdr:row>41</xdr:row>
      <xdr:rowOff>3810</xdr:rowOff>
    </xdr:to>
    <xdr:cxnSp macro="">
      <xdr:nvCxnSpPr>
        <xdr:cNvPr id="384" name="直線コネクタ 383">
          <a:extLst>
            <a:ext uri="{FF2B5EF4-FFF2-40B4-BE49-F238E27FC236}">
              <a16:creationId xmlns:a16="http://schemas.microsoft.com/office/drawing/2014/main" id="{230307C3-5053-4E19-A513-09ABCB0E6E5C}"/>
            </a:ext>
          </a:extLst>
        </xdr:cNvPr>
        <xdr:cNvCxnSpPr/>
      </xdr:nvCxnSpPr>
      <xdr:spPr>
        <a:xfrm flipV="1">
          <a:off x="15290800" y="701395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153416</xdr:rowOff>
    </xdr:from>
    <xdr:to>
      <xdr:col>77</xdr:col>
      <xdr:colOff>95250</xdr:colOff>
      <xdr:row>41</xdr:row>
      <xdr:rowOff>83566</xdr:rowOff>
    </xdr:to>
    <xdr:sp macro="" textlink="">
      <xdr:nvSpPr>
        <xdr:cNvPr id="385" name="フローチャート: 判断 384">
          <a:extLst>
            <a:ext uri="{FF2B5EF4-FFF2-40B4-BE49-F238E27FC236}">
              <a16:creationId xmlns:a16="http://schemas.microsoft.com/office/drawing/2014/main" id="{E427D1EF-488A-4EBF-B799-864889EEE342}"/>
            </a:ext>
          </a:extLst>
        </xdr:cNvPr>
        <xdr:cNvSpPr/>
      </xdr:nvSpPr>
      <xdr:spPr>
        <a:xfrm>
          <a:off x="161290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68343</xdr:rowOff>
    </xdr:from>
    <xdr:ext cx="736600" cy="259045"/>
    <xdr:sp macro="" textlink="">
      <xdr:nvSpPr>
        <xdr:cNvPr id="386" name="テキスト ボックス 385">
          <a:extLst>
            <a:ext uri="{FF2B5EF4-FFF2-40B4-BE49-F238E27FC236}">
              <a16:creationId xmlns:a16="http://schemas.microsoft.com/office/drawing/2014/main" id="{4B3369F3-7F2C-4FA1-B042-D398D92C2E4A}"/>
            </a:ext>
          </a:extLst>
        </xdr:cNvPr>
        <xdr:cNvSpPr txBox="1"/>
      </xdr:nvSpPr>
      <xdr:spPr>
        <a:xfrm>
          <a:off x="15798800" y="7097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155956</xdr:rowOff>
    </xdr:from>
    <xdr:to>
      <xdr:col>72</xdr:col>
      <xdr:colOff>203200</xdr:colOff>
      <xdr:row>41</xdr:row>
      <xdr:rowOff>3810</xdr:rowOff>
    </xdr:to>
    <xdr:cxnSp macro="">
      <xdr:nvCxnSpPr>
        <xdr:cNvPr id="387" name="直線コネクタ 386">
          <a:extLst>
            <a:ext uri="{FF2B5EF4-FFF2-40B4-BE49-F238E27FC236}">
              <a16:creationId xmlns:a16="http://schemas.microsoft.com/office/drawing/2014/main" id="{EAF04FF7-D8C0-4CE5-9E89-F9D8B6B2BFD2}"/>
            </a:ext>
          </a:extLst>
        </xdr:cNvPr>
        <xdr:cNvCxnSpPr/>
      </xdr:nvCxnSpPr>
      <xdr:spPr>
        <a:xfrm>
          <a:off x="14401800" y="701395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30226</xdr:rowOff>
    </xdr:from>
    <xdr:to>
      <xdr:col>73</xdr:col>
      <xdr:colOff>44450</xdr:colOff>
      <xdr:row>41</xdr:row>
      <xdr:rowOff>131826</xdr:rowOff>
    </xdr:to>
    <xdr:sp macro="" textlink="">
      <xdr:nvSpPr>
        <xdr:cNvPr id="388" name="フローチャート: 判断 387">
          <a:extLst>
            <a:ext uri="{FF2B5EF4-FFF2-40B4-BE49-F238E27FC236}">
              <a16:creationId xmlns:a16="http://schemas.microsoft.com/office/drawing/2014/main" id="{26818680-6AA6-483A-A97E-364DFA7E277C}"/>
            </a:ext>
          </a:extLst>
        </xdr:cNvPr>
        <xdr:cNvSpPr/>
      </xdr:nvSpPr>
      <xdr:spPr>
        <a:xfrm>
          <a:off x="15240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116603</xdr:rowOff>
    </xdr:from>
    <xdr:ext cx="762000" cy="259045"/>
    <xdr:sp macro="" textlink="">
      <xdr:nvSpPr>
        <xdr:cNvPr id="389" name="テキスト ボックス 388">
          <a:extLst>
            <a:ext uri="{FF2B5EF4-FFF2-40B4-BE49-F238E27FC236}">
              <a16:creationId xmlns:a16="http://schemas.microsoft.com/office/drawing/2014/main" id="{C2618127-6393-44BA-AE71-88211864D312}"/>
            </a:ext>
          </a:extLst>
        </xdr:cNvPr>
        <xdr:cNvSpPr txBox="1"/>
      </xdr:nvSpPr>
      <xdr:spPr>
        <a:xfrm>
          <a:off x="14909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30480</xdr:rowOff>
    </xdr:from>
    <xdr:to>
      <xdr:col>68</xdr:col>
      <xdr:colOff>152400</xdr:colOff>
      <xdr:row>40</xdr:row>
      <xdr:rowOff>155956</xdr:rowOff>
    </xdr:to>
    <xdr:cxnSp macro="">
      <xdr:nvCxnSpPr>
        <xdr:cNvPr id="390" name="直線コネクタ 389">
          <a:extLst>
            <a:ext uri="{FF2B5EF4-FFF2-40B4-BE49-F238E27FC236}">
              <a16:creationId xmlns:a16="http://schemas.microsoft.com/office/drawing/2014/main" id="{504D2F7C-F816-403F-884D-0F0B0BFF41CA}"/>
            </a:ext>
          </a:extLst>
        </xdr:cNvPr>
        <xdr:cNvCxnSpPr/>
      </xdr:nvCxnSpPr>
      <xdr:spPr>
        <a:xfrm>
          <a:off x="13512800" y="6888480"/>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30226</xdr:rowOff>
    </xdr:from>
    <xdr:to>
      <xdr:col>68</xdr:col>
      <xdr:colOff>203200</xdr:colOff>
      <xdr:row>41</xdr:row>
      <xdr:rowOff>131826</xdr:rowOff>
    </xdr:to>
    <xdr:sp macro="" textlink="">
      <xdr:nvSpPr>
        <xdr:cNvPr id="391" name="フローチャート: 判断 390">
          <a:extLst>
            <a:ext uri="{FF2B5EF4-FFF2-40B4-BE49-F238E27FC236}">
              <a16:creationId xmlns:a16="http://schemas.microsoft.com/office/drawing/2014/main" id="{A5947BB3-BA86-4DAD-BDCF-9BEAB86D3A95}"/>
            </a:ext>
          </a:extLst>
        </xdr:cNvPr>
        <xdr:cNvSpPr/>
      </xdr:nvSpPr>
      <xdr:spPr>
        <a:xfrm>
          <a:off x="14351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116603</xdr:rowOff>
    </xdr:from>
    <xdr:ext cx="762000" cy="259045"/>
    <xdr:sp macro="" textlink="">
      <xdr:nvSpPr>
        <xdr:cNvPr id="392" name="テキスト ボックス 391">
          <a:extLst>
            <a:ext uri="{FF2B5EF4-FFF2-40B4-BE49-F238E27FC236}">
              <a16:creationId xmlns:a16="http://schemas.microsoft.com/office/drawing/2014/main" id="{57986F9A-9807-4F91-9AC4-A06793863970}"/>
            </a:ext>
          </a:extLst>
        </xdr:cNvPr>
        <xdr:cNvSpPr txBox="1"/>
      </xdr:nvSpPr>
      <xdr:spPr>
        <a:xfrm>
          <a:off x="14020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93" name="フローチャート: 判断 392">
          <a:extLst>
            <a:ext uri="{FF2B5EF4-FFF2-40B4-BE49-F238E27FC236}">
              <a16:creationId xmlns:a16="http://schemas.microsoft.com/office/drawing/2014/main" id="{9573B76F-122D-47A2-919B-9CEF19710CCF}"/>
            </a:ext>
          </a:extLst>
        </xdr:cNvPr>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97299</xdr:rowOff>
    </xdr:from>
    <xdr:ext cx="762000" cy="259045"/>
    <xdr:sp macro="" textlink="">
      <xdr:nvSpPr>
        <xdr:cNvPr id="394" name="テキスト ボックス 393">
          <a:extLst>
            <a:ext uri="{FF2B5EF4-FFF2-40B4-BE49-F238E27FC236}">
              <a16:creationId xmlns:a16="http://schemas.microsoft.com/office/drawing/2014/main" id="{39241012-055A-4800-AE2A-52A14929A968}"/>
            </a:ext>
          </a:extLst>
        </xdr:cNvPr>
        <xdr:cNvSpPr txBox="1"/>
      </xdr:nvSpPr>
      <xdr:spPr>
        <a:xfrm>
          <a:off x="13131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6FE5EF3C-DDE4-4CFD-A715-2E9B15811028}"/>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ABC255D5-6588-490A-A90A-88B8A58FDA2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8523279-1840-4E3C-809D-8F6FB789D1DC}"/>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F92A3E6E-1D8C-41C5-9273-C61861C84D3A}"/>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30B89DA6-1FCA-43D6-AFA3-AF532B61AFC3}"/>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400" name="楕円 399">
          <a:extLst>
            <a:ext uri="{FF2B5EF4-FFF2-40B4-BE49-F238E27FC236}">
              <a16:creationId xmlns:a16="http://schemas.microsoft.com/office/drawing/2014/main" id="{CAEC3CB5-AC71-45F4-ACBF-308350884BE1}"/>
            </a:ext>
          </a:extLst>
        </xdr:cNvPr>
        <xdr:cNvSpPr/>
      </xdr:nvSpPr>
      <xdr:spPr>
        <a:xfrm>
          <a:off x="16967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92727</xdr:rowOff>
    </xdr:from>
    <xdr:ext cx="762000" cy="259045"/>
    <xdr:sp macro="" textlink="">
      <xdr:nvSpPr>
        <xdr:cNvPr id="401" name="公債費負担の状況該当値テキスト">
          <a:extLst>
            <a:ext uri="{FF2B5EF4-FFF2-40B4-BE49-F238E27FC236}">
              <a16:creationId xmlns:a16="http://schemas.microsoft.com/office/drawing/2014/main" id="{3A341136-E95B-4255-9792-94DB094E4787}"/>
            </a:ext>
          </a:extLst>
        </xdr:cNvPr>
        <xdr:cNvSpPr txBox="1"/>
      </xdr:nvSpPr>
      <xdr:spPr>
        <a:xfrm>
          <a:off x="171069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105156</xdr:rowOff>
    </xdr:from>
    <xdr:to>
      <xdr:col>77</xdr:col>
      <xdr:colOff>95250</xdr:colOff>
      <xdr:row>41</xdr:row>
      <xdr:rowOff>35306</xdr:rowOff>
    </xdr:to>
    <xdr:sp macro="" textlink="">
      <xdr:nvSpPr>
        <xdr:cNvPr id="402" name="楕円 401">
          <a:extLst>
            <a:ext uri="{FF2B5EF4-FFF2-40B4-BE49-F238E27FC236}">
              <a16:creationId xmlns:a16="http://schemas.microsoft.com/office/drawing/2014/main" id="{EE1CE6FE-7B2A-419A-AE5F-3538BEB34C5E}"/>
            </a:ext>
          </a:extLst>
        </xdr:cNvPr>
        <xdr:cNvSpPr/>
      </xdr:nvSpPr>
      <xdr:spPr>
        <a:xfrm>
          <a:off x="16129000" y="696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45483</xdr:rowOff>
    </xdr:from>
    <xdr:ext cx="736600" cy="259045"/>
    <xdr:sp macro="" textlink="">
      <xdr:nvSpPr>
        <xdr:cNvPr id="403" name="テキスト ボックス 402">
          <a:extLst>
            <a:ext uri="{FF2B5EF4-FFF2-40B4-BE49-F238E27FC236}">
              <a16:creationId xmlns:a16="http://schemas.microsoft.com/office/drawing/2014/main" id="{39FE5355-32E2-406D-B349-F1A7886DE09A}"/>
            </a:ext>
          </a:extLst>
        </xdr:cNvPr>
        <xdr:cNvSpPr txBox="1"/>
      </xdr:nvSpPr>
      <xdr:spPr>
        <a:xfrm>
          <a:off x="15798800" y="6732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124460</xdr:rowOff>
    </xdr:from>
    <xdr:to>
      <xdr:col>73</xdr:col>
      <xdr:colOff>44450</xdr:colOff>
      <xdr:row>41</xdr:row>
      <xdr:rowOff>54610</xdr:rowOff>
    </xdr:to>
    <xdr:sp macro="" textlink="">
      <xdr:nvSpPr>
        <xdr:cNvPr id="404" name="楕円 403">
          <a:extLst>
            <a:ext uri="{FF2B5EF4-FFF2-40B4-BE49-F238E27FC236}">
              <a16:creationId xmlns:a16="http://schemas.microsoft.com/office/drawing/2014/main" id="{76497742-0F4C-4608-95B1-C88121E71D2D}"/>
            </a:ext>
          </a:extLst>
        </xdr:cNvPr>
        <xdr:cNvSpPr/>
      </xdr:nvSpPr>
      <xdr:spPr>
        <a:xfrm>
          <a:off x="15240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64787</xdr:rowOff>
    </xdr:from>
    <xdr:ext cx="762000" cy="259045"/>
    <xdr:sp macro="" textlink="">
      <xdr:nvSpPr>
        <xdr:cNvPr id="405" name="テキスト ボックス 404">
          <a:extLst>
            <a:ext uri="{FF2B5EF4-FFF2-40B4-BE49-F238E27FC236}">
              <a16:creationId xmlns:a16="http://schemas.microsoft.com/office/drawing/2014/main" id="{6BCD87EC-CB99-4B2F-8109-CFCB13569730}"/>
            </a:ext>
          </a:extLst>
        </xdr:cNvPr>
        <xdr:cNvSpPr txBox="1"/>
      </xdr:nvSpPr>
      <xdr:spPr>
        <a:xfrm>
          <a:off x="14909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105156</xdr:rowOff>
    </xdr:from>
    <xdr:to>
      <xdr:col>68</xdr:col>
      <xdr:colOff>203200</xdr:colOff>
      <xdr:row>41</xdr:row>
      <xdr:rowOff>35306</xdr:rowOff>
    </xdr:to>
    <xdr:sp macro="" textlink="">
      <xdr:nvSpPr>
        <xdr:cNvPr id="406" name="楕円 405">
          <a:extLst>
            <a:ext uri="{FF2B5EF4-FFF2-40B4-BE49-F238E27FC236}">
              <a16:creationId xmlns:a16="http://schemas.microsoft.com/office/drawing/2014/main" id="{FB55380A-062E-4D65-9F7B-EFF36A0ABDB2}"/>
            </a:ext>
          </a:extLst>
        </xdr:cNvPr>
        <xdr:cNvSpPr/>
      </xdr:nvSpPr>
      <xdr:spPr>
        <a:xfrm>
          <a:off x="14351000" y="696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45483</xdr:rowOff>
    </xdr:from>
    <xdr:ext cx="762000" cy="259045"/>
    <xdr:sp macro="" textlink="">
      <xdr:nvSpPr>
        <xdr:cNvPr id="407" name="テキスト ボックス 406">
          <a:extLst>
            <a:ext uri="{FF2B5EF4-FFF2-40B4-BE49-F238E27FC236}">
              <a16:creationId xmlns:a16="http://schemas.microsoft.com/office/drawing/2014/main" id="{C1B6E521-DFC4-40D7-B56C-B4E6763954FF}"/>
            </a:ext>
          </a:extLst>
        </xdr:cNvPr>
        <xdr:cNvSpPr txBox="1"/>
      </xdr:nvSpPr>
      <xdr:spPr>
        <a:xfrm>
          <a:off x="14020800" y="673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151130</xdr:rowOff>
    </xdr:from>
    <xdr:to>
      <xdr:col>64</xdr:col>
      <xdr:colOff>152400</xdr:colOff>
      <xdr:row>40</xdr:row>
      <xdr:rowOff>81280</xdr:rowOff>
    </xdr:to>
    <xdr:sp macro="" textlink="">
      <xdr:nvSpPr>
        <xdr:cNvPr id="408" name="楕円 407">
          <a:extLst>
            <a:ext uri="{FF2B5EF4-FFF2-40B4-BE49-F238E27FC236}">
              <a16:creationId xmlns:a16="http://schemas.microsoft.com/office/drawing/2014/main" id="{94A1BE72-551A-45F1-8A21-3C59AB913670}"/>
            </a:ext>
          </a:extLst>
        </xdr:cNvPr>
        <xdr:cNvSpPr/>
      </xdr:nvSpPr>
      <xdr:spPr>
        <a:xfrm>
          <a:off x="13462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91457</xdr:rowOff>
    </xdr:from>
    <xdr:ext cx="762000" cy="259045"/>
    <xdr:sp macro="" textlink="">
      <xdr:nvSpPr>
        <xdr:cNvPr id="409" name="テキスト ボックス 408">
          <a:extLst>
            <a:ext uri="{FF2B5EF4-FFF2-40B4-BE49-F238E27FC236}">
              <a16:creationId xmlns:a16="http://schemas.microsoft.com/office/drawing/2014/main" id="{423569BC-4C97-48DB-B8D8-1A788396E693}"/>
            </a:ext>
          </a:extLst>
        </xdr:cNvPr>
        <xdr:cNvSpPr txBox="1"/>
      </xdr:nvSpPr>
      <xdr:spPr>
        <a:xfrm>
          <a:off x="13131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AAD085F8-697B-48B2-AF8D-DDF0A478C4CF}"/>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264B074D-EE95-42B7-AD64-77F4A47D258A}"/>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D5AD4AF3-35B9-47A3-A439-6045BDB04C12}"/>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9B2EE862-9785-4E04-8F59-F24BE6139732}"/>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CA36A6D3-B3A3-462F-9FA5-5F6FB2B08B68}"/>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6EAE1704-46E4-44AF-8EC4-754AA5E4C878}"/>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C6B6A0B7-FD5B-4E4C-9A5A-F19A75AFF307}"/>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199C25E-371A-4F3D-AFB7-3A7BF06DFA8B}"/>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4B656006-25AF-4DCC-99EB-C35631A9D068}"/>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49565A8-CD63-4732-A070-D7BC2E0DC759}"/>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64294DC1-326E-444C-9D32-D54C71E23E7D}"/>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F200D974-BF8F-413C-A05D-A8D18A064FB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507CB4B0-13E8-4222-AF13-8944A70196E2}"/>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前年度と同じく、充当可能財源等が将来負担額を上回ったため算定されない。</a:t>
          </a:r>
        </a:p>
        <a:p>
          <a:r>
            <a:rPr kumimoji="1" lang="ja-JP" altLang="en-US" sz="1300">
              <a:latin typeface="ＭＳ Ｐゴシック" panose="020B0600070205080204" pitchFamily="50" charset="-128"/>
              <a:ea typeface="ＭＳ Ｐゴシック" panose="020B0600070205080204" pitchFamily="50" charset="-128"/>
            </a:rPr>
            <a:t>　今後も、充当可能基金残高の推移等をみながら、事業の選択を行い比率の維持に努める。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8BD9751A-324D-45C9-BB58-DF704A343186}"/>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8679F9E9-59B3-4BD6-9D33-4A20861F0019}"/>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23870E25-4326-4517-9AD7-20F795A0902B}"/>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EF59FE1A-6AEA-4D59-80FB-970F15C34864}"/>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1AF72A75-A4D0-4466-AEA3-273183F59148}"/>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9D7578D0-4F70-4191-BCF2-C7D092E8B31D}"/>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2A43DC3F-B41C-46A9-A18C-A925F819260C}"/>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F1156FFA-27AF-49AE-BAF2-4D8762CF17E6}"/>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72D6EF41-E981-48E0-8DB0-9F95D10DF8C6}"/>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BE67376D-881B-4275-8E02-054C74854A55}"/>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7259228F-794C-483F-81B4-F5B533782338}"/>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7C7A307A-84EB-4A86-9A32-E6BC3BCC816D}"/>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51756873-97C4-4A61-83DD-AC911A69C99A}"/>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6702FD06-5840-44C7-A18C-550CF2621594}"/>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1630D850-254E-4347-8FA1-5E29C0C05821}"/>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62653</xdr:rowOff>
    </xdr:to>
    <xdr:cxnSp macro="">
      <xdr:nvCxnSpPr>
        <xdr:cNvPr id="438" name="直線コネクタ 437">
          <a:extLst>
            <a:ext uri="{FF2B5EF4-FFF2-40B4-BE49-F238E27FC236}">
              <a16:creationId xmlns:a16="http://schemas.microsoft.com/office/drawing/2014/main" id="{30F3DF41-CFC4-444D-A7B3-170681551312}"/>
            </a:ext>
          </a:extLst>
        </xdr:cNvPr>
        <xdr:cNvCxnSpPr/>
      </xdr:nvCxnSpPr>
      <xdr:spPr>
        <a:xfrm flipV="1">
          <a:off x="17018000" y="2370667"/>
          <a:ext cx="0" cy="14638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34730</xdr:rowOff>
    </xdr:from>
    <xdr:ext cx="762000" cy="259045"/>
    <xdr:sp macro="" textlink="">
      <xdr:nvSpPr>
        <xdr:cNvPr id="439" name="将来負担の状況最小値テキスト">
          <a:extLst>
            <a:ext uri="{FF2B5EF4-FFF2-40B4-BE49-F238E27FC236}">
              <a16:creationId xmlns:a16="http://schemas.microsoft.com/office/drawing/2014/main" id="{28ECB993-C698-424F-B522-D761C1BCC074}"/>
            </a:ext>
          </a:extLst>
        </xdr:cNvPr>
        <xdr:cNvSpPr txBox="1"/>
      </xdr:nvSpPr>
      <xdr:spPr>
        <a:xfrm>
          <a:off x="17106900" y="3806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62653</xdr:rowOff>
    </xdr:from>
    <xdr:to>
      <xdr:col>81</xdr:col>
      <xdr:colOff>133350</xdr:colOff>
      <xdr:row>22</xdr:row>
      <xdr:rowOff>62653</xdr:rowOff>
    </xdr:to>
    <xdr:cxnSp macro="">
      <xdr:nvCxnSpPr>
        <xdr:cNvPr id="440" name="直線コネクタ 439">
          <a:extLst>
            <a:ext uri="{FF2B5EF4-FFF2-40B4-BE49-F238E27FC236}">
              <a16:creationId xmlns:a16="http://schemas.microsoft.com/office/drawing/2014/main" id="{3EBAC90B-8E35-4471-8060-D1DED2763371}"/>
            </a:ext>
          </a:extLst>
        </xdr:cNvPr>
        <xdr:cNvCxnSpPr/>
      </xdr:nvCxnSpPr>
      <xdr:spPr>
        <a:xfrm>
          <a:off x="16929100" y="3834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a:extLst>
            <a:ext uri="{FF2B5EF4-FFF2-40B4-BE49-F238E27FC236}">
              <a16:creationId xmlns:a16="http://schemas.microsoft.com/office/drawing/2014/main" id="{563873AD-6171-4C88-9930-01FD0DA61D98}"/>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2C48E9BD-6727-4A61-A7DD-45ABBDD94E5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3" name="将来負担の状況平均値テキスト">
          <a:extLst>
            <a:ext uri="{FF2B5EF4-FFF2-40B4-BE49-F238E27FC236}">
              <a16:creationId xmlns:a16="http://schemas.microsoft.com/office/drawing/2014/main" id="{EF1F7110-3C30-4854-86FB-33992282C54B}"/>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4" name="フローチャート: 判断 443">
          <a:extLst>
            <a:ext uri="{FF2B5EF4-FFF2-40B4-BE49-F238E27FC236}">
              <a16:creationId xmlns:a16="http://schemas.microsoft.com/office/drawing/2014/main" id="{38222AEF-0DAD-4C03-99EE-A18BEF737196}"/>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5" name="フローチャート: 判断 444">
          <a:extLst>
            <a:ext uri="{FF2B5EF4-FFF2-40B4-BE49-F238E27FC236}">
              <a16:creationId xmlns:a16="http://schemas.microsoft.com/office/drawing/2014/main" id="{47D848CD-1E84-4C85-88E4-54C9FF87F1E8}"/>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6" name="テキスト ボックス 445">
          <a:extLst>
            <a:ext uri="{FF2B5EF4-FFF2-40B4-BE49-F238E27FC236}">
              <a16:creationId xmlns:a16="http://schemas.microsoft.com/office/drawing/2014/main" id="{06B3A24E-72A5-4242-90AA-FACEB5B49195}"/>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136596</xdr:rowOff>
    </xdr:from>
    <xdr:to>
      <xdr:col>73</xdr:col>
      <xdr:colOff>44450</xdr:colOff>
      <xdr:row>14</xdr:row>
      <xdr:rowOff>66746</xdr:rowOff>
    </xdr:to>
    <xdr:sp macro="" textlink="">
      <xdr:nvSpPr>
        <xdr:cNvPr id="447" name="フローチャート: 判断 446">
          <a:extLst>
            <a:ext uri="{FF2B5EF4-FFF2-40B4-BE49-F238E27FC236}">
              <a16:creationId xmlns:a16="http://schemas.microsoft.com/office/drawing/2014/main" id="{2099B3B3-09FA-4791-827F-2B107EDE263C}"/>
            </a:ext>
          </a:extLst>
        </xdr:cNvPr>
        <xdr:cNvSpPr/>
      </xdr:nvSpPr>
      <xdr:spPr>
        <a:xfrm>
          <a:off x="15240000" y="236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76923</xdr:rowOff>
    </xdr:from>
    <xdr:ext cx="762000" cy="259045"/>
    <xdr:sp macro="" textlink="">
      <xdr:nvSpPr>
        <xdr:cNvPr id="448" name="テキスト ボックス 447">
          <a:extLst>
            <a:ext uri="{FF2B5EF4-FFF2-40B4-BE49-F238E27FC236}">
              <a16:creationId xmlns:a16="http://schemas.microsoft.com/office/drawing/2014/main" id="{175D9A82-E4D1-4CCB-A5D5-66EA0F0F865C}"/>
            </a:ext>
          </a:extLst>
        </xdr:cNvPr>
        <xdr:cNvSpPr txBox="1"/>
      </xdr:nvSpPr>
      <xdr:spPr>
        <a:xfrm>
          <a:off x="14909800" y="2134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131233</xdr:rowOff>
    </xdr:from>
    <xdr:to>
      <xdr:col>68</xdr:col>
      <xdr:colOff>203200</xdr:colOff>
      <xdr:row>14</xdr:row>
      <xdr:rowOff>61383</xdr:rowOff>
    </xdr:to>
    <xdr:sp macro="" textlink="">
      <xdr:nvSpPr>
        <xdr:cNvPr id="449" name="フローチャート: 判断 448">
          <a:extLst>
            <a:ext uri="{FF2B5EF4-FFF2-40B4-BE49-F238E27FC236}">
              <a16:creationId xmlns:a16="http://schemas.microsoft.com/office/drawing/2014/main" id="{E755C1E7-89B4-49CB-9F6C-0B0B761A3BAB}"/>
            </a:ext>
          </a:extLst>
        </xdr:cNvPr>
        <xdr:cNvSpPr/>
      </xdr:nvSpPr>
      <xdr:spPr>
        <a:xfrm>
          <a:off x="14351000" y="236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71560</xdr:rowOff>
    </xdr:from>
    <xdr:ext cx="762000" cy="259045"/>
    <xdr:sp macro="" textlink="">
      <xdr:nvSpPr>
        <xdr:cNvPr id="450" name="テキスト ボックス 449">
          <a:extLst>
            <a:ext uri="{FF2B5EF4-FFF2-40B4-BE49-F238E27FC236}">
              <a16:creationId xmlns:a16="http://schemas.microsoft.com/office/drawing/2014/main" id="{40DE004A-B215-4318-BFC9-897EF19A0594}"/>
            </a:ext>
          </a:extLst>
        </xdr:cNvPr>
        <xdr:cNvSpPr txBox="1"/>
      </xdr:nvSpPr>
      <xdr:spPr>
        <a:xfrm>
          <a:off x="14020800" y="212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21449</xdr:rowOff>
    </xdr:from>
    <xdr:to>
      <xdr:col>64</xdr:col>
      <xdr:colOff>152400</xdr:colOff>
      <xdr:row>14</xdr:row>
      <xdr:rowOff>123049</xdr:rowOff>
    </xdr:to>
    <xdr:sp macro="" textlink="">
      <xdr:nvSpPr>
        <xdr:cNvPr id="451" name="フローチャート: 判断 450">
          <a:extLst>
            <a:ext uri="{FF2B5EF4-FFF2-40B4-BE49-F238E27FC236}">
              <a16:creationId xmlns:a16="http://schemas.microsoft.com/office/drawing/2014/main" id="{48357EEB-E41F-448D-A23D-3D7375D98D4C}"/>
            </a:ext>
          </a:extLst>
        </xdr:cNvPr>
        <xdr:cNvSpPr/>
      </xdr:nvSpPr>
      <xdr:spPr>
        <a:xfrm>
          <a:off x="13462000" y="242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133226</xdr:rowOff>
    </xdr:from>
    <xdr:ext cx="762000" cy="259045"/>
    <xdr:sp macro="" textlink="">
      <xdr:nvSpPr>
        <xdr:cNvPr id="452" name="テキスト ボックス 451">
          <a:extLst>
            <a:ext uri="{FF2B5EF4-FFF2-40B4-BE49-F238E27FC236}">
              <a16:creationId xmlns:a16="http://schemas.microsoft.com/office/drawing/2014/main" id="{DD67E3BD-ED76-44F4-B66C-D8F44B838C00}"/>
            </a:ext>
          </a:extLst>
        </xdr:cNvPr>
        <xdr:cNvSpPr txBox="1"/>
      </xdr:nvSpPr>
      <xdr:spPr>
        <a:xfrm>
          <a:off x="13131800" y="219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644BA787-DE5F-42C0-9945-632D596C8BE9}"/>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56805340-9A55-42AB-B61E-957016BD71CB}"/>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F664D228-A158-4654-92E3-36C28D6845AD}"/>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9338B6C2-1DF6-4E5C-A854-666F872C4E64}"/>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C16CBCB0-E172-4C61-8050-380B9F96FB27}"/>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佐賀県大町町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6,136
6,118
11.50
6,150,673
5,946,642
183,866
2,690,134
4,785,202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類似団体平均を上回って推移しているが、これは給食センターと保育所を直営で行っているため人件費の割合が高くなっている。</a:t>
          </a:r>
        </a:p>
        <a:p>
          <a:r>
            <a:rPr kumimoji="1" lang="ja-JP" altLang="en-US" sz="1300">
              <a:latin typeface="ＭＳ Ｐゴシック" panose="020B0600070205080204" pitchFamily="50" charset="-128"/>
              <a:ea typeface="ＭＳ Ｐゴシック" panose="020B0600070205080204" pitchFamily="50" charset="-128"/>
            </a:rPr>
            <a:t>　今後も行政サービスの提供方法を検討しながら適正な人員管理に努める。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161290</xdr:rowOff>
    </xdr:from>
    <xdr:to>
      <xdr:col>24</xdr:col>
      <xdr:colOff>25400</xdr:colOff>
      <xdr:row>41</xdr:row>
      <xdr:rowOff>130810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1914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102887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3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130810</xdr:rowOff>
    </xdr:from>
    <xdr:to>
      <xdr:col>24</xdr:col>
      <xdr:colOff>114300</xdr:colOff>
      <xdr:row>41</xdr:row>
      <xdr:rowOff>130810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6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76217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161290</xdr:rowOff>
    </xdr:from>
    <xdr:to>
      <xdr:col>24</xdr:col>
      <xdr:colOff>114300</xdr:colOff>
      <xdr:row>33</xdr:row>
      <xdr:rowOff>161290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73660</xdr:rowOff>
    </xdr:from>
    <xdr:to>
      <xdr:col>24</xdr:col>
      <xdr:colOff>25400</xdr:colOff>
      <xdr:row>38</xdr:row>
      <xdr:rowOff>104140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5887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12717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84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167640</xdr:rowOff>
    </xdr:from>
    <xdr:to>
      <xdr:col>24</xdr:col>
      <xdr:colOff>76200</xdr:colOff>
      <xdr:row>37</xdr:row>
      <xdr:rowOff>97790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104140</xdr:rowOff>
    </xdr:from>
    <xdr:to>
      <xdr:col>19</xdr:col>
      <xdr:colOff>187325</xdr:colOff>
      <xdr:row>39</xdr:row>
      <xdr:rowOff>146050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61924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146050</xdr:rowOff>
    </xdr:from>
    <xdr:to>
      <xdr:col>15</xdr:col>
      <xdr:colOff>98425</xdr:colOff>
      <xdr:row>40</xdr:row>
      <xdr:rowOff>43180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8326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156210</xdr:rowOff>
    </xdr:from>
    <xdr:to>
      <xdr:col>15</xdr:col>
      <xdr:colOff>149225</xdr:colOff>
      <xdr:row>38</xdr:row>
      <xdr:rowOff>86360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96537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100330</xdr:rowOff>
    </xdr:from>
    <xdr:to>
      <xdr:col>11</xdr:col>
      <xdr:colOff>9525</xdr:colOff>
      <xdr:row>40</xdr:row>
      <xdr:rowOff>43180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7868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64770</xdr:rowOff>
    </xdr:from>
    <xdr:to>
      <xdr:col>11</xdr:col>
      <xdr:colOff>60325</xdr:colOff>
      <xdr:row>37</xdr:row>
      <xdr:rowOff>166370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5097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17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49530</xdr:rowOff>
    </xdr:from>
    <xdr:to>
      <xdr:col>6</xdr:col>
      <xdr:colOff>171450</xdr:colOff>
      <xdr:row>37</xdr:row>
      <xdr:rowOff>151130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161307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1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22860</xdr:rowOff>
    </xdr:from>
    <xdr:to>
      <xdr:col>24</xdr:col>
      <xdr:colOff>76200</xdr:colOff>
      <xdr:row>38</xdr:row>
      <xdr:rowOff>124460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166387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53340</xdr:rowOff>
    </xdr:from>
    <xdr:to>
      <xdr:col>20</xdr:col>
      <xdr:colOff>38100</xdr:colOff>
      <xdr:row>38</xdr:row>
      <xdr:rowOff>154940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139717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95250</xdr:rowOff>
    </xdr:from>
    <xdr:to>
      <xdr:col>15</xdr:col>
      <xdr:colOff>149225</xdr:colOff>
      <xdr:row>40</xdr:row>
      <xdr:rowOff>25400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10177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86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163830</xdr:rowOff>
    </xdr:from>
    <xdr:to>
      <xdr:col>11</xdr:col>
      <xdr:colOff>60325</xdr:colOff>
      <xdr:row>40</xdr:row>
      <xdr:rowOff>93980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85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78757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93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49530</xdr:rowOff>
    </xdr:from>
    <xdr:to>
      <xdr:col>6</xdr:col>
      <xdr:colOff>171450</xdr:colOff>
      <xdr:row>39</xdr:row>
      <xdr:rowOff>151130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73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135907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82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類似団体平均を下回って推移している。</a:t>
          </a:r>
        </a:p>
        <a:p>
          <a:r>
            <a:rPr kumimoji="1" lang="ja-JP" altLang="en-US" sz="1300">
              <a:latin typeface="ＭＳ Ｐゴシック" panose="020B0600070205080204" pitchFamily="50" charset="-128"/>
              <a:ea typeface="ＭＳ Ｐゴシック" panose="020B0600070205080204" pitchFamily="50" charset="-128"/>
            </a:rPr>
            <a:t>　引き続き需用費等の支出を抑制し、今後も歳出の抑制に努める。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14986</xdr:rowOff>
    </xdr:from>
    <xdr:to>
      <xdr:col>82</xdr:col>
      <xdr:colOff>107950</xdr:colOff>
      <xdr:row>21</xdr:row>
      <xdr:rowOff>170434</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586736"/>
          <a:ext cx="0"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142511</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74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170434</xdr:rowOff>
    </xdr:from>
    <xdr:to>
      <xdr:col>82</xdr:col>
      <xdr:colOff>196850</xdr:colOff>
      <xdr:row>21</xdr:row>
      <xdr:rowOff>170434</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770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101363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330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14986</xdr:rowOff>
    </xdr:from>
    <xdr:to>
      <xdr:col>82</xdr:col>
      <xdr:colOff>196850</xdr:colOff>
      <xdr:row>15</xdr:row>
      <xdr:rowOff>14986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586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92710</xdr:rowOff>
    </xdr:from>
    <xdr:to>
      <xdr:col>82</xdr:col>
      <xdr:colOff>107950</xdr:colOff>
      <xdr:row>15</xdr:row>
      <xdr:rowOff>124714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5671800" y="266446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112285</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855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140208</xdr:rowOff>
    </xdr:from>
    <xdr:to>
      <xdr:col>82</xdr:col>
      <xdr:colOff>158750</xdr:colOff>
      <xdr:row>17</xdr:row>
      <xdr:rowOff>70358</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92710</xdr:rowOff>
    </xdr:from>
    <xdr:to>
      <xdr:col>78</xdr:col>
      <xdr:colOff>69850</xdr:colOff>
      <xdr:row>15</xdr:row>
      <xdr:rowOff>147574</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266446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85344</xdr:rowOff>
    </xdr:from>
    <xdr:to>
      <xdr:col>78</xdr:col>
      <xdr:colOff>120650</xdr:colOff>
      <xdr:row>17</xdr:row>
      <xdr:rowOff>15494</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271</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914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147574</xdr:rowOff>
    </xdr:from>
    <xdr:to>
      <xdr:col>73</xdr:col>
      <xdr:colOff>180975</xdr:colOff>
      <xdr:row>15</xdr:row>
      <xdr:rowOff>165862</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893800" y="27193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121920</xdr:rowOff>
    </xdr:from>
    <xdr:to>
      <xdr:col>74</xdr:col>
      <xdr:colOff>31750</xdr:colOff>
      <xdr:row>17</xdr:row>
      <xdr:rowOff>52070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36847</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165862</xdr:rowOff>
    </xdr:from>
    <xdr:to>
      <xdr:col>69</xdr:col>
      <xdr:colOff>92075</xdr:colOff>
      <xdr:row>15</xdr:row>
      <xdr:rowOff>170434</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004800" y="27376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5334</xdr:rowOff>
    </xdr:from>
    <xdr:to>
      <xdr:col>69</xdr:col>
      <xdr:colOff>142875</xdr:colOff>
      <xdr:row>17</xdr:row>
      <xdr:rowOff>106934</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91711</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30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167640</xdr:rowOff>
    </xdr:from>
    <xdr:to>
      <xdr:col>65</xdr:col>
      <xdr:colOff>53975</xdr:colOff>
      <xdr:row>17</xdr:row>
      <xdr:rowOff>97790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82567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73914</xdr:rowOff>
    </xdr:from>
    <xdr:to>
      <xdr:col>82</xdr:col>
      <xdr:colOff>158750</xdr:colOff>
      <xdr:row>16</xdr:row>
      <xdr:rowOff>4064</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64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153941</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554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41910</xdr:rowOff>
    </xdr:from>
    <xdr:to>
      <xdr:col>78</xdr:col>
      <xdr:colOff>120650</xdr:colOff>
      <xdr:row>15</xdr:row>
      <xdr:rowOff>143510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153687</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382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96774</xdr:rowOff>
    </xdr:from>
    <xdr:to>
      <xdr:col>74</xdr:col>
      <xdr:colOff>31750</xdr:colOff>
      <xdr:row>16</xdr:row>
      <xdr:rowOff>26924</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66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37101</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43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115062</xdr:rowOff>
    </xdr:from>
    <xdr:to>
      <xdr:col>69</xdr:col>
      <xdr:colOff>142875</xdr:colOff>
      <xdr:row>16</xdr:row>
      <xdr:rowOff>45212</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68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55389</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2455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119634</xdr:rowOff>
    </xdr:from>
    <xdr:to>
      <xdr:col>65</xdr:col>
      <xdr:colOff>53975</xdr:colOff>
      <xdr:row>16</xdr:row>
      <xdr:rowOff>49784</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69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59961</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46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って推移しているが、これは障害者自立支援給付費に係る対象者の増加や、町の政策で、子どもの医療費助成を高校生まで行っていること、出生祝金を県内最高水準で支給していること等によるものと考えられる。</a:t>
          </a:r>
        </a:p>
        <a:p>
          <a:r>
            <a:rPr kumimoji="1" lang="ja-JP" altLang="en-US" sz="1300">
              <a:latin typeface="ＭＳ Ｐゴシック" panose="020B0600070205080204" pitchFamily="50" charset="-128"/>
              <a:ea typeface="ＭＳ Ｐゴシック" panose="020B0600070205080204" pitchFamily="50" charset="-128"/>
            </a:rPr>
            <a:t>　今後も各種給付金等の内容を精査し、必要な方に必要なサービスが行き届くよう努める。</a:t>
          </a: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61</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02335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137177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9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165100</xdr:rowOff>
    </xdr:from>
    <xdr:to>
      <xdr:col>24</xdr:col>
      <xdr:colOff>114300</xdr:colOff>
      <xdr:row>61</xdr:row>
      <xdr:rowOff>165100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62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69850</xdr:rowOff>
    </xdr:from>
    <xdr:to>
      <xdr:col>24</xdr:col>
      <xdr:colOff>25400</xdr:colOff>
      <xdr:row>57</xdr:row>
      <xdr:rowOff>88900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987800" y="98425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73677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33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69850</xdr:rowOff>
    </xdr:from>
    <xdr:to>
      <xdr:col>19</xdr:col>
      <xdr:colOff>187325</xdr:colOff>
      <xdr:row>57</xdr:row>
      <xdr:rowOff>69850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098800" y="9842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38100</xdr:rowOff>
    </xdr:from>
    <xdr:to>
      <xdr:col>20</xdr:col>
      <xdr:colOff>38100</xdr:colOff>
      <xdr:row>55</xdr:row>
      <xdr:rowOff>139700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149877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23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69850</xdr:rowOff>
    </xdr:from>
    <xdr:to>
      <xdr:col>15</xdr:col>
      <xdr:colOff>98425</xdr:colOff>
      <xdr:row>57</xdr:row>
      <xdr:rowOff>127000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2209800" y="98425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165100</xdr:rowOff>
    </xdr:from>
    <xdr:to>
      <xdr:col>11</xdr:col>
      <xdr:colOff>9525</xdr:colOff>
      <xdr:row>57</xdr:row>
      <xdr:rowOff>127000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97663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16527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10177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19050</xdr:rowOff>
    </xdr:from>
    <xdr:to>
      <xdr:col>20</xdr:col>
      <xdr:colOff>38100</xdr:colOff>
      <xdr:row>57</xdr:row>
      <xdr:rowOff>120650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19050</xdr:rowOff>
    </xdr:from>
    <xdr:to>
      <xdr:col>15</xdr:col>
      <xdr:colOff>149225</xdr:colOff>
      <xdr:row>57</xdr:row>
      <xdr:rowOff>120650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76200</xdr:rowOff>
    </xdr:from>
    <xdr:to>
      <xdr:col>11</xdr:col>
      <xdr:colOff>60325</xdr:colOff>
      <xdr:row>58</xdr:row>
      <xdr:rowOff>6350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162577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29227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類似団体平均と同水準で推移している。</a:t>
          </a:r>
        </a:p>
        <a:p>
          <a:r>
            <a:rPr kumimoji="1" lang="ja-JP" altLang="en-US" sz="1300">
              <a:latin typeface="ＭＳ Ｐゴシック" panose="020B0600070205080204" pitchFamily="50" charset="-128"/>
              <a:ea typeface="ＭＳ Ｐゴシック" panose="020B0600070205080204" pitchFamily="50" charset="-128"/>
            </a:rPr>
            <a:t>　今後も他事業会計の財政状況を注視し、繰出金の負担が普通会計を圧迫しないよう努める。</a:t>
          </a: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134620</xdr:rowOff>
    </xdr:from>
    <xdr:to>
      <xdr:col>82</xdr:col>
      <xdr:colOff>107950</xdr:colOff>
      <xdr:row>60</xdr:row>
      <xdr:rowOff>81280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0500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53357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81280</xdr:rowOff>
    </xdr:from>
    <xdr:to>
      <xdr:col>82</xdr:col>
      <xdr:colOff>196850</xdr:colOff>
      <xdr:row>60</xdr:row>
      <xdr:rowOff>81280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49547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79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134620</xdr:rowOff>
    </xdr:from>
    <xdr:to>
      <xdr:col>82</xdr:col>
      <xdr:colOff>196850</xdr:colOff>
      <xdr:row>52</xdr:row>
      <xdr:rowOff>134620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050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168910</xdr:rowOff>
    </xdr:from>
    <xdr:to>
      <xdr:col>82</xdr:col>
      <xdr:colOff>107950</xdr:colOff>
      <xdr:row>56</xdr:row>
      <xdr:rowOff>5080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5671800" y="95986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151147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580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xdr:rowOff>
    </xdr:from>
    <xdr:to>
      <xdr:col>82</xdr:col>
      <xdr:colOff>158750</xdr:colOff>
      <xdr:row>56</xdr:row>
      <xdr:rowOff>109220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168910</xdr:rowOff>
    </xdr:from>
    <xdr:to>
      <xdr:col>78</xdr:col>
      <xdr:colOff>69850</xdr:colOff>
      <xdr:row>56</xdr:row>
      <xdr:rowOff>73660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4782800" y="95986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140970</xdr:rowOff>
    </xdr:from>
    <xdr:to>
      <xdr:col>78</xdr:col>
      <xdr:colOff>120650</xdr:colOff>
      <xdr:row>56</xdr:row>
      <xdr:rowOff>71120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57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55897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65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73660</xdr:rowOff>
    </xdr:from>
    <xdr:to>
      <xdr:col>73</xdr:col>
      <xdr:colOff>180975</xdr:colOff>
      <xdr:row>56</xdr:row>
      <xdr:rowOff>157480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3893800" y="96748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76200</xdr:rowOff>
    </xdr:from>
    <xdr:to>
      <xdr:col>74</xdr:col>
      <xdr:colOff>31750</xdr:colOff>
      <xdr:row>57</xdr:row>
      <xdr:rowOff>6350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162577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111760</xdr:rowOff>
    </xdr:from>
    <xdr:to>
      <xdr:col>69</xdr:col>
      <xdr:colOff>92075</xdr:colOff>
      <xdr:row>56</xdr:row>
      <xdr:rowOff>157480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004800" y="97129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106680</xdr:rowOff>
    </xdr:from>
    <xdr:to>
      <xdr:col>69</xdr:col>
      <xdr:colOff>142875</xdr:colOff>
      <xdr:row>57</xdr:row>
      <xdr:rowOff>36830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47007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106680</xdr:rowOff>
    </xdr:from>
    <xdr:to>
      <xdr:col>65</xdr:col>
      <xdr:colOff>53975</xdr:colOff>
      <xdr:row>57</xdr:row>
      <xdr:rowOff>36830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21607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125730</xdr:rowOff>
    </xdr:from>
    <xdr:to>
      <xdr:col>82</xdr:col>
      <xdr:colOff>158750</xdr:colOff>
      <xdr:row>56</xdr:row>
      <xdr:rowOff>55880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142257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118110</xdr:rowOff>
    </xdr:from>
    <xdr:to>
      <xdr:col>78</xdr:col>
      <xdr:colOff>120650</xdr:colOff>
      <xdr:row>56</xdr:row>
      <xdr:rowOff>48260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58437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9316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22860</xdr:rowOff>
    </xdr:from>
    <xdr:to>
      <xdr:col>74</xdr:col>
      <xdr:colOff>31750</xdr:colOff>
      <xdr:row>56</xdr:row>
      <xdr:rowOff>124460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134637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106680</xdr:rowOff>
    </xdr:from>
    <xdr:to>
      <xdr:col>69</xdr:col>
      <xdr:colOff>142875</xdr:colOff>
      <xdr:row>57</xdr:row>
      <xdr:rowOff>36830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21607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60960</xdr:rowOff>
    </xdr:from>
    <xdr:to>
      <xdr:col>65</xdr:col>
      <xdr:colOff>53975</xdr:colOff>
      <xdr:row>56</xdr:row>
      <xdr:rowOff>162560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1287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類似団体平均を下回って推移している。</a:t>
          </a:r>
        </a:p>
        <a:p>
          <a:r>
            <a:rPr kumimoji="1" lang="ja-JP" altLang="en-US" sz="1300">
              <a:latin typeface="ＭＳ Ｐゴシック" panose="020B0600070205080204" pitchFamily="50" charset="-128"/>
              <a:ea typeface="ＭＳ Ｐゴシック" panose="020B0600070205080204" pitchFamily="50" charset="-128"/>
            </a:rPr>
            <a:t>　一部事務組合等に対する負担金などの増減により数値の増減はあるが、事業の選択・整理を図り、歳出の抑制に努める。</a:t>
          </a: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156718</xdr:rowOff>
    </xdr:from>
    <xdr:to>
      <xdr:col>82</xdr:col>
      <xdr:colOff>107950</xdr:colOff>
      <xdr:row>40</xdr:row>
      <xdr:rowOff>127000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814568"/>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99077</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127000</xdr:rowOff>
    </xdr:from>
    <xdr:to>
      <xdr:col>82</xdr:col>
      <xdr:colOff>196850</xdr:colOff>
      <xdr:row>40</xdr:row>
      <xdr:rowOff>127000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71645</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156718</xdr:rowOff>
    </xdr:from>
    <xdr:to>
      <xdr:col>82</xdr:col>
      <xdr:colOff>196850</xdr:colOff>
      <xdr:row>33</xdr:row>
      <xdr:rowOff>156718</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110998</xdr:rowOff>
    </xdr:from>
    <xdr:to>
      <xdr:col>82</xdr:col>
      <xdr:colOff>107950</xdr:colOff>
      <xdr:row>35</xdr:row>
      <xdr:rowOff>170434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5671800" y="6111748"/>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158005</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33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14478</xdr:rowOff>
    </xdr:from>
    <xdr:to>
      <xdr:col>82</xdr:col>
      <xdr:colOff>158750</xdr:colOff>
      <xdr:row>37</xdr:row>
      <xdr:rowOff>116078</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110998</xdr:rowOff>
    </xdr:from>
    <xdr:to>
      <xdr:col>78</xdr:col>
      <xdr:colOff>69850</xdr:colOff>
      <xdr:row>35</xdr:row>
      <xdr:rowOff>170434</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4782800" y="611174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153924</xdr:rowOff>
    </xdr:from>
    <xdr:to>
      <xdr:col>78</xdr:col>
      <xdr:colOff>120650</xdr:colOff>
      <xdr:row>37</xdr:row>
      <xdr:rowOff>84074</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68851</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170434</xdr:rowOff>
    </xdr:from>
    <xdr:to>
      <xdr:col>73</xdr:col>
      <xdr:colOff>180975</xdr:colOff>
      <xdr:row>35</xdr:row>
      <xdr:rowOff>170434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3893800" y="61711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51054</xdr:rowOff>
    </xdr:from>
    <xdr:to>
      <xdr:col>74</xdr:col>
      <xdr:colOff>31750</xdr:colOff>
      <xdr:row>37</xdr:row>
      <xdr:rowOff>152654</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137431</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124714</xdr:rowOff>
    </xdr:from>
    <xdr:to>
      <xdr:col>69</xdr:col>
      <xdr:colOff>92075</xdr:colOff>
      <xdr:row>35</xdr:row>
      <xdr:rowOff>170434</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004800" y="612546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37338</xdr:rowOff>
    </xdr:from>
    <xdr:to>
      <xdr:col>69</xdr:col>
      <xdr:colOff>142875</xdr:colOff>
      <xdr:row>37</xdr:row>
      <xdr:rowOff>138938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123715</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9906</xdr:rowOff>
    </xdr:from>
    <xdr:to>
      <xdr:col>65</xdr:col>
      <xdr:colOff>53975</xdr:colOff>
      <xdr:row>37</xdr:row>
      <xdr:rowOff>111506</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96283</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119634</xdr:rowOff>
    </xdr:from>
    <xdr:to>
      <xdr:col>82</xdr:col>
      <xdr:colOff>158750</xdr:colOff>
      <xdr:row>36</xdr:row>
      <xdr:rowOff>49784</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136161</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5965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60198</xdr:rowOff>
    </xdr:from>
    <xdr:to>
      <xdr:col>78</xdr:col>
      <xdr:colOff>120650</xdr:colOff>
      <xdr:row>35</xdr:row>
      <xdr:rowOff>161798</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525</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5829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119634</xdr:rowOff>
    </xdr:from>
    <xdr:to>
      <xdr:col>74</xdr:col>
      <xdr:colOff>31750</xdr:colOff>
      <xdr:row>36</xdr:row>
      <xdr:rowOff>49784</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59961</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588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119634</xdr:rowOff>
    </xdr:from>
    <xdr:to>
      <xdr:col>69</xdr:col>
      <xdr:colOff>142875</xdr:colOff>
      <xdr:row>36</xdr:row>
      <xdr:rowOff>49784</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59961</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588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73914</xdr:rowOff>
    </xdr:from>
    <xdr:to>
      <xdr:col>65</xdr:col>
      <xdr:colOff>53975</xdr:colOff>
      <xdr:row>36</xdr:row>
      <xdr:rowOff>4064</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14241</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584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類似団体平均を上回って推移しているが、これは小中一貫校校舎改築事業に係る地方債の元利償還が大きな比率を占めるためであり、償還が終了する令和</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年度までは高い数値で推移していくと考える。</a:t>
          </a:r>
        </a:p>
        <a:p>
          <a:r>
            <a:rPr kumimoji="1" lang="ja-JP" altLang="en-US" sz="1300">
              <a:latin typeface="ＭＳ Ｐゴシック" panose="020B0600070205080204" pitchFamily="50" charset="-128"/>
              <a:ea typeface="ＭＳ Ｐゴシック" panose="020B0600070205080204" pitchFamily="50" charset="-128"/>
            </a:rPr>
            <a:t>少しでも有利な起債の活用を検討し、他の大規模な事業計画の整理・縮小を図り、起債抑制に努める。</a:t>
          </a: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35560</xdr:rowOff>
    </xdr:from>
    <xdr:to>
      <xdr:col>24</xdr:col>
      <xdr:colOff>25400</xdr:colOff>
      <xdr:row>81</xdr:row>
      <xdr:rowOff>73661</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51410"/>
          <a:ext cx="0" cy="1409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45738</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3933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73661</xdr:rowOff>
    </xdr:from>
    <xdr:to>
      <xdr:col>24</xdr:col>
      <xdr:colOff>114300</xdr:colOff>
      <xdr:row>81</xdr:row>
      <xdr:rowOff>73661</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39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121937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9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35560</xdr:rowOff>
    </xdr:from>
    <xdr:to>
      <xdr:col>24</xdr:col>
      <xdr:colOff>114300</xdr:colOff>
      <xdr:row>73</xdr:row>
      <xdr:rowOff>35560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5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20320</xdr:rowOff>
    </xdr:from>
    <xdr:to>
      <xdr:col>24</xdr:col>
      <xdr:colOff>25400</xdr:colOff>
      <xdr:row>78</xdr:row>
      <xdr:rowOff>73661</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3987800" y="13393420"/>
          <a:ext cx="8382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69867</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73661</xdr:rowOff>
    </xdr:from>
    <xdr:to>
      <xdr:col>19</xdr:col>
      <xdr:colOff>187325</xdr:colOff>
      <xdr:row>78</xdr:row>
      <xdr:rowOff>153670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098800" y="13446761"/>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34289</xdr:rowOff>
    </xdr:from>
    <xdr:to>
      <xdr:col>20</xdr:col>
      <xdr:colOff>38100</xdr:colOff>
      <xdr:row>76</xdr:row>
      <xdr:rowOff>135889</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146067</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2833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153670</xdr:rowOff>
    </xdr:from>
    <xdr:to>
      <xdr:col>15</xdr:col>
      <xdr:colOff>98425</xdr:colOff>
      <xdr:row>79</xdr:row>
      <xdr:rowOff>5080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2209800" y="1352677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34289</xdr:rowOff>
    </xdr:from>
    <xdr:to>
      <xdr:col>15</xdr:col>
      <xdr:colOff>149225</xdr:colOff>
      <xdr:row>76</xdr:row>
      <xdr:rowOff>135889</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146067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283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142239</xdr:rowOff>
    </xdr:from>
    <xdr:to>
      <xdr:col>11</xdr:col>
      <xdr:colOff>9525</xdr:colOff>
      <xdr:row>79</xdr:row>
      <xdr:rowOff>5080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1320800" y="1351533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45720</xdr:rowOff>
    </xdr:from>
    <xdr:to>
      <xdr:col>11</xdr:col>
      <xdr:colOff>60325</xdr:colOff>
      <xdr:row>76</xdr:row>
      <xdr:rowOff>147320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157497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68580</xdr:rowOff>
    </xdr:from>
    <xdr:to>
      <xdr:col>6</xdr:col>
      <xdr:colOff>171450</xdr:colOff>
      <xdr:row>76</xdr:row>
      <xdr:rowOff>170180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8907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140970</xdr:rowOff>
    </xdr:from>
    <xdr:to>
      <xdr:col>24</xdr:col>
      <xdr:colOff>76200</xdr:colOff>
      <xdr:row>78</xdr:row>
      <xdr:rowOff>71120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113047</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22861</xdr:rowOff>
    </xdr:from>
    <xdr:to>
      <xdr:col>20</xdr:col>
      <xdr:colOff>38100</xdr:colOff>
      <xdr:row>78</xdr:row>
      <xdr:rowOff>124461</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109238</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3482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102870</xdr:rowOff>
    </xdr:from>
    <xdr:to>
      <xdr:col>15</xdr:col>
      <xdr:colOff>149225</xdr:colOff>
      <xdr:row>79</xdr:row>
      <xdr:rowOff>33020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347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17797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3562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125730</xdr:rowOff>
    </xdr:from>
    <xdr:to>
      <xdr:col>11</xdr:col>
      <xdr:colOff>60325</xdr:colOff>
      <xdr:row>79</xdr:row>
      <xdr:rowOff>55880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349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40657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358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91439</xdr:rowOff>
    </xdr:from>
    <xdr:to>
      <xdr:col>6</xdr:col>
      <xdr:colOff>171450</xdr:colOff>
      <xdr:row>79</xdr:row>
      <xdr:rowOff>21589</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346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6366</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355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類似団体平均を下回って推移しており、前年度から</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ポイント上昇しているが、これは一部事務組合に対する負担金の増加によるものである。</a:t>
          </a: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107950</xdr:rowOff>
    </xdr:from>
    <xdr:to>
      <xdr:col>82</xdr:col>
      <xdr:colOff>107950</xdr:colOff>
      <xdr:row>82</xdr:row>
      <xdr:rowOff>5080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45235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148607</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403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5080</xdr:rowOff>
    </xdr:from>
    <xdr:to>
      <xdr:col>82</xdr:col>
      <xdr:colOff>196850</xdr:colOff>
      <xdr:row>82</xdr:row>
      <xdr:rowOff>5080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406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22877</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19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107950</xdr:rowOff>
    </xdr:from>
    <xdr:to>
      <xdr:col>82</xdr:col>
      <xdr:colOff>196850</xdr:colOff>
      <xdr:row>72</xdr:row>
      <xdr:rowOff>107950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45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104140</xdr:rowOff>
    </xdr:from>
    <xdr:to>
      <xdr:col>82</xdr:col>
      <xdr:colOff>107950</xdr:colOff>
      <xdr:row>76</xdr:row>
      <xdr:rowOff>1270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5671800" y="1296289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10177</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3211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38100</xdr:rowOff>
    </xdr:from>
    <xdr:to>
      <xdr:col>82</xdr:col>
      <xdr:colOff>158750</xdr:colOff>
      <xdr:row>77</xdr:row>
      <xdr:rowOff>139700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323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104140</xdr:rowOff>
    </xdr:from>
    <xdr:to>
      <xdr:col>78</xdr:col>
      <xdr:colOff>69850</xdr:colOff>
      <xdr:row>77</xdr:row>
      <xdr:rowOff>1270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4782800" y="12962890"/>
          <a:ext cx="889000" cy="24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102870</xdr:rowOff>
    </xdr:from>
    <xdr:to>
      <xdr:col>78</xdr:col>
      <xdr:colOff>120650</xdr:colOff>
      <xdr:row>77</xdr:row>
      <xdr:rowOff>33020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17797</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3219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1270</xdr:rowOff>
    </xdr:from>
    <xdr:to>
      <xdr:col>73</xdr:col>
      <xdr:colOff>180975</xdr:colOff>
      <xdr:row>77</xdr:row>
      <xdr:rowOff>104139</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893800" y="13202920"/>
          <a:ext cx="8890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11430</xdr:rowOff>
    </xdr:from>
    <xdr:to>
      <xdr:col>74</xdr:col>
      <xdr:colOff>31750</xdr:colOff>
      <xdr:row>78</xdr:row>
      <xdr:rowOff>113030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97807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3470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134620</xdr:rowOff>
    </xdr:from>
    <xdr:to>
      <xdr:col>69</xdr:col>
      <xdr:colOff>92075</xdr:colOff>
      <xdr:row>77</xdr:row>
      <xdr:rowOff>104139</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004800" y="13164820"/>
          <a:ext cx="889000" cy="140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38100</xdr:rowOff>
    </xdr:from>
    <xdr:to>
      <xdr:col>69</xdr:col>
      <xdr:colOff>142875</xdr:colOff>
      <xdr:row>78</xdr:row>
      <xdr:rowOff>139700</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124477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0</xdr:rowOff>
    </xdr:from>
    <xdr:to>
      <xdr:col>65</xdr:col>
      <xdr:colOff>53975</xdr:colOff>
      <xdr:row>78</xdr:row>
      <xdr:rowOff>101600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86377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121920</xdr:rowOff>
    </xdr:from>
    <xdr:to>
      <xdr:col>82</xdr:col>
      <xdr:colOff>158750</xdr:colOff>
      <xdr:row>76</xdr:row>
      <xdr:rowOff>52070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298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138447</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282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53340</xdr:rowOff>
    </xdr:from>
    <xdr:to>
      <xdr:col>78</xdr:col>
      <xdr:colOff>120650</xdr:colOff>
      <xdr:row>75</xdr:row>
      <xdr:rowOff>154939</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29120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165117</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2680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121920</xdr:rowOff>
    </xdr:from>
    <xdr:to>
      <xdr:col>74</xdr:col>
      <xdr:colOff>31750</xdr:colOff>
      <xdr:row>77</xdr:row>
      <xdr:rowOff>52070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62247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53339</xdr:rowOff>
    </xdr:from>
    <xdr:to>
      <xdr:col>69</xdr:col>
      <xdr:colOff>142875</xdr:colOff>
      <xdr:row>77</xdr:row>
      <xdr:rowOff>154939</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165116</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3023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83820</xdr:rowOff>
    </xdr:from>
    <xdr:to>
      <xdr:col>65</xdr:col>
      <xdr:colOff>53975</xdr:colOff>
      <xdr:row>77</xdr:row>
      <xdr:rowOff>13970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24147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佐賀県大町町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64432</xdr:rowOff>
    </xdr:from>
    <xdr:to>
      <xdr:col>29</xdr:col>
      <xdr:colOff>127000</xdr:colOff>
      <xdr:row>18</xdr:row>
      <xdr:rowOff>147734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98007"/>
          <a:ext cx="0" cy="12834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119811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53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147734</xdr:rowOff>
    </xdr:from>
    <xdr:to>
      <xdr:col>30</xdr:col>
      <xdr:colOff>25400</xdr:colOff>
      <xdr:row>18</xdr:row>
      <xdr:rowOff>147734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2814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150809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41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64432</xdr:rowOff>
    </xdr:from>
    <xdr:to>
      <xdr:col>30</xdr:col>
      <xdr:colOff>25400</xdr:colOff>
      <xdr:row>11</xdr:row>
      <xdr:rowOff>64432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980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116279</xdr:rowOff>
    </xdr:from>
    <xdr:to>
      <xdr:col>29</xdr:col>
      <xdr:colOff>127000</xdr:colOff>
      <xdr:row>15</xdr:row>
      <xdr:rowOff>131808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735654"/>
          <a:ext cx="647700" cy="155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101056</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204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71125</xdr:rowOff>
    </xdr:from>
    <xdr:to>
      <xdr:col>29</xdr:col>
      <xdr:colOff>177800</xdr:colOff>
      <xdr:row>16</xdr:row>
      <xdr:rowOff>1275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690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131808</xdr:rowOff>
    </xdr:from>
    <xdr:to>
      <xdr:col>26</xdr:col>
      <xdr:colOff>50800</xdr:colOff>
      <xdr:row>15</xdr:row>
      <xdr:rowOff>160551</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751183"/>
          <a:ext cx="698500" cy="287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88773</xdr:rowOff>
    </xdr:from>
    <xdr:to>
      <xdr:col>26</xdr:col>
      <xdr:colOff>101600</xdr:colOff>
      <xdr:row>16</xdr:row>
      <xdr:rowOff>18923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08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3700</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94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160551</xdr:rowOff>
    </xdr:from>
    <xdr:to>
      <xdr:col>22</xdr:col>
      <xdr:colOff>114300</xdr:colOff>
      <xdr:row>15</xdr:row>
      <xdr:rowOff>163058</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779926"/>
          <a:ext cx="698500" cy="25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127147</xdr:rowOff>
    </xdr:from>
    <xdr:to>
      <xdr:col>22</xdr:col>
      <xdr:colOff>165100</xdr:colOff>
      <xdr:row>16</xdr:row>
      <xdr:rowOff>57297</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4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42074</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32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163058</xdr:rowOff>
    </xdr:from>
    <xdr:to>
      <xdr:col>18</xdr:col>
      <xdr:colOff>177800</xdr:colOff>
      <xdr:row>16</xdr:row>
      <xdr:rowOff>43058</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782433"/>
          <a:ext cx="698500" cy="514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121539</xdr:rowOff>
    </xdr:from>
    <xdr:to>
      <xdr:col>19</xdr:col>
      <xdr:colOff>38100</xdr:colOff>
      <xdr:row>16</xdr:row>
      <xdr:rowOff>51689</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740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36466</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27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150541</xdr:rowOff>
    </xdr:from>
    <xdr:to>
      <xdr:col>15</xdr:col>
      <xdr:colOff>101600</xdr:colOff>
      <xdr:row>16</xdr:row>
      <xdr:rowOff>80691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769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90868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538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65479</xdr:rowOff>
    </xdr:from>
    <xdr:to>
      <xdr:col>29</xdr:col>
      <xdr:colOff>177800</xdr:colOff>
      <xdr:row>15</xdr:row>
      <xdr:rowOff>167079</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6848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82006</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529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81008</xdr:rowOff>
    </xdr:from>
    <xdr:to>
      <xdr:col>26</xdr:col>
      <xdr:colOff>101600</xdr:colOff>
      <xdr:row>16</xdr:row>
      <xdr:rowOff>11158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7003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21335</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469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109751</xdr:rowOff>
    </xdr:from>
    <xdr:to>
      <xdr:col>22</xdr:col>
      <xdr:colOff>165100</xdr:colOff>
      <xdr:row>16</xdr:row>
      <xdr:rowOff>39901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7291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50078</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498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112258</xdr:rowOff>
    </xdr:from>
    <xdr:to>
      <xdr:col>19</xdr:col>
      <xdr:colOff>38100</xdr:colOff>
      <xdr:row>16</xdr:row>
      <xdr:rowOff>42408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7316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52585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500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163708</xdr:rowOff>
    </xdr:from>
    <xdr:to>
      <xdr:col>15</xdr:col>
      <xdr:colOff>101600</xdr:colOff>
      <xdr:row>16</xdr:row>
      <xdr:rowOff>93858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7830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78635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869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252371</xdr:rowOff>
    </xdr:from>
    <xdr:to>
      <xdr:col>29</xdr:col>
      <xdr:colOff>127000</xdr:colOff>
      <xdr:row>39</xdr:row>
      <xdr:rowOff>2772</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176921"/>
          <a:ext cx="0" cy="14649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146299</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613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2772</xdr:rowOff>
    </xdr:from>
    <xdr:to>
      <xdr:col>30</xdr:col>
      <xdr:colOff>25400</xdr:colOff>
      <xdr:row>39</xdr:row>
      <xdr:rowOff>2772</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418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167298</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920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252371</xdr:rowOff>
    </xdr:from>
    <xdr:to>
      <xdr:col>30</xdr:col>
      <xdr:colOff>25400</xdr:colOff>
      <xdr:row>33</xdr:row>
      <xdr:rowOff>252371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1769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47120</xdr:rowOff>
    </xdr:from>
    <xdr:to>
      <xdr:col>29</xdr:col>
      <xdr:colOff>127000</xdr:colOff>
      <xdr:row>37</xdr:row>
      <xdr:rowOff>67303</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003800" y="7171820"/>
          <a:ext cx="647700" cy="201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239978</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8503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52001</xdr:rowOff>
    </xdr:from>
    <xdr:to>
      <xdr:col>29</xdr:col>
      <xdr:colOff>177800</xdr:colOff>
      <xdr:row>36</xdr:row>
      <xdr:rowOff>153601</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005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47120</xdr:rowOff>
    </xdr:from>
    <xdr:to>
      <xdr:col>26</xdr:col>
      <xdr:colOff>50800</xdr:colOff>
      <xdr:row>37</xdr:row>
      <xdr:rowOff>77867</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7171820"/>
          <a:ext cx="698500" cy="307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78372</xdr:rowOff>
    </xdr:from>
    <xdr:to>
      <xdr:col>26</xdr:col>
      <xdr:colOff>101600</xdr:colOff>
      <xdr:row>37</xdr:row>
      <xdr:rowOff>8522</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031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190149</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6800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77867</xdr:rowOff>
    </xdr:from>
    <xdr:to>
      <xdr:col>22</xdr:col>
      <xdr:colOff>114300</xdr:colOff>
      <xdr:row>37</xdr:row>
      <xdr:rowOff>84562</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3606800" y="7202567"/>
          <a:ext cx="698500" cy="66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92692</xdr:rowOff>
    </xdr:from>
    <xdr:to>
      <xdr:col>22</xdr:col>
      <xdr:colOff>165100</xdr:colOff>
      <xdr:row>37</xdr:row>
      <xdr:rowOff>22842</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0459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204469</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6814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84562</xdr:rowOff>
    </xdr:from>
    <xdr:to>
      <xdr:col>18</xdr:col>
      <xdr:colOff>177800</xdr:colOff>
      <xdr:row>37</xdr:row>
      <xdr:rowOff>88726</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2908300" y="7209262"/>
          <a:ext cx="698500" cy="41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94994</xdr:rowOff>
    </xdr:from>
    <xdr:to>
      <xdr:col>19</xdr:col>
      <xdr:colOff>38100</xdr:colOff>
      <xdr:row>37</xdr:row>
      <xdr:rowOff>25144</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048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206771</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6817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108122</xdr:rowOff>
    </xdr:from>
    <xdr:to>
      <xdr:col>15</xdr:col>
      <xdr:colOff>101600</xdr:colOff>
      <xdr:row>37</xdr:row>
      <xdr:rowOff>38272</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061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219899</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683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16503</xdr:rowOff>
    </xdr:from>
    <xdr:to>
      <xdr:col>29</xdr:col>
      <xdr:colOff>177800</xdr:colOff>
      <xdr:row>37</xdr:row>
      <xdr:rowOff>118103</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1412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160030</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113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167770</xdr:rowOff>
    </xdr:from>
    <xdr:to>
      <xdr:col>26</xdr:col>
      <xdr:colOff>101600</xdr:colOff>
      <xdr:row>37</xdr:row>
      <xdr:rowOff>97920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1210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82697</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207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27067</xdr:rowOff>
    </xdr:from>
    <xdr:to>
      <xdr:col>22</xdr:col>
      <xdr:colOff>165100</xdr:colOff>
      <xdr:row>37</xdr:row>
      <xdr:rowOff>128667</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1517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113444</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238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33762</xdr:rowOff>
    </xdr:from>
    <xdr:to>
      <xdr:col>19</xdr:col>
      <xdr:colOff>38100</xdr:colOff>
      <xdr:row>37</xdr:row>
      <xdr:rowOff>135362</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1584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120139</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244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37926</xdr:rowOff>
    </xdr:from>
    <xdr:to>
      <xdr:col>15</xdr:col>
      <xdr:colOff>101600</xdr:colOff>
      <xdr:row>37</xdr:row>
      <xdr:rowOff>139526</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1626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124303</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249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佐賀県大町町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6,136
6,118
11.50
6,150,673
5,946,642
183,866
2,690,134
4,785,202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149263</xdr:rowOff>
    </xdr:from>
    <xdr:to>
      <xdr:col>24</xdr:col>
      <xdr:colOff>62865</xdr:colOff>
      <xdr:row>38</xdr:row>
      <xdr:rowOff>54600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92763"/>
          <a:ext cx="1270" cy="1276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58427</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7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54600</xdr:rowOff>
    </xdr:from>
    <xdr:to>
      <xdr:col>24</xdr:col>
      <xdr:colOff>152400</xdr:colOff>
      <xdr:row>38</xdr:row>
      <xdr:rowOff>54600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6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95940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67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149263</xdr:rowOff>
    </xdr:from>
    <xdr:to>
      <xdr:col>24</xdr:col>
      <xdr:colOff>152400</xdr:colOff>
      <xdr:row>30</xdr:row>
      <xdr:rowOff>149263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170744</xdr:rowOff>
    </xdr:from>
    <xdr:to>
      <xdr:col>24</xdr:col>
      <xdr:colOff>63500</xdr:colOff>
      <xdr:row>35</xdr:row>
      <xdr:rowOff>23785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000044"/>
          <a:ext cx="838200" cy="2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150004</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793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127</xdr:rowOff>
    </xdr:from>
    <xdr:to>
      <xdr:col>24</xdr:col>
      <xdr:colOff>114300</xdr:colOff>
      <xdr:row>35</xdr:row>
      <xdr:rowOff>101727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0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170744</xdr:rowOff>
    </xdr:from>
    <xdr:to>
      <xdr:col>19</xdr:col>
      <xdr:colOff>177800</xdr:colOff>
      <xdr:row>35</xdr:row>
      <xdr:rowOff>1580</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00004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8852</xdr:rowOff>
    </xdr:from>
    <xdr:to>
      <xdr:col>20</xdr:col>
      <xdr:colOff>38100</xdr:colOff>
      <xdr:row>35</xdr:row>
      <xdr:rowOff>110452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0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101579</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102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1580</xdr:rowOff>
    </xdr:from>
    <xdr:to>
      <xdr:col>15</xdr:col>
      <xdr:colOff>50800</xdr:colOff>
      <xdr:row>35</xdr:row>
      <xdr:rowOff>62532</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002330"/>
          <a:ext cx="889000" cy="6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44902</xdr:rowOff>
    </xdr:from>
    <xdr:to>
      <xdr:col>15</xdr:col>
      <xdr:colOff>101600</xdr:colOff>
      <xdr:row>35</xdr:row>
      <xdr:rowOff>146502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4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137629</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138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62532</xdr:rowOff>
    </xdr:from>
    <xdr:to>
      <xdr:col>10</xdr:col>
      <xdr:colOff>114300</xdr:colOff>
      <xdr:row>35</xdr:row>
      <xdr:rowOff>116276</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063282"/>
          <a:ext cx="889000" cy="53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143307</xdr:rowOff>
    </xdr:from>
    <xdr:to>
      <xdr:col>10</xdr:col>
      <xdr:colOff>165100</xdr:colOff>
      <xdr:row>36</xdr:row>
      <xdr:rowOff>73457</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4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64584</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6236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170175</xdr:rowOff>
    </xdr:from>
    <xdr:to>
      <xdr:col>6</xdr:col>
      <xdr:colOff>38100</xdr:colOff>
      <xdr:row>36</xdr:row>
      <xdr:rowOff>100325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91452</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6263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144435</xdr:rowOff>
    </xdr:from>
    <xdr:to>
      <xdr:col>24</xdr:col>
      <xdr:colOff>114300</xdr:colOff>
      <xdr:row>35</xdr:row>
      <xdr:rowOff>74585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97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167312</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825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119944</xdr:rowOff>
    </xdr:from>
    <xdr:to>
      <xdr:col>20</xdr:col>
      <xdr:colOff>38100</xdr:colOff>
      <xdr:row>35</xdr:row>
      <xdr:rowOff>50094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949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66621</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724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122230</xdr:rowOff>
    </xdr:from>
    <xdr:to>
      <xdr:col>15</xdr:col>
      <xdr:colOff>101600</xdr:colOff>
      <xdr:row>35</xdr:row>
      <xdr:rowOff>52380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95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68907</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726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11732</xdr:rowOff>
    </xdr:from>
    <xdr:to>
      <xdr:col>10</xdr:col>
      <xdr:colOff>165100</xdr:colOff>
      <xdr:row>35</xdr:row>
      <xdr:rowOff>113332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012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129859</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787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65476</xdr:rowOff>
    </xdr:from>
    <xdr:to>
      <xdr:col>6</xdr:col>
      <xdr:colOff>38100</xdr:colOff>
      <xdr:row>35</xdr:row>
      <xdr:rowOff>167076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06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12153</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841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28253</xdr:rowOff>
    </xdr:from>
    <xdr:to>
      <xdr:col>24</xdr:col>
      <xdr:colOff>62865</xdr:colOff>
      <xdr:row>58</xdr:row>
      <xdr:rowOff>103747</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72203"/>
          <a:ext cx="1270" cy="1275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107574</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51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103747</xdr:rowOff>
    </xdr:from>
    <xdr:to>
      <xdr:col>24</xdr:col>
      <xdr:colOff>152400</xdr:colOff>
      <xdr:row>58</xdr:row>
      <xdr:rowOff>103747</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047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146380</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47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28253</xdr:rowOff>
    </xdr:from>
    <xdr:to>
      <xdr:col>24</xdr:col>
      <xdr:colOff>152400</xdr:colOff>
      <xdr:row>51</xdr:row>
      <xdr:rowOff>28253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72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146013</xdr:rowOff>
    </xdr:from>
    <xdr:to>
      <xdr:col>24</xdr:col>
      <xdr:colOff>63500</xdr:colOff>
      <xdr:row>57</xdr:row>
      <xdr:rowOff>54465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3797300" y="9747213"/>
          <a:ext cx="838200" cy="79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31108</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8037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52681</xdr:rowOff>
    </xdr:from>
    <xdr:to>
      <xdr:col>24</xdr:col>
      <xdr:colOff>114300</xdr:colOff>
      <xdr:row>57</xdr:row>
      <xdr:rowOff>154281</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82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146013</xdr:rowOff>
    </xdr:from>
    <xdr:to>
      <xdr:col>19</xdr:col>
      <xdr:colOff>177800</xdr:colOff>
      <xdr:row>57</xdr:row>
      <xdr:rowOff>41287</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747213"/>
          <a:ext cx="889000" cy="66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81042</xdr:rowOff>
    </xdr:from>
    <xdr:to>
      <xdr:col>20</xdr:col>
      <xdr:colOff>38100</xdr:colOff>
      <xdr:row>58</xdr:row>
      <xdr:rowOff>11192</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8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2319</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946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171205</xdr:rowOff>
    </xdr:from>
    <xdr:to>
      <xdr:col>15</xdr:col>
      <xdr:colOff>50800</xdr:colOff>
      <xdr:row>57</xdr:row>
      <xdr:rowOff>41287</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019300" y="9772405"/>
          <a:ext cx="889000" cy="41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89236</xdr:rowOff>
    </xdr:from>
    <xdr:to>
      <xdr:col>15</xdr:col>
      <xdr:colOff>101600</xdr:colOff>
      <xdr:row>58</xdr:row>
      <xdr:rowOff>19386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8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10513</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954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171205</xdr:rowOff>
    </xdr:from>
    <xdr:to>
      <xdr:col>10</xdr:col>
      <xdr:colOff>114300</xdr:colOff>
      <xdr:row>57</xdr:row>
      <xdr:rowOff>81917</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772405"/>
          <a:ext cx="889000" cy="82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94665</xdr:rowOff>
    </xdr:from>
    <xdr:to>
      <xdr:col>10</xdr:col>
      <xdr:colOff>165100</xdr:colOff>
      <xdr:row>58</xdr:row>
      <xdr:rowOff>24815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86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15942</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960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104894</xdr:rowOff>
    </xdr:from>
    <xdr:to>
      <xdr:col>6</xdr:col>
      <xdr:colOff>38100</xdr:colOff>
      <xdr:row>58</xdr:row>
      <xdr:rowOff>35044</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87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26171</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9970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3665</xdr:rowOff>
    </xdr:from>
    <xdr:to>
      <xdr:col>24</xdr:col>
      <xdr:colOff>114300</xdr:colOff>
      <xdr:row>57</xdr:row>
      <xdr:rowOff>105265</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77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26542</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627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95213</xdr:rowOff>
    </xdr:from>
    <xdr:to>
      <xdr:col>20</xdr:col>
      <xdr:colOff>38100</xdr:colOff>
      <xdr:row>57</xdr:row>
      <xdr:rowOff>25363</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69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41890</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9471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161937</xdr:rowOff>
    </xdr:from>
    <xdr:to>
      <xdr:col>15</xdr:col>
      <xdr:colOff>101600</xdr:colOff>
      <xdr:row>57</xdr:row>
      <xdr:rowOff>92087</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76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108614</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5" y="9538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120405</xdr:rowOff>
    </xdr:from>
    <xdr:to>
      <xdr:col>10</xdr:col>
      <xdr:colOff>165100</xdr:colOff>
      <xdr:row>57</xdr:row>
      <xdr:rowOff>50555</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72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67082</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19795" y="9496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31117</xdr:rowOff>
    </xdr:from>
    <xdr:to>
      <xdr:col>6</xdr:col>
      <xdr:colOff>38100</xdr:colOff>
      <xdr:row>57</xdr:row>
      <xdr:rowOff>132717</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80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149244</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30795" y="9578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101600</xdr:rowOff>
    </xdr:from>
    <xdr:to>
      <xdr:col>24</xdr:col>
      <xdr:colOff>62865</xdr:colOff>
      <xdr:row>79</xdr:row>
      <xdr:rowOff>20295</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74550"/>
          <a:ext cx="1270" cy="1290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24122</xdr:rowOff>
    </xdr:from>
    <xdr:ext cx="469744"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68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20295</xdr:rowOff>
    </xdr:from>
    <xdr:to>
      <xdr:col>24</xdr:col>
      <xdr:colOff>152400</xdr:colOff>
      <xdr:row>79</xdr:row>
      <xdr:rowOff>20295</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6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48277</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204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101600</xdr:rowOff>
    </xdr:from>
    <xdr:to>
      <xdr:col>24</xdr:col>
      <xdr:colOff>152400</xdr:colOff>
      <xdr:row>71</xdr:row>
      <xdr:rowOff>101600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7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17094</xdr:rowOff>
    </xdr:from>
    <xdr:to>
      <xdr:col>24</xdr:col>
      <xdr:colOff>63500</xdr:colOff>
      <xdr:row>79</xdr:row>
      <xdr:rowOff>31172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3561644"/>
          <a:ext cx="838200" cy="14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133227</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1634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110350</xdr:rowOff>
    </xdr:from>
    <xdr:to>
      <xdr:col>24</xdr:col>
      <xdr:colOff>114300</xdr:colOff>
      <xdr:row>78</xdr:row>
      <xdr:rowOff>40500</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31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31172</xdr:rowOff>
    </xdr:from>
    <xdr:to>
      <xdr:col>19</xdr:col>
      <xdr:colOff>177800</xdr:colOff>
      <xdr:row>79</xdr:row>
      <xdr:rowOff>33134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908300" y="13575722"/>
          <a:ext cx="889000" cy="1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116027</xdr:rowOff>
    </xdr:from>
    <xdr:to>
      <xdr:col>20</xdr:col>
      <xdr:colOff>38100</xdr:colOff>
      <xdr:row>78</xdr:row>
      <xdr:rowOff>46177</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31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62704</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30111" y="13092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33134</xdr:rowOff>
    </xdr:from>
    <xdr:to>
      <xdr:col>15</xdr:col>
      <xdr:colOff>50800</xdr:colOff>
      <xdr:row>79</xdr:row>
      <xdr:rowOff>34392</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019300" y="13577684"/>
          <a:ext cx="889000" cy="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140773</xdr:rowOff>
    </xdr:from>
    <xdr:to>
      <xdr:col>15</xdr:col>
      <xdr:colOff>101600</xdr:colOff>
      <xdr:row>78</xdr:row>
      <xdr:rowOff>70923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342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87450</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41111" y="13117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32505</xdr:rowOff>
    </xdr:from>
    <xdr:to>
      <xdr:col>10</xdr:col>
      <xdr:colOff>114300</xdr:colOff>
      <xdr:row>79</xdr:row>
      <xdr:rowOff>34392</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1130300" y="13577055"/>
          <a:ext cx="889000" cy="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167824</xdr:rowOff>
    </xdr:from>
    <xdr:to>
      <xdr:col>10</xdr:col>
      <xdr:colOff>165100</xdr:colOff>
      <xdr:row>78</xdr:row>
      <xdr:rowOff>97974</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36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114501</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144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149994</xdr:rowOff>
    </xdr:from>
    <xdr:to>
      <xdr:col>6</xdr:col>
      <xdr:colOff>38100</xdr:colOff>
      <xdr:row>78</xdr:row>
      <xdr:rowOff>80144</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35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96671</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126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137744</xdr:rowOff>
    </xdr:from>
    <xdr:to>
      <xdr:col>24</xdr:col>
      <xdr:colOff>114300</xdr:colOff>
      <xdr:row>79</xdr:row>
      <xdr:rowOff>67894</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51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52671</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425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151822</xdr:rowOff>
    </xdr:from>
    <xdr:to>
      <xdr:col>20</xdr:col>
      <xdr:colOff>38100</xdr:colOff>
      <xdr:row>79</xdr:row>
      <xdr:rowOff>81972</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524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79</xdr:row>
      <xdr:rowOff>73099</xdr:rowOff>
    </xdr:from>
    <xdr:ext cx="378565"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608017" y="13617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153784</xdr:rowOff>
    </xdr:from>
    <xdr:to>
      <xdr:col>15</xdr:col>
      <xdr:colOff>101600</xdr:colOff>
      <xdr:row>79</xdr:row>
      <xdr:rowOff>83934</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526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79</xdr:row>
      <xdr:rowOff>75061</xdr:rowOff>
    </xdr:from>
    <xdr:ext cx="378565"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719017" y="136196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155042</xdr:rowOff>
    </xdr:from>
    <xdr:to>
      <xdr:col>10</xdr:col>
      <xdr:colOff>165100</xdr:colOff>
      <xdr:row>79</xdr:row>
      <xdr:rowOff>85192</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528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76319</xdr:rowOff>
    </xdr:from>
    <xdr:ext cx="378565"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830017" y="136208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153155</xdr:rowOff>
    </xdr:from>
    <xdr:to>
      <xdr:col>6</xdr:col>
      <xdr:colOff>38100</xdr:colOff>
      <xdr:row>79</xdr:row>
      <xdr:rowOff>83305</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52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74432</xdr:rowOff>
    </xdr:from>
    <xdr:ext cx="378565"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941017" y="136189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61235</xdr:rowOff>
    </xdr:from>
    <xdr:to>
      <xdr:col>24</xdr:col>
      <xdr:colOff>62865</xdr:colOff>
      <xdr:row>98</xdr:row>
      <xdr:rowOff>151685</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491735"/>
          <a:ext cx="1270" cy="14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155512</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95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151685</xdr:rowOff>
    </xdr:from>
    <xdr:to>
      <xdr:col>24</xdr:col>
      <xdr:colOff>152400</xdr:colOff>
      <xdr:row>98</xdr:row>
      <xdr:rowOff>151685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95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7912</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266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61235</xdr:rowOff>
    </xdr:from>
    <xdr:to>
      <xdr:col>24</xdr:col>
      <xdr:colOff>152400</xdr:colOff>
      <xdr:row>90</xdr:row>
      <xdr:rowOff>61235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491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86185</xdr:rowOff>
    </xdr:from>
    <xdr:to>
      <xdr:col>24</xdr:col>
      <xdr:colOff>63500</xdr:colOff>
      <xdr:row>94</xdr:row>
      <xdr:rowOff>35404</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3797300" y="16031035"/>
          <a:ext cx="838200" cy="120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139597</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427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161170</xdr:rowOff>
    </xdr:from>
    <xdr:to>
      <xdr:col>24</xdr:col>
      <xdr:colOff>114300</xdr:colOff>
      <xdr:row>96</xdr:row>
      <xdr:rowOff>91320</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44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86185</xdr:rowOff>
    </xdr:from>
    <xdr:to>
      <xdr:col>19</xdr:col>
      <xdr:colOff>177800</xdr:colOff>
      <xdr:row>96</xdr:row>
      <xdr:rowOff>4674</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031035"/>
          <a:ext cx="889000" cy="432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31924</xdr:rowOff>
    </xdr:from>
    <xdr:to>
      <xdr:col>20</xdr:col>
      <xdr:colOff>38100</xdr:colOff>
      <xdr:row>95</xdr:row>
      <xdr:rowOff>133524</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31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124651</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41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2921</xdr:rowOff>
    </xdr:from>
    <xdr:to>
      <xdr:col>15</xdr:col>
      <xdr:colOff>50800</xdr:colOff>
      <xdr:row>96</xdr:row>
      <xdr:rowOff>4674</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2019300" y="16462121"/>
          <a:ext cx="889000" cy="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124889</xdr:rowOff>
    </xdr:from>
    <xdr:to>
      <xdr:col>15</xdr:col>
      <xdr:colOff>101600</xdr:colOff>
      <xdr:row>97</xdr:row>
      <xdr:rowOff>55039</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584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46166</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676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2921</xdr:rowOff>
    </xdr:from>
    <xdr:to>
      <xdr:col>10</xdr:col>
      <xdr:colOff>114300</xdr:colOff>
      <xdr:row>96</xdr:row>
      <xdr:rowOff>117548</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462121"/>
          <a:ext cx="889000" cy="114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124061</xdr:rowOff>
    </xdr:from>
    <xdr:to>
      <xdr:col>10</xdr:col>
      <xdr:colOff>165100</xdr:colOff>
      <xdr:row>97</xdr:row>
      <xdr:rowOff>54211</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583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45338</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675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134990</xdr:rowOff>
    </xdr:from>
    <xdr:to>
      <xdr:col>6</xdr:col>
      <xdr:colOff>38100</xdr:colOff>
      <xdr:row>97</xdr:row>
      <xdr:rowOff>65140</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59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56267</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686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156054</xdr:rowOff>
    </xdr:from>
    <xdr:to>
      <xdr:col>24</xdr:col>
      <xdr:colOff>114300</xdr:colOff>
      <xdr:row>94</xdr:row>
      <xdr:rowOff>86204</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10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7481</xdr:rowOff>
    </xdr:from>
    <xdr:ext cx="599010"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5952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35385</xdr:rowOff>
    </xdr:from>
    <xdr:to>
      <xdr:col>20</xdr:col>
      <xdr:colOff>38100</xdr:colOff>
      <xdr:row>93</xdr:row>
      <xdr:rowOff>136985</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598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153512</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497795" y="15755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125324</xdr:rowOff>
    </xdr:from>
    <xdr:to>
      <xdr:col>15</xdr:col>
      <xdr:colOff>101600</xdr:colOff>
      <xdr:row>96</xdr:row>
      <xdr:rowOff>55474</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41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72001</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188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123571</xdr:rowOff>
    </xdr:from>
    <xdr:to>
      <xdr:col>10</xdr:col>
      <xdr:colOff>165100</xdr:colOff>
      <xdr:row>96</xdr:row>
      <xdr:rowOff>53721</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41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70248</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186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66748</xdr:rowOff>
    </xdr:from>
    <xdr:to>
      <xdr:col>6</xdr:col>
      <xdr:colOff>38100</xdr:colOff>
      <xdr:row>96</xdr:row>
      <xdr:rowOff>168348</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52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13425</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301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22569</xdr:rowOff>
    </xdr:from>
    <xdr:to>
      <xdr:col>54</xdr:col>
      <xdr:colOff>189865</xdr:colOff>
      <xdr:row>38</xdr:row>
      <xdr:rowOff>67632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10475595" y="5337519"/>
          <a:ext cx="1270" cy="1245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71459</xdr:rowOff>
    </xdr:from>
    <xdr:ext cx="534377" cy="259045"/>
    <xdr:sp macro="" textlink="">
      <xdr:nvSpPr>
        <xdr:cNvPr id="290" name="補助費等最小値テキスト">
          <a:extLst>
            <a:ext uri="{FF2B5EF4-FFF2-40B4-BE49-F238E27FC236}">
              <a16:creationId xmlns:a16="http://schemas.microsoft.com/office/drawing/2014/main" id="{00000000-0008-0000-0600-000022010000}"/>
            </a:ext>
          </a:extLst>
        </xdr:cNvPr>
        <xdr:cNvSpPr txBox="1"/>
      </xdr:nvSpPr>
      <xdr:spPr>
        <a:xfrm>
          <a:off x="10528300" y="658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67632</xdr:rowOff>
    </xdr:from>
    <xdr:to>
      <xdr:col>55</xdr:col>
      <xdr:colOff>88900</xdr:colOff>
      <xdr:row>38</xdr:row>
      <xdr:rowOff>67632</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582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140696</xdr:rowOff>
    </xdr:from>
    <xdr:ext cx="599010" cy="259045"/>
    <xdr:sp macro="" textlink="">
      <xdr:nvSpPr>
        <xdr:cNvPr id="292" name="補助費等最大値テキスト">
          <a:extLst>
            <a:ext uri="{FF2B5EF4-FFF2-40B4-BE49-F238E27FC236}">
              <a16:creationId xmlns:a16="http://schemas.microsoft.com/office/drawing/2014/main" id="{00000000-0008-0000-0600-000024010000}"/>
            </a:ext>
          </a:extLst>
        </xdr:cNvPr>
        <xdr:cNvSpPr txBox="1"/>
      </xdr:nvSpPr>
      <xdr:spPr>
        <a:xfrm>
          <a:off x="10528300" y="5112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22569</xdr:rowOff>
    </xdr:from>
    <xdr:to>
      <xdr:col>55</xdr:col>
      <xdr:colOff>88900</xdr:colOff>
      <xdr:row>31</xdr:row>
      <xdr:rowOff>22569</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533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49285</xdr:rowOff>
    </xdr:from>
    <xdr:to>
      <xdr:col>55</xdr:col>
      <xdr:colOff>0</xdr:colOff>
      <xdr:row>37</xdr:row>
      <xdr:rowOff>65124</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9639300" y="6221485"/>
          <a:ext cx="838200" cy="187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92947</xdr:rowOff>
    </xdr:from>
    <xdr:ext cx="599010" cy="259045"/>
    <xdr:sp macro="" textlink="">
      <xdr:nvSpPr>
        <xdr:cNvPr id="295" name="補助費等平均値テキスト">
          <a:extLst>
            <a:ext uri="{FF2B5EF4-FFF2-40B4-BE49-F238E27FC236}">
              <a16:creationId xmlns:a16="http://schemas.microsoft.com/office/drawing/2014/main" id="{00000000-0008-0000-0600-000027010000}"/>
            </a:ext>
          </a:extLst>
        </xdr:cNvPr>
        <xdr:cNvSpPr txBox="1"/>
      </xdr:nvSpPr>
      <xdr:spPr>
        <a:xfrm>
          <a:off x="10528300" y="60936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70070</xdr:rowOff>
    </xdr:from>
    <xdr:to>
      <xdr:col>55</xdr:col>
      <xdr:colOff>50800</xdr:colOff>
      <xdr:row>37</xdr:row>
      <xdr:rowOff>220</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10426700" y="624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33715</xdr:rowOff>
    </xdr:from>
    <xdr:to>
      <xdr:col>50</xdr:col>
      <xdr:colOff>114300</xdr:colOff>
      <xdr:row>36</xdr:row>
      <xdr:rowOff>49285</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8750300" y="6034465"/>
          <a:ext cx="889000" cy="187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106081</xdr:rowOff>
    </xdr:from>
    <xdr:to>
      <xdr:col>50</xdr:col>
      <xdr:colOff>165100</xdr:colOff>
      <xdr:row>37</xdr:row>
      <xdr:rowOff>36231</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9588500" y="627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27358</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339795" y="6371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33715</xdr:rowOff>
    </xdr:from>
    <xdr:to>
      <xdr:col>45</xdr:col>
      <xdr:colOff>177800</xdr:colOff>
      <xdr:row>37</xdr:row>
      <xdr:rowOff>96024</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7861300" y="6034465"/>
          <a:ext cx="889000" cy="405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139649</xdr:rowOff>
    </xdr:from>
    <xdr:to>
      <xdr:col>46</xdr:col>
      <xdr:colOff>38100</xdr:colOff>
      <xdr:row>35</xdr:row>
      <xdr:rowOff>69799</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8699500" y="5968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86326</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450795" y="5744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96024</xdr:rowOff>
    </xdr:from>
    <xdr:to>
      <xdr:col>41</xdr:col>
      <xdr:colOff>50800</xdr:colOff>
      <xdr:row>38</xdr:row>
      <xdr:rowOff>72991</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6972300" y="6439674"/>
          <a:ext cx="889000" cy="148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17488</xdr:rowOff>
    </xdr:from>
    <xdr:to>
      <xdr:col>41</xdr:col>
      <xdr:colOff>101600</xdr:colOff>
      <xdr:row>37</xdr:row>
      <xdr:rowOff>119088</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7810500" y="636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135615</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61795" y="6136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19762</xdr:rowOff>
    </xdr:from>
    <xdr:to>
      <xdr:col>36</xdr:col>
      <xdr:colOff>165100</xdr:colOff>
      <xdr:row>37</xdr:row>
      <xdr:rowOff>121362</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6921500" y="636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137889</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672795" y="6138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14324</xdr:rowOff>
    </xdr:from>
    <xdr:to>
      <xdr:col>55</xdr:col>
      <xdr:colOff>50800</xdr:colOff>
      <xdr:row>37</xdr:row>
      <xdr:rowOff>115924</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10426700" y="6357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164201</xdr:rowOff>
    </xdr:from>
    <xdr:ext cx="599010" cy="259045"/>
    <xdr:sp macro="" textlink="">
      <xdr:nvSpPr>
        <xdr:cNvPr id="314" name="補助費等該当値テキスト">
          <a:extLst>
            <a:ext uri="{FF2B5EF4-FFF2-40B4-BE49-F238E27FC236}">
              <a16:creationId xmlns:a16="http://schemas.microsoft.com/office/drawing/2014/main" id="{00000000-0008-0000-0600-00003A010000}"/>
            </a:ext>
          </a:extLst>
        </xdr:cNvPr>
        <xdr:cNvSpPr txBox="1"/>
      </xdr:nvSpPr>
      <xdr:spPr>
        <a:xfrm>
          <a:off x="10528300" y="6336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169935</xdr:rowOff>
    </xdr:from>
    <xdr:to>
      <xdr:col>50</xdr:col>
      <xdr:colOff>165100</xdr:colOff>
      <xdr:row>36</xdr:row>
      <xdr:rowOff>100085</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9588500" y="617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116612</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339795" y="5945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154365</xdr:rowOff>
    </xdr:from>
    <xdr:to>
      <xdr:col>46</xdr:col>
      <xdr:colOff>38100</xdr:colOff>
      <xdr:row>35</xdr:row>
      <xdr:rowOff>84515</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8699500" y="598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75642</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450795" y="6076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45224</xdr:rowOff>
    </xdr:from>
    <xdr:to>
      <xdr:col>41</xdr:col>
      <xdr:colOff>101600</xdr:colOff>
      <xdr:row>37</xdr:row>
      <xdr:rowOff>146824</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7810500" y="6388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137951</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561795" y="6481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22191</xdr:rowOff>
    </xdr:from>
    <xdr:to>
      <xdr:col>36</xdr:col>
      <xdr:colOff>165100</xdr:colOff>
      <xdr:row>38</xdr:row>
      <xdr:rowOff>123791</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6921500" y="6537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114918</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705111" y="6630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153660</xdr:rowOff>
    </xdr:from>
    <xdr:to>
      <xdr:col>54</xdr:col>
      <xdr:colOff>189865</xdr:colOff>
      <xdr:row>59</xdr:row>
      <xdr:rowOff>22159</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26160"/>
          <a:ext cx="1270" cy="1411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25986</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14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22159</xdr:rowOff>
    </xdr:from>
    <xdr:to>
      <xdr:col>55</xdr:col>
      <xdr:colOff>88900</xdr:colOff>
      <xdr:row>59</xdr:row>
      <xdr:rowOff>22159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137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100337</xdr:rowOff>
    </xdr:from>
    <xdr:ext cx="690189"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013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153660</xdr:rowOff>
    </xdr:from>
    <xdr:to>
      <xdr:col>55</xdr:col>
      <xdr:colOff>88900</xdr:colOff>
      <xdr:row>50</xdr:row>
      <xdr:rowOff>153660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2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81374</xdr:rowOff>
    </xdr:from>
    <xdr:to>
      <xdr:col>55</xdr:col>
      <xdr:colOff>0</xdr:colOff>
      <xdr:row>58</xdr:row>
      <xdr:rowOff>119299</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9639300" y="10025474"/>
          <a:ext cx="838200" cy="37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2091</xdr:rowOff>
    </xdr:from>
    <xdr:ext cx="599010"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7747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150664</xdr:rowOff>
    </xdr:from>
    <xdr:to>
      <xdr:col>55</xdr:col>
      <xdr:colOff>50800</xdr:colOff>
      <xdr:row>58</xdr:row>
      <xdr:rowOff>80814</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92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116534</xdr:rowOff>
    </xdr:from>
    <xdr:to>
      <xdr:col>50</xdr:col>
      <xdr:colOff>114300</xdr:colOff>
      <xdr:row>58</xdr:row>
      <xdr:rowOff>119299</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8750300" y="10060634"/>
          <a:ext cx="889000" cy="2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160779</xdr:rowOff>
    </xdr:from>
    <xdr:to>
      <xdr:col>50</xdr:col>
      <xdr:colOff>165100</xdr:colOff>
      <xdr:row>58</xdr:row>
      <xdr:rowOff>90929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93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107456</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39795" y="9708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116534</xdr:rowOff>
    </xdr:from>
    <xdr:to>
      <xdr:col>45</xdr:col>
      <xdr:colOff>177800</xdr:colOff>
      <xdr:row>59</xdr:row>
      <xdr:rowOff>13975</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7861300" y="10060634"/>
          <a:ext cx="889000" cy="6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5853</xdr:rowOff>
    </xdr:from>
    <xdr:to>
      <xdr:col>46</xdr:col>
      <xdr:colOff>38100</xdr:colOff>
      <xdr:row>58</xdr:row>
      <xdr:rowOff>107453</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949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123980</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50795" y="9725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13975</xdr:rowOff>
    </xdr:from>
    <xdr:to>
      <xdr:col>41</xdr:col>
      <xdr:colOff>50800</xdr:colOff>
      <xdr:row>59</xdr:row>
      <xdr:rowOff>16542</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6972300" y="10129525"/>
          <a:ext cx="889000" cy="2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152223</xdr:rowOff>
    </xdr:from>
    <xdr:to>
      <xdr:col>41</xdr:col>
      <xdr:colOff>101600</xdr:colOff>
      <xdr:row>58</xdr:row>
      <xdr:rowOff>82373</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924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98900</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61795" y="9700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10860</xdr:rowOff>
    </xdr:from>
    <xdr:to>
      <xdr:col>36</xdr:col>
      <xdr:colOff>165100</xdr:colOff>
      <xdr:row>58</xdr:row>
      <xdr:rowOff>112460</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95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128987</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672795" y="9730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30574</xdr:rowOff>
    </xdr:from>
    <xdr:to>
      <xdr:col>55</xdr:col>
      <xdr:colOff>50800</xdr:colOff>
      <xdr:row>58</xdr:row>
      <xdr:rowOff>132174</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974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129091</xdr:rowOff>
    </xdr:from>
    <xdr:ext cx="599010"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901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68499</xdr:rowOff>
    </xdr:from>
    <xdr:to>
      <xdr:col>50</xdr:col>
      <xdr:colOff>165100</xdr:colOff>
      <xdr:row>58</xdr:row>
      <xdr:rowOff>170099</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1001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161226</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10105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65734</xdr:rowOff>
    </xdr:from>
    <xdr:to>
      <xdr:col>46</xdr:col>
      <xdr:colOff>38100</xdr:colOff>
      <xdr:row>58</xdr:row>
      <xdr:rowOff>167334</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10009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158461</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10102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134625</xdr:rowOff>
    </xdr:from>
    <xdr:to>
      <xdr:col>41</xdr:col>
      <xdr:colOff>101600</xdr:colOff>
      <xdr:row>59</xdr:row>
      <xdr:rowOff>64775</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1007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55902</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10171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137192</xdr:rowOff>
    </xdr:from>
    <xdr:to>
      <xdr:col>36</xdr:col>
      <xdr:colOff>165100</xdr:colOff>
      <xdr:row>59</xdr:row>
      <xdr:rowOff>67342</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1008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58469</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1017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8771</xdr:rowOff>
    </xdr:from>
    <xdr:to>
      <xdr:col>54</xdr:col>
      <xdr:colOff>189865</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181721"/>
          <a:ext cx="1270" cy="1407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126898</xdr:rowOff>
    </xdr:from>
    <xdr:ext cx="690189"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9569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1,108,094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8771</xdr:rowOff>
    </xdr:from>
    <xdr:to>
      <xdr:col>55</xdr:col>
      <xdr:colOff>88900</xdr:colOff>
      <xdr:row>71</xdr:row>
      <xdr:rowOff>8771</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181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21146</xdr:rowOff>
    </xdr:from>
    <xdr:to>
      <xdr:col>55</xdr:col>
      <xdr:colOff>0</xdr:colOff>
      <xdr:row>79</xdr:row>
      <xdr:rowOff>22129</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9639300" y="13565696"/>
          <a:ext cx="838200" cy="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116713</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3183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93836</xdr:rowOff>
    </xdr:from>
    <xdr:to>
      <xdr:col>55</xdr:col>
      <xdr:colOff>50800</xdr:colOff>
      <xdr:row>79</xdr:row>
      <xdr:rowOff>23986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466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18796</xdr:rowOff>
    </xdr:from>
    <xdr:to>
      <xdr:col>50</xdr:col>
      <xdr:colOff>114300</xdr:colOff>
      <xdr:row>79</xdr:row>
      <xdr:rowOff>22129</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8750300" y="13563346"/>
          <a:ext cx="889000" cy="3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112021</xdr:rowOff>
    </xdr:from>
    <xdr:to>
      <xdr:col>50</xdr:col>
      <xdr:colOff>165100</xdr:colOff>
      <xdr:row>79</xdr:row>
      <xdr:rowOff>42171</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48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58698</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26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18796</xdr:rowOff>
    </xdr:from>
    <xdr:to>
      <xdr:col>45</xdr:col>
      <xdr:colOff>177800</xdr:colOff>
      <xdr:row>79</xdr:row>
      <xdr:rowOff>43986</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7861300" y="13563346"/>
          <a:ext cx="889000" cy="25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115503</xdr:rowOff>
    </xdr:from>
    <xdr:to>
      <xdr:col>46</xdr:col>
      <xdr:colOff>38100</xdr:colOff>
      <xdr:row>79</xdr:row>
      <xdr:rowOff>45653</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48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62180</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26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40683</xdr:rowOff>
    </xdr:from>
    <xdr:to>
      <xdr:col>41</xdr:col>
      <xdr:colOff>50800</xdr:colOff>
      <xdr:row>79</xdr:row>
      <xdr:rowOff>43986</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6972300" y="13585233"/>
          <a:ext cx="889000" cy="3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100592</xdr:rowOff>
    </xdr:from>
    <xdr:to>
      <xdr:col>41</xdr:col>
      <xdr:colOff>101600</xdr:colOff>
      <xdr:row>79</xdr:row>
      <xdr:rowOff>30742</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47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47269</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24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113232</xdr:rowOff>
    </xdr:from>
    <xdr:to>
      <xdr:col>36</xdr:col>
      <xdr:colOff>165100</xdr:colOff>
      <xdr:row>79</xdr:row>
      <xdr:rowOff>43382</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486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59909</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261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141796</xdr:rowOff>
    </xdr:from>
    <xdr:to>
      <xdr:col>55</xdr:col>
      <xdr:colOff>50800</xdr:colOff>
      <xdr:row>79</xdr:row>
      <xdr:rowOff>71946</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51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72263</xdr:rowOff>
    </xdr:from>
    <xdr:ext cx="534377"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44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142779</xdr:rowOff>
    </xdr:from>
    <xdr:to>
      <xdr:col>50</xdr:col>
      <xdr:colOff>165100</xdr:colOff>
      <xdr:row>79</xdr:row>
      <xdr:rowOff>72929</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51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64056</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372111" y="13608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139446</xdr:rowOff>
    </xdr:from>
    <xdr:to>
      <xdr:col>46</xdr:col>
      <xdr:colOff>38100</xdr:colOff>
      <xdr:row>79</xdr:row>
      <xdr:rowOff>69596</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512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60723</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483111" y="13605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164636</xdr:rowOff>
    </xdr:from>
    <xdr:to>
      <xdr:col>41</xdr:col>
      <xdr:colOff>101600</xdr:colOff>
      <xdr:row>79</xdr:row>
      <xdr:rowOff>94786</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537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85913</xdr:rowOff>
    </xdr:from>
    <xdr:ext cx="378565"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672017" y="136304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161333</xdr:rowOff>
    </xdr:from>
    <xdr:to>
      <xdr:col>36</xdr:col>
      <xdr:colOff>165100</xdr:colOff>
      <xdr:row>79</xdr:row>
      <xdr:rowOff>91483</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534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82610</xdr:rowOff>
    </xdr:from>
    <xdr:ext cx="469744"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37428" y="13627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123351</xdr:rowOff>
    </xdr:from>
    <xdr:to>
      <xdr:col>54</xdr:col>
      <xdr:colOff>189865</xdr:colOff>
      <xdr:row>99</xdr:row>
      <xdr:rowOff>16725</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725301"/>
          <a:ext cx="1270" cy="1264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20552</xdr:rowOff>
    </xdr:from>
    <xdr:ext cx="469744"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6994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16725</xdr:rowOff>
    </xdr:from>
    <xdr:to>
      <xdr:col>55</xdr:col>
      <xdr:colOff>88900</xdr:colOff>
      <xdr:row>99</xdr:row>
      <xdr:rowOff>16725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6990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70028</xdr:rowOff>
    </xdr:from>
    <xdr:ext cx="599010"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500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123351</xdr:rowOff>
    </xdr:from>
    <xdr:to>
      <xdr:col>55</xdr:col>
      <xdr:colOff>88900</xdr:colOff>
      <xdr:row>91</xdr:row>
      <xdr:rowOff>123351</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725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128282</xdr:rowOff>
    </xdr:from>
    <xdr:to>
      <xdr:col>55</xdr:col>
      <xdr:colOff>0</xdr:colOff>
      <xdr:row>98</xdr:row>
      <xdr:rowOff>138798</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9639300" y="16758932"/>
          <a:ext cx="838200" cy="18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58289</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5174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35412</xdr:rowOff>
    </xdr:from>
    <xdr:to>
      <xdr:col>55</xdr:col>
      <xdr:colOff>50800</xdr:colOff>
      <xdr:row>97</xdr:row>
      <xdr:rowOff>137012</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66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59043</xdr:rowOff>
    </xdr:from>
    <xdr:to>
      <xdr:col>50</xdr:col>
      <xdr:colOff>114300</xdr:colOff>
      <xdr:row>98</xdr:row>
      <xdr:rowOff>138798</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8750300" y="16861143"/>
          <a:ext cx="889000" cy="79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35872</xdr:rowOff>
    </xdr:from>
    <xdr:to>
      <xdr:col>50</xdr:col>
      <xdr:colOff>165100</xdr:colOff>
      <xdr:row>97</xdr:row>
      <xdr:rowOff>137472</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6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153999</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441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59043</xdr:rowOff>
    </xdr:from>
    <xdr:to>
      <xdr:col>45</xdr:col>
      <xdr:colOff>177800</xdr:colOff>
      <xdr:row>98</xdr:row>
      <xdr:rowOff>135060</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7861300" y="16861143"/>
          <a:ext cx="889000" cy="76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59578</xdr:rowOff>
    </xdr:from>
    <xdr:to>
      <xdr:col>46</xdr:col>
      <xdr:colOff>38100</xdr:colOff>
      <xdr:row>97</xdr:row>
      <xdr:rowOff>161178</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69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6255</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46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135060</xdr:rowOff>
    </xdr:from>
    <xdr:to>
      <xdr:col>41</xdr:col>
      <xdr:colOff>50800</xdr:colOff>
      <xdr:row>98</xdr:row>
      <xdr:rowOff>154448</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6972300" y="16937160"/>
          <a:ext cx="889000" cy="19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38478</xdr:rowOff>
    </xdr:from>
    <xdr:to>
      <xdr:col>41</xdr:col>
      <xdr:colOff>101600</xdr:colOff>
      <xdr:row>97</xdr:row>
      <xdr:rowOff>140078</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66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156605</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444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84213</xdr:rowOff>
    </xdr:from>
    <xdr:to>
      <xdr:col>36</xdr:col>
      <xdr:colOff>165100</xdr:colOff>
      <xdr:row>98</xdr:row>
      <xdr:rowOff>14363</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7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30890</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490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77482</xdr:rowOff>
    </xdr:from>
    <xdr:to>
      <xdr:col>55</xdr:col>
      <xdr:colOff>50800</xdr:colOff>
      <xdr:row>98</xdr:row>
      <xdr:rowOff>7632</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670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55909</xdr:rowOff>
    </xdr:from>
    <xdr:ext cx="534377"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668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87998</xdr:rowOff>
    </xdr:from>
    <xdr:to>
      <xdr:col>50</xdr:col>
      <xdr:colOff>165100</xdr:colOff>
      <xdr:row>99</xdr:row>
      <xdr:rowOff>18148</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890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9275</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72111" y="16982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8243</xdr:rowOff>
    </xdr:from>
    <xdr:to>
      <xdr:col>46</xdr:col>
      <xdr:colOff>38100</xdr:colOff>
      <xdr:row>98</xdr:row>
      <xdr:rowOff>109843</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810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100970</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83111" y="16903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84260</xdr:rowOff>
    </xdr:from>
    <xdr:to>
      <xdr:col>41</xdr:col>
      <xdr:colOff>101600</xdr:colOff>
      <xdr:row>99</xdr:row>
      <xdr:rowOff>14410</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68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5537</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594111" y="16979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103648</xdr:rowOff>
    </xdr:from>
    <xdr:to>
      <xdr:col>36</xdr:col>
      <xdr:colOff>165100</xdr:colOff>
      <xdr:row>99</xdr:row>
      <xdr:rowOff>33798</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905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24925</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05111" y="16998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id="{00000000-0008-0000-06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126548</xdr:rowOff>
    </xdr:from>
    <xdr:to>
      <xdr:col>85</xdr:col>
      <xdr:colOff>126364</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6317595" y="5270048"/>
          <a:ext cx="1269" cy="146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a:extLst>
            <a:ext uri="{FF2B5EF4-FFF2-40B4-BE49-F238E27FC236}">
              <a16:creationId xmlns:a16="http://schemas.microsoft.com/office/drawing/2014/main" id="{00000000-0008-0000-0600-000006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73225</xdr:rowOff>
    </xdr:from>
    <xdr:ext cx="599010" cy="259045"/>
    <xdr:sp macro="" textlink="">
      <xdr:nvSpPr>
        <xdr:cNvPr id="520" name="災害復旧事業費最大値テキスト">
          <a:extLst>
            <a:ext uri="{FF2B5EF4-FFF2-40B4-BE49-F238E27FC236}">
              <a16:creationId xmlns:a16="http://schemas.microsoft.com/office/drawing/2014/main" id="{00000000-0008-0000-0600-000008020000}"/>
            </a:ext>
          </a:extLst>
        </xdr:cNvPr>
        <xdr:cNvSpPr txBox="1"/>
      </xdr:nvSpPr>
      <xdr:spPr>
        <a:xfrm>
          <a:off x="16370300" y="5045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126548</xdr:rowOff>
    </xdr:from>
    <xdr:to>
      <xdr:col>86</xdr:col>
      <xdr:colOff>25400</xdr:colOff>
      <xdr:row>30</xdr:row>
      <xdr:rowOff>126548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5270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81819</xdr:rowOff>
    </xdr:from>
    <xdr:to>
      <xdr:col>85</xdr:col>
      <xdr:colOff>127000</xdr:colOff>
      <xdr:row>37</xdr:row>
      <xdr:rowOff>153553</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5481300" y="6254019"/>
          <a:ext cx="838200" cy="243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80022</xdr:rowOff>
    </xdr:from>
    <xdr:ext cx="469744" cy="259045"/>
    <xdr:sp macro="" textlink="">
      <xdr:nvSpPr>
        <xdr:cNvPr id="523" name="災害復旧事業費平均値テキスト">
          <a:extLst>
            <a:ext uri="{FF2B5EF4-FFF2-40B4-BE49-F238E27FC236}">
              <a16:creationId xmlns:a16="http://schemas.microsoft.com/office/drawing/2014/main" id="{00000000-0008-0000-0600-00000B020000}"/>
            </a:ext>
          </a:extLst>
        </xdr:cNvPr>
        <xdr:cNvSpPr txBox="1"/>
      </xdr:nvSpPr>
      <xdr:spPr>
        <a:xfrm>
          <a:off x="16370300" y="6595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101595</xdr:rowOff>
    </xdr:from>
    <xdr:to>
      <xdr:col>85</xdr:col>
      <xdr:colOff>177800</xdr:colOff>
      <xdr:row>39</xdr:row>
      <xdr:rowOff>31745</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6268700" y="661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84806</xdr:rowOff>
    </xdr:from>
    <xdr:to>
      <xdr:col>81</xdr:col>
      <xdr:colOff>50800</xdr:colOff>
      <xdr:row>36</xdr:row>
      <xdr:rowOff>81819</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4592300" y="6085556"/>
          <a:ext cx="889000" cy="168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88237</xdr:rowOff>
    </xdr:from>
    <xdr:to>
      <xdr:col>81</xdr:col>
      <xdr:colOff>101600</xdr:colOff>
      <xdr:row>39</xdr:row>
      <xdr:rowOff>18387</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5430500" y="6603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9514</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14111" y="669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84806</xdr:rowOff>
    </xdr:from>
    <xdr:to>
      <xdr:col>76</xdr:col>
      <xdr:colOff>114300</xdr:colOff>
      <xdr:row>38</xdr:row>
      <xdr:rowOff>26642</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3703300" y="6085556"/>
          <a:ext cx="889000" cy="456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64813</xdr:rowOff>
    </xdr:from>
    <xdr:to>
      <xdr:col>76</xdr:col>
      <xdr:colOff>165100</xdr:colOff>
      <xdr:row>38</xdr:row>
      <xdr:rowOff>166413</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4541500" y="657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157540</xdr:rowOff>
    </xdr:from>
    <xdr:ext cx="534377"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25111" y="6672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26642</xdr:rowOff>
    </xdr:from>
    <xdr:to>
      <xdr:col>71</xdr:col>
      <xdr:colOff>177800</xdr:colOff>
      <xdr:row>39</xdr:row>
      <xdr:rowOff>43429</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flipV="1">
          <a:off x="12814300" y="6541742"/>
          <a:ext cx="889000" cy="188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68623</xdr:rowOff>
    </xdr:from>
    <xdr:to>
      <xdr:col>72</xdr:col>
      <xdr:colOff>38100</xdr:colOff>
      <xdr:row>38</xdr:row>
      <xdr:rowOff>170223</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3652500" y="6583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161350</xdr:rowOff>
    </xdr:from>
    <xdr:ext cx="534377"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36111" y="6676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68913</xdr:rowOff>
    </xdr:from>
    <xdr:to>
      <xdr:col>67</xdr:col>
      <xdr:colOff>101600</xdr:colOff>
      <xdr:row>38</xdr:row>
      <xdr:rowOff>170513</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2763500" y="6584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15590</xdr:rowOff>
    </xdr:from>
    <xdr:ext cx="534377"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47111" y="6359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102753</xdr:rowOff>
    </xdr:from>
    <xdr:to>
      <xdr:col>85</xdr:col>
      <xdr:colOff>177800</xdr:colOff>
      <xdr:row>38</xdr:row>
      <xdr:rowOff>32903</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6268700" y="644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125630</xdr:rowOff>
    </xdr:from>
    <xdr:ext cx="534377" cy="259045"/>
    <xdr:sp macro="" textlink="">
      <xdr:nvSpPr>
        <xdr:cNvPr id="542" name="災害復旧事業費該当値テキスト">
          <a:extLst>
            <a:ext uri="{FF2B5EF4-FFF2-40B4-BE49-F238E27FC236}">
              <a16:creationId xmlns:a16="http://schemas.microsoft.com/office/drawing/2014/main" id="{00000000-0008-0000-0600-00001E020000}"/>
            </a:ext>
          </a:extLst>
        </xdr:cNvPr>
        <xdr:cNvSpPr txBox="1"/>
      </xdr:nvSpPr>
      <xdr:spPr>
        <a:xfrm>
          <a:off x="16370300" y="6297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31019</xdr:rowOff>
    </xdr:from>
    <xdr:to>
      <xdr:col>81</xdr:col>
      <xdr:colOff>101600</xdr:colOff>
      <xdr:row>36</xdr:row>
      <xdr:rowOff>132619</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5430500" y="620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149146</xdr:rowOff>
    </xdr:from>
    <xdr:ext cx="534377"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14111" y="5978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34006</xdr:rowOff>
    </xdr:from>
    <xdr:to>
      <xdr:col>76</xdr:col>
      <xdr:colOff>165100</xdr:colOff>
      <xdr:row>35</xdr:row>
      <xdr:rowOff>135606</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4541500" y="6034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152133</xdr:rowOff>
    </xdr:from>
    <xdr:ext cx="534377"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325111" y="5809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147292</xdr:rowOff>
    </xdr:from>
    <xdr:to>
      <xdr:col>72</xdr:col>
      <xdr:colOff>38100</xdr:colOff>
      <xdr:row>38</xdr:row>
      <xdr:rowOff>77442</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3652500" y="6490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93969</xdr:rowOff>
    </xdr:from>
    <xdr:ext cx="534377"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436111" y="626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164079</xdr:rowOff>
    </xdr:from>
    <xdr:to>
      <xdr:col>67</xdr:col>
      <xdr:colOff>101600</xdr:colOff>
      <xdr:row>39</xdr:row>
      <xdr:rowOff>94229</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2763500" y="6679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85356</xdr:rowOff>
    </xdr:from>
    <xdr:ext cx="378565"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625017" y="6771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164656</xdr:rowOff>
    </xdr:from>
    <xdr:to>
      <xdr:col>85</xdr:col>
      <xdr:colOff>126364</xdr:colOff>
      <xdr:row>79</xdr:row>
      <xdr:rowOff>18630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166156"/>
          <a:ext cx="1269" cy="1397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22457</xdr:rowOff>
    </xdr:from>
    <xdr:ext cx="469744"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567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18630</xdr:rowOff>
    </xdr:from>
    <xdr:to>
      <xdr:col>86</xdr:col>
      <xdr:colOff>25400</xdr:colOff>
      <xdr:row>79</xdr:row>
      <xdr:rowOff>18630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563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111333</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941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164656</xdr:rowOff>
    </xdr:from>
    <xdr:to>
      <xdr:col>86</xdr:col>
      <xdr:colOff>25400</xdr:colOff>
      <xdr:row>70</xdr:row>
      <xdr:rowOff>164656</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166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135654</xdr:rowOff>
    </xdr:from>
    <xdr:to>
      <xdr:col>85</xdr:col>
      <xdr:colOff>127000</xdr:colOff>
      <xdr:row>76</xdr:row>
      <xdr:rowOff>150402</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5481300" y="13165854"/>
          <a:ext cx="838200" cy="14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154309</xdr:rowOff>
    </xdr:from>
    <xdr:ext cx="534377"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31845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4432</xdr:rowOff>
    </xdr:from>
    <xdr:to>
      <xdr:col>85</xdr:col>
      <xdr:colOff>177800</xdr:colOff>
      <xdr:row>77</xdr:row>
      <xdr:rowOff>106032</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2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135654</xdr:rowOff>
    </xdr:from>
    <xdr:to>
      <xdr:col>81</xdr:col>
      <xdr:colOff>50800</xdr:colOff>
      <xdr:row>76</xdr:row>
      <xdr:rowOff>145625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3165854"/>
          <a:ext cx="889000" cy="9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16777</xdr:rowOff>
    </xdr:from>
    <xdr:to>
      <xdr:col>81</xdr:col>
      <xdr:colOff>101600</xdr:colOff>
      <xdr:row>77</xdr:row>
      <xdr:rowOff>118377</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21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109504</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14111" y="13311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145625</xdr:rowOff>
    </xdr:from>
    <xdr:to>
      <xdr:col>76</xdr:col>
      <xdr:colOff>114300</xdr:colOff>
      <xdr:row>76</xdr:row>
      <xdr:rowOff>150741</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703300" y="13175825"/>
          <a:ext cx="889000" cy="5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59985</xdr:rowOff>
    </xdr:from>
    <xdr:to>
      <xdr:col>76</xdr:col>
      <xdr:colOff>165100</xdr:colOff>
      <xdr:row>77</xdr:row>
      <xdr:rowOff>161585</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261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152712</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325111" y="13354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150741</xdr:rowOff>
    </xdr:from>
    <xdr:to>
      <xdr:col>71</xdr:col>
      <xdr:colOff>177800</xdr:colOff>
      <xdr:row>76</xdr:row>
      <xdr:rowOff>159641</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2814300" y="13180941"/>
          <a:ext cx="889000" cy="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63697</xdr:rowOff>
    </xdr:from>
    <xdr:to>
      <xdr:col>72</xdr:col>
      <xdr:colOff>38100</xdr:colOff>
      <xdr:row>77</xdr:row>
      <xdr:rowOff>165297</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26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156424</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36111" y="1335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50777</xdr:rowOff>
    </xdr:from>
    <xdr:to>
      <xdr:col>67</xdr:col>
      <xdr:colOff>101600</xdr:colOff>
      <xdr:row>77</xdr:row>
      <xdr:rowOff>152377</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25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143504</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47111" y="1334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99602</xdr:rowOff>
    </xdr:from>
    <xdr:to>
      <xdr:col>85</xdr:col>
      <xdr:colOff>177800</xdr:colOff>
      <xdr:row>77</xdr:row>
      <xdr:rowOff>29752</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129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122479</xdr:rowOff>
    </xdr:from>
    <xdr:ext cx="599010"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2981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84854</xdr:rowOff>
    </xdr:from>
    <xdr:to>
      <xdr:col>81</xdr:col>
      <xdr:colOff>101600</xdr:colOff>
      <xdr:row>77</xdr:row>
      <xdr:rowOff>15004</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11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31531</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181795" y="12890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94825</xdr:rowOff>
    </xdr:from>
    <xdr:to>
      <xdr:col>76</xdr:col>
      <xdr:colOff>165100</xdr:colOff>
      <xdr:row>77</xdr:row>
      <xdr:rowOff>24975</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12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41501</xdr:rowOff>
    </xdr:from>
    <xdr:ext cx="59901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292795" y="12900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99941</xdr:rowOff>
    </xdr:from>
    <xdr:to>
      <xdr:col>72</xdr:col>
      <xdr:colOff>38100</xdr:colOff>
      <xdr:row>77</xdr:row>
      <xdr:rowOff>30091</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130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46618</xdr:rowOff>
    </xdr:from>
    <xdr:ext cx="59901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03795" y="12905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108841</xdr:rowOff>
    </xdr:from>
    <xdr:to>
      <xdr:col>67</xdr:col>
      <xdr:colOff>101600</xdr:colOff>
      <xdr:row>77</xdr:row>
      <xdr:rowOff>38991</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139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55518</xdr:rowOff>
    </xdr:from>
    <xdr:ext cx="59901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14795" y="12914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154352</xdr:rowOff>
    </xdr:from>
    <xdr:to>
      <xdr:col>85</xdr:col>
      <xdr:colOff>126364</xdr:colOff>
      <xdr:row>99</xdr:row>
      <xdr:rowOff>37133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6317595" y="15756302"/>
          <a:ext cx="1269" cy="1254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40960</xdr:rowOff>
    </xdr:from>
    <xdr:ext cx="469744" cy="259045"/>
    <xdr:sp macro="" textlink="">
      <xdr:nvSpPr>
        <xdr:cNvPr id="681" name="積立金最小値テキスト">
          <a:extLst>
            <a:ext uri="{FF2B5EF4-FFF2-40B4-BE49-F238E27FC236}">
              <a16:creationId xmlns:a16="http://schemas.microsoft.com/office/drawing/2014/main" id="{00000000-0008-0000-0600-0000A9020000}"/>
            </a:ext>
          </a:extLst>
        </xdr:cNvPr>
        <xdr:cNvSpPr txBox="1"/>
      </xdr:nvSpPr>
      <xdr:spPr>
        <a:xfrm>
          <a:off x="16370300" y="17014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37133</xdr:rowOff>
    </xdr:from>
    <xdr:to>
      <xdr:col>86</xdr:col>
      <xdr:colOff>25400</xdr:colOff>
      <xdr:row>99</xdr:row>
      <xdr:rowOff>37133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7010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101029</xdr:rowOff>
    </xdr:from>
    <xdr:ext cx="599010" cy="259045"/>
    <xdr:sp macro="" textlink="">
      <xdr:nvSpPr>
        <xdr:cNvPr id="683" name="積立金最大値テキスト">
          <a:extLst>
            <a:ext uri="{FF2B5EF4-FFF2-40B4-BE49-F238E27FC236}">
              <a16:creationId xmlns:a16="http://schemas.microsoft.com/office/drawing/2014/main" id="{00000000-0008-0000-0600-0000AB020000}"/>
            </a:ext>
          </a:extLst>
        </xdr:cNvPr>
        <xdr:cNvSpPr txBox="1"/>
      </xdr:nvSpPr>
      <xdr:spPr>
        <a:xfrm>
          <a:off x="16370300" y="15531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154352</xdr:rowOff>
    </xdr:from>
    <xdr:to>
      <xdr:col>86</xdr:col>
      <xdr:colOff>25400</xdr:colOff>
      <xdr:row>91</xdr:row>
      <xdr:rowOff>154352</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5756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13266</xdr:rowOff>
    </xdr:from>
    <xdr:to>
      <xdr:col>85</xdr:col>
      <xdr:colOff>127000</xdr:colOff>
      <xdr:row>98</xdr:row>
      <xdr:rowOff>50056</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5481300" y="16815366"/>
          <a:ext cx="838200" cy="36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2100</xdr:rowOff>
    </xdr:from>
    <xdr:ext cx="534377" cy="259045"/>
    <xdr:sp macro="" textlink="">
      <xdr:nvSpPr>
        <xdr:cNvPr id="686" name="積立金平均値テキスト">
          <a:extLst>
            <a:ext uri="{FF2B5EF4-FFF2-40B4-BE49-F238E27FC236}">
              <a16:creationId xmlns:a16="http://schemas.microsoft.com/office/drawing/2014/main" id="{00000000-0008-0000-0600-0000AE020000}"/>
            </a:ext>
          </a:extLst>
        </xdr:cNvPr>
        <xdr:cNvSpPr txBox="1"/>
      </xdr:nvSpPr>
      <xdr:spPr>
        <a:xfrm>
          <a:off x="16370300" y="16804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23673</xdr:rowOff>
    </xdr:from>
    <xdr:to>
      <xdr:col>85</xdr:col>
      <xdr:colOff>177800</xdr:colOff>
      <xdr:row>98</xdr:row>
      <xdr:rowOff>125273</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6268700" y="16825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34054</xdr:rowOff>
    </xdr:from>
    <xdr:to>
      <xdr:col>81</xdr:col>
      <xdr:colOff>50800</xdr:colOff>
      <xdr:row>98</xdr:row>
      <xdr:rowOff>50056</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4592300" y="16836154"/>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12847</xdr:rowOff>
    </xdr:from>
    <xdr:to>
      <xdr:col>81</xdr:col>
      <xdr:colOff>101600</xdr:colOff>
      <xdr:row>98</xdr:row>
      <xdr:rowOff>114447</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5430500" y="1681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105574</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14111" y="1690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161038</xdr:rowOff>
    </xdr:from>
    <xdr:to>
      <xdr:col>76</xdr:col>
      <xdr:colOff>114300</xdr:colOff>
      <xdr:row>98</xdr:row>
      <xdr:rowOff>34054</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3703300" y="16791688"/>
          <a:ext cx="889000" cy="44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66704</xdr:rowOff>
    </xdr:from>
    <xdr:to>
      <xdr:col>76</xdr:col>
      <xdr:colOff>165100</xdr:colOff>
      <xdr:row>98</xdr:row>
      <xdr:rowOff>168304</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4541500" y="1686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159431</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25111" y="16961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40219</xdr:rowOff>
    </xdr:from>
    <xdr:to>
      <xdr:col>71</xdr:col>
      <xdr:colOff>177800</xdr:colOff>
      <xdr:row>97</xdr:row>
      <xdr:rowOff>161038</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2814300" y="16670869"/>
          <a:ext cx="889000" cy="120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71472</xdr:rowOff>
    </xdr:from>
    <xdr:to>
      <xdr:col>72</xdr:col>
      <xdr:colOff>38100</xdr:colOff>
      <xdr:row>99</xdr:row>
      <xdr:rowOff>1622</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3652500" y="1687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164199</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6966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71841</xdr:rowOff>
    </xdr:from>
    <xdr:to>
      <xdr:col>67</xdr:col>
      <xdr:colOff>101600</xdr:colOff>
      <xdr:row>99</xdr:row>
      <xdr:rowOff>1991</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2763500" y="1687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164568</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696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133916</xdr:rowOff>
    </xdr:from>
    <xdr:to>
      <xdr:col>85</xdr:col>
      <xdr:colOff>177800</xdr:colOff>
      <xdr:row>98</xdr:row>
      <xdr:rowOff>64066</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6268700" y="16764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156793</xdr:rowOff>
    </xdr:from>
    <xdr:ext cx="599010" cy="259045"/>
    <xdr:sp macro="" textlink="">
      <xdr:nvSpPr>
        <xdr:cNvPr id="705" name="積立金該当値テキスト">
          <a:extLst>
            <a:ext uri="{FF2B5EF4-FFF2-40B4-BE49-F238E27FC236}">
              <a16:creationId xmlns:a16="http://schemas.microsoft.com/office/drawing/2014/main" id="{00000000-0008-0000-0600-0000C1020000}"/>
            </a:ext>
          </a:extLst>
        </xdr:cNvPr>
        <xdr:cNvSpPr txBox="1"/>
      </xdr:nvSpPr>
      <xdr:spPr>
        <a:xfrm>
          <a:off x="16370300" y="16615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170706</xdr:rowOff>
    </xdr:from>
    <xdr:to>
      <xdr:col>81</xdr:col>
      <xdr:colOff>101600</xdr:colOff>
      <xdr:row>98</xdr:row>
      <xdr:rowOff>100856</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5430500" y="1680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117383</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14111" y="16576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154704</xdr:rowOff>
    </xdr:from>
    <xdr:to>
      <xdr:col>76</xdr:col>
      <xdr:colOff>165100</xdr:colOff>
      <xdr:row>98</xdr:row>
      <xdr:rowOff>84854</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4541500" y="1678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101381</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325111" y="16560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110238</xdr:rowOff>
    </xdr:from>
    <xdr:to>
      <xdr:col>72</xdr:col>
      <xdr:colOff>38100</xdr:colOff>
      <xdr:row>98</xdr:row>
      <xdr:rowOff>40388</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3652500" y="16740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56915</xdr:rowOff>
    </xdr:from>
    <xdr:ext cx="59901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403795" y="16516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160869</xdr:rowOff>
    </xdr:from>
    <xdr:to>
      <xdr:col>67</xdr:col>
      <xdr:colOff>101600</xdr:colOff>
      <xdr:row>97</xdr:row>
      <xdr:rowOff>91019</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2763500" y="16620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107546</xdr:rowOff>
    </xdr:from>
    <xdr:ext cx="59901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514795" y="16395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102964</xdr:rowOff>
    </xdr:from>
    <xdr:to>
      <xdr:col>116</xdr:col>
      <xdr:colOff>62864</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246464"/>
          <a:ext cx="1269" cy="1408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49641</xdr:rowOff>
    </xdr:from>
    <xdr:ext cx="534377" cy="2590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5021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102964</xdr:rowOff>
    </xdr:from>
    <xdr:to>
      <xdr:col>116</xdr:col>
      <xdr:colOff>152400</xdr:colOff>
      <xdr:row>30</xdr:row>
      <xdr:rowOff>102964</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24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111513</xdr:rowOff>
    </xdr:from>
    <xdr:to>
      <xdr:col>116</xdr:col>
      <xdr:colOff>63500</xdr:colOff>
      <xdr:row>38</xdr:row>
      <xdr:rowOff>121435</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1323300" y="6626613"/>
          <a:ext cx="838200" cy="9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53118</xdr:rowOff>
    </xdr:from>
    <xdr:ext cx="469744" cy="25904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3967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30242</xdr:rowOff>
    </xdr:from>
    <xdr:to>
      <xdr:col>116</xdr:col>
      <xdr:colOff>114300</xdr:colOff>
      <xdr:row>38</xdr:row>
      <xdr:rowOff>131842</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54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111513</xdr:rowOff>
    </xdr:from>
    <xdr:to>
      <xdr:col>111</xdr:col>
      <xdr:colOff>177800</xdr:colOff>
      <xdr:row>38</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20434300" y="6626613"/>
          <a:ext cx="889000" cy="28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38745</xdr:rowOff>
    </xdr:from>
    <xdr:to>
      <xdr:col>112</xdr:col>
      <xdr:colOff>38100</xdr:colOff>
      <xdr:row>38</xdr:row>
      <xdr:rowOff>140345</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55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156872</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088428" y="6329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132819</xdr:rowOff>
    </xdr:from>
    <xdr:to>
      <xdr:col>107</xdr:col>
      <xdr:colOff>50800</xdr:colOff>
      <xdr:row>38</xdr:row>
      <xdr:rowOff>139700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9545300" y="6647919"/>
          <a:ext cx="889000" cy="6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40825</xdr:rowOff>
    </xdr:from>
    <xdr:to>
      <xdr:col>107</xdr:col>
      <xdr:colOff>101600</xdr:colOff>
      <xdr:row>38</xdr:row>
      <xdr:rowOff>142425</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55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158952</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199428" y="6331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128933</xdr:rowOff>
    </xdr:from>
    <xdr:to>
      <xdr:col>102</xdr:col>
      <xdr:colOff>114300</xdr:colOff>
      <xdr:row>38</xdr:row>
      <xdr:rowOff>132819</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8656300" y="6644033"/>
          <a:ext cx="8890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55593</xdr:rowOff>
    </xdr:from>
    <xdr:to>
      <xdr:col>102</xdr:col>
      <xdr:colOff>165100</xdr:colOff>
      <xdr:row>38</xdr:row>
      <xdr:rowOff>157193</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57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2270</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10428" y="6345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46495</xdr:rowOff>
    </xdr:from>
    <xdr:to>
      <xdr:col>98</xdr:col>
      <xdr:colOff>38100</xdr:colOff>
      <xdr:row>38</xdr:row>
      <xdr:rowOff>148095</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56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164622</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21428" y="633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70635</xdr:rowOff>
    </xdr:from>
    <xdr:to>
      <xdr:col>116</xdr:col>
      <xdr:colOff>114300</xdr:colOff>
      <xdr:row>39</xdr:row>
      <xdr:rowOff>785</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658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8668</xdr:rowOff>
    </xdr:from>
    <xdr:ext cx="378565" cy="25904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65237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60713</xdr:rowOff>
    </xdr:from>
    <xdr:to>
      <xdr:col>112</xdr:col>
      <xdr:colOff>38100</xdr:colOff>
      <xdr:row>38</xdr:row>
      <xdr:rowOff>162313</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6575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153440</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088428" y="6668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82019</xdr:rowOff>
    </xdr:from>
    <xdr:to>
      <xdr:col>102</xdr:col>
      <xdr:colOff>165100</xdr:colOff>
      <xdr:row>39</xdr:row>
      <xdr:rowOff>12169</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6597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3296</xdr:rowOff>
    </xdr:from>
    <xdr:ext cx="378565"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356017" y="66898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78133</xdr:rowOff>
    </xdr:from>
    <xdr:to>
      <xdr:col>98</xdr:col>
      <xdr:colOff>38100</xdr:colOff>
      <xdr:row>39</xdr:row>
      <xdr:rowOff>8283</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6593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170860</xdr:rowOff>
    </xdr:from>
    <xdr:ext cx="378565"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467017" y="66859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18405</xdr:rowOff>
    </xdr:from>
    <xdr:to>
      <xdr:col>116</xdr:col>
      <xdr:colOff>62864</xdr:colOff>
      <xdr:row>58</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933805"/>
          <a:ext cx="1269" cy="1149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168150</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12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136532</xdr:rowOff>
    </xdr:from>
    <xdr:ext cx="599010"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709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18405</xdr:rowOff>
    </xdr:from>
    <xdr:to>
      <xdr:col>116</xdr:col>
      <xdr:colOff>152400</xdr:colOff>
      <xdr:row>52</xdr:row>
      <xdr:rowOff>18405</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933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132993</xdr:rowOff>
    </xdr:from>
    <xdr:to>
      <xdr:col>116</xdr:col>
      <xdr:colOff>63500</xdr:colOff>
      <xdr:row>58</xdr:row>
      <xdr:rowOff>133477</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1323300" y="10077093"/>
          <a:ext cx="838200" cy="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85600</xdr:rowOff>
    </xdr:from>
    <xdr:ext cx="534377"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858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62723</xdr:rowOff>
    </xdr:from>
    <xdr:to>
      <xdr:col>116</xdr:col>
      <xdr:colOff>114300</xdr:colOff>
      <xdr:row>58</xdr:row>
      <xdr:rowOff>164323</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06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133477</xdr:rowOff>
    </xdr:from>
    <xdr:to>
      <xdr:col>111</xdr:col>
      <xdr:colOff>177800</xdr:colOff>
      <xdr:row>58</xdr:row>
      <xdr:rowOff>133537</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0434300" y="10077577"/>
          <a:ext cx="889000" cy="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78094</xdr:rowOff>
    </xdr:from>
    <xdr:to>
      <xdr:col>112</xdr:col>
      <xdr:colOff>38100</xdr:colOff>
      <xdr:row>59</xdr:row>
      <xdr:rowOff>8244</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2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24771</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797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132138</xdr:rowOff>
    </xdr:from>
    <xdr:to>
      <xdr:col>107</xdr:col>
      <xdr:colOff>50800</xdr:colOff>
      <xdr:row>58</xdr:row>
      <xdr:rowOff>133537</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10076238"/>
          <a:ext cx="889000" cy="1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80867</xdr:rowOff>
    </xdr:from>
    <xdr:to>
      <xdr:col>107</xdr:col>
      <xdr:colOff>101600</xdr:colOff>
      <xdr:row>59</xdr:row>
      <xdr:rowOff>11017</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24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27544</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800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132138</xdr:rowOff>
    </xdr:from>
    <xdr:to>
      <xdr:col>102</xdr:col>
      <xdr:colOff>114300</xdr:colOff>
      <xdr:row>58</xdr:row>
      <xdr:rowOff>133756</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8656300" y="10076238"/>
          <a:ext cx="889000" cy="1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81373</xdr:rowOff>
    </xdr:from>
    <xdr:to>
      <xdr:col>102</xdr:col>
      <xdr:colOff>165100</xdr:colOff>
      <xdr:row>59</xdr:row>
      <xdr:rowOff>11523</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2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2650</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10118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83658</xdr:rowOff>
    </xdr:from>
    <xdr:to>
      <xdr:col>98</xdr:col>
      <xdr:colOff>38100</xdr:colOff>
      <xdr:row>59</xdr:row>
      <xdr:rowOff>13808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2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4935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10120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82193</xdr:rowOff>
    </xdr:from>
    <xdr:to>
      <xdr:col>116</xdr:col>
      <xdr:colOff>114300</xdr:colOff>
      <xdr:row>59</xdr:row>
      <xdr:rowOff>12343</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026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41150</xdr:rowOff>
    </xdr:from>
    <xdr:ext cx="469744"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9985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82677</xdr:rowOff>
    </xdr:from>
    <xdr:to>
      <xdr:col>112</xdr:col>
      <xdr:colOff>38100</xdr:colOff>
      <xdr:row>59</xdr:row>
      <xdr:rowOff>12827</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026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3954</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088428" y="10119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82737</xdr:rowOff>
    </xdr:from>
    <xdr:to>
      <xdr:col>107</xdr:col>
      <xdr:colOff>101600</xdr:colOff>
      <xdr:row>59</xdr:row>
      <xdr:rowOff>12887</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026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4014</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99428" y="10119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81338</xdr:rowOff>
    </xdr:from>
    <xdr:to>
      <xdr:col>102</xdr:col>
      <xdr:colOff>165100</xdr:colOff>
      <xdr:row>59</xdr:row>
      <xdr:rowOff>11488</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02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28015</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10428" y="980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82956</xdr:rowOff>
    </xdr:from>
    <xdr:to>
      <xdr:col>98</xdr:col>
      <xdr:colOff>38100</xdr:colOff>
      <xdr:row>59</xdr:row>
      <xdr:rowOff>13106</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02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29633</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21428" y="980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7810</xdr:rowOff>
    </xdr:from>
    <xdr:to>
      <xdr:col>116</xdr:col>
      <xdr:colOff>62864</xdr:colOff>
      <xdr:row>77</xdr:row>
      <xdr:rowOff>137477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009310"/>
          <a:ext cx="1269" cy="1329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141304</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342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137477</xdr:rowOff>
    </xdr:from>
    <xdr:to>
      <xdr:col>116</xdr:col>
      <xdr:colOff>152400</xdr:colOff>
      <xdr:row>77</xdr:row>
      <xdr:rowOff>137477</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339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125937</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784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7810</xdr:rowOff>
    </xdr:from>
    <xdr:to>
      <xdr:col>116</xdr:col>
      <xdr:colOff>152400</xdr:colOff>
      <xdr:row>70</xdr:row>
      <xdr:rowOff>7810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00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58039</xdr:rowOff>
    </xdr:from>
    <xdr:to>
      <xdr:col>116</xdr:col>
      <xdr:colOff>63500</xdr:colOff>
      <xdr:row>74</xdr:row>
      <xdr:rowOff>81483</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2745339"/>
          <a:ext cx="838200" cy="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106139</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450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83262</xdr:rowOff>
    </xdr:from>
    <xdr:to>
      <xdr:col>116</xdr:col>
      <xdr:colOff>114300</xdr:colOff>
      <xdr:row>74</xdr:row>
      <xdr:rowOff>13412</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59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81483</xdr:rowOff>
    </xdr:from>
    <xdr:to>
      <xdr:col>111</xdr:col>
      <xdr:colOff>177800</xdr:colOff>
      <xdr:row>74</xdr:row>
      <xdr:rowOff>91440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2768783"/>
          <a:ext cx="889000" cy="9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102857</xdr:rowOff>
    </xdr:from>
    <xdr:to>
      <xdr:col>112</xdr:col>
      <xdr:colOff>38100</xdr:colOff>
      <xdr:row>74</xdr:row>
      <xdr:rowOff>33007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618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49534</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39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91440</xdr:rowOff>
    </xdr:from>
    <xdr:to>
      <xdr:col>107</xdr:col>
      <xdr:colOff>50800</xdr:colOff>
      <xdr:row>74</xdr:row>
      <xdr:rowOff>100203</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2778740"/>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64592</xdr:rowOff>
    </xdr:from>
    <xdr:to>
      <xdr:col>107</xdr:col>
      <xdr:colOff>101600</xdr:colOff>
      <xdr:row>73</xdr:row>
      <xdr:rowOff>166192</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58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11269</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355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93790</xdr:rowOff>
    </xdr:from>
    <xdr:to>
      <xdr:col>102</xdr:col>
      <xdr:colOff>114300</xdr:colOff>
      <xdr:row>74</xdr:row>
      <xdr:rowOff>100203</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656300" y="12609640"/>
          <a:ext cx="889000" cy="177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47676</xdr:rowOff>
    </xdr:from>
    <xdr:to>
      <xdr:col>102</xdr:col>
      <xdr:colOff>165100</xdr:colOff>
      <xdr:row>73</xdr:row>
      <xdr:rowOff>149276</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563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165803</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33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80378</xdr:rowOff>
    </xdr:from>
    <xdr:to>
      <xdr:col>98</xdr:col>
      <xdr:colOff>38100</xdr:colOff>
      <xdr:row>74</xdr:row>
      <xdr:rowOff>10528</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596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1655</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688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7239</xdr:rowOff>
    </xdr:from>
    <xdr:to>
      <xdr:col>116</xdr:col>
      <xdr:colOff>114300</xdr:colOff>
      <xdr:row>74</xdr:row>
      <xdr:rowOff>108839</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69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157116</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67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30683</xdr:rowOff>
    </xdr:from>
    <xdr:to>
      <xdr:col>112</xdr:col>
      <xdr:colOff>38100</xdr:colOff>
      <xdr:row>74</xdr:row>
      <xdr:rowOff>132283</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717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123410</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2810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40640</xdr:rowOff>
    </xdr:from>
    <xdr:to>
      <xdr:col>107</xdr:col>
      <xdr:colOff>101600</xdr:colOff>
      <xdr:row>74</xdr:row>
      <xdr:rowOff>142240</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72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133367</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2820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49403</xdr:rowOff>
    </xdr:from>
    <xdr:to>
      <xdr:col>102</xdr:col>
      <xdr:colOff>165100</xdr:colOff>
      <xdr:row>74</xdr:row>
      <xdr:rowOff>151003</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736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142130</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2829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42990</xdr:rowOff>
    </xdr:from>
    <xdr:to>
      <xdr:col>98</xdr:col>
      <xdr:colOff>38100</xdr:colOff>
      <xdr:row>73</xdr:row>
      <xdr:rowOff>144590</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5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161117</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2334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扶助費は住民一人当たり</a:t>
          </a:r>
          <a:r>
            <a:rPr kumimoji="1" lang="en-US" altLang="ja-JP" sz="1300">
              <a:latin typeface="ＭＳ Ｐゴシック" panose="020B0600070205080204" pitchFamily="50" charset="-128"/>
              <a:ea typeface="ＭＳ Ｐゴシック" panose="020B0600070205080204" pitchFamily="50" charset="-128"/>
            </a:rPr>
            <a:t>114,581</a:t>
          </a:r>
          <a:r>
            <a:rPr kumimoji="1" lang="ja-JP" altLang="en-US" sz="1300">
              <a:latin typeface="ＭＳ Ｐゴシック" panose="020B0600070205080204" pitchFamily="50" charset="-128"/>
              <a:ea typeface="ＭＳ Ｐゴシック" panose="020B0600070205080204" pitchFamily="50" charset="-128"/>
            </a:rPr>
            <a:t>円となっており、類似団体平均と比較して一人当たりコストが高い状況となっている。これは、障害者自立支援給付費に係る対象者の増加や、町の政策で、子どもの医療費助成を高校生まで行っていること、出生祝金を県内最高水準で支給していること等によるものと考えられる。また、前年度から</a:t>
          </a:r>
          <a:r>
            <a:rPr kumimoji="1" lang="en-US" altLang="ja-JP" sz="1300">
              <a:latin typeface="ＭＳ Ｐゴシック" panose="020B0600070205080204" pitchFamily="50" charset="-128"/>
              <a:ea typeface="ＭＳ Ｐゴシック" panose="020B0600070205080204" pitchFamily="50" charset="-128"/>
            </a:rPr>
            <a:t>11,085</a:t>
          </a:r>
          <a:r>
            <a:rPr kumimoji="1" lang="ja-JP" altLang="en-US" sz="1300">
              <a:latin typeface="ＭＳ Ｐゴシック" panose="020B0600070205080204" pitchFamily="50" charset="-128"/>
              <a:ea typeface="ＭＳ Ｐゴシック" panose="020B0600070205080204" pitchFamily="50" charset="-128"/>
            </a:rPr>
            <a:t>円減少している要因としては、子育て世帯・住民税非課税世帯への臨時給付金の減少によるものと思われる。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災害復旧事業については、令和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年度の豪雨災害に係る災害復旧事業を行っており、事業が完了するまでは類似団体平均より高い数値で推移していくと思われる。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普通建設事業費については、おおまち情報プラザの改修工事等により前年度から</a:t>
          </a:r>
          <a:r>
            <a:rPr kumimoji="1" lang="en-US" altLang="ja-JP" sz="1300">
              <a:latin typeface="ＭＳ Ｐゴシック" panose="020B0600070205080204" pitchFamily="50" charset="-128"/>
              <a:ea typeface="ＭＳ Ｐゴシック" panose="020B0600070205080204" pitchFamily="50" charset="-128"/>
            </a:rPr>
            <a:t>29,862</a:t>
          </a:r>
          <a:r>
            <a:rPr kumimoji="1" lang="ja-JP" altLang="en-US" sz="1300">
              <a:latin typeface="ＭＳ Ｐゴシック" panose="020B0600070205080204" pitchFamily="50" charset="-128"/>
              <a:ea typeface="ＭＳ Ｐゴシック" panose="020B0600070205080204" pitchFamily="50" charset="-128"/>
            </a:rPr>
            <a:t>円増加しているが、依然として類似団体平均を下回っている。これは、スポーツ施設や公民館等の建て替えが必要な施設が控えているため、公共施設等総合管理計画に基づき、事業の取捨選択を行っているため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佐賀県大町町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6,136
6,118
11.50
6,150,673
5,946,642
183,866
2,690,134
4,785,202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60833</xdr:rowOff>
    </xdr:from>
    <xdr:to>
      <xdr:col>24</xdr:col>
      <xdr:colOff>62865</xdr:colOff>
      <xdr:row>39</xdr:row>
      <xdr:rowOff>57976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4333"/>
          <a:ext cx="1270" cy="1540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61803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48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57976</xdr:rowOff>
    </xdr:from>
    <xdr:to>
      <xdr:col>24</xdr:col>
      <xdr:colOff>152400</xdr:colOff>
      <xdr:row>39</xdr:row>
      <xdr:rowOff>57976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4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7510</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7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60833</xdr:rowOff>
    </xdr:from>
    <xdr:to>
      <xdr:col>24</xdr:col>
      <xdr:colOff>152400</xdr:colOff>
      <xdr:row>30</xdr:row>
      <xdr:rowOff>60833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4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109791</xdr:rowOff>
    </xdr:from>
    <xdr:to>
      <xdr:col>24</xdr:col>
      <xdr:colOff>63500</xdr:colOff>
      <xdr:row>36</xdr:row>
      <xdr:rowOff>37402</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939091"/>
          <a:ext cx="838200" cy="270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66438</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95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43561</xdr:rowOff>
    </xdr:from>
    <xdr:to>
      <xdr:col>24</xdr:col>
      <xdr:colOff>114300</xdr:colOff>
      <xdr:row>35</xdr:row>
      <xdr:rowOff>145161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4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109791</xdr:rowOff>
    </xdr:from>
    <xdr:to>
      <xdr:col>19</xdr:col>
      <xdr:colOff>177800</xdr:colOff>
      <xdr:row>36</xdr:row>
      <xdr:rowOff>26353</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939091"/>
          <a:ext cx="889000" cy="259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37084</xdr:rowOff>
    </xdr:from>
    <xdr:to>
      <xdr:col>20</xdr:col>
      <xdr:colOff>38100</xdr:colOff>
      <xdr:row>35</xdr:row>
      <xdr:rowOff>138684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3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129811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30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26353</xdr:rowOff>
    </xdr:from>
    <xdr:to>
      <xdr:col>15</xdr:col>
      <xdr:colOff>50800</xdr:colOff>
      <xdr:row>36</xdr:row>
      <xdr:rowOff>50927</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198553"/>
          <a:ext cx="889000" cy="2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48895</xdr:rowOff>
    </xdr:from>
    <xdr:to>
      <xdr:col>15</xdr:col>
      <xdr:colOff>101600</xdr:colOff>
      <xdr:row>35</xdr:row>
      <xdr:rowOff>150495</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167022</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824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25209</xdr:rowOff>
    </xdr:from>
    <xdr:to>
      <xdr:col>10</xdr:col>
      <xdr:colOff>114300</xdr:colOff>
      <xdr:row>36</xdr:row>
      <xdr:rowOff>50927</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854509"/>
          <a:ext cx="889000" cy="36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159004</xdr:rowOff>
    </xdr:from>
    <xdr:to>
      <xdr:col>10</xdr:col>
      <xdr:colOff>165100</xdr:colOff>
      <xdr:row>35</xdr:row>
      <xdr:rowOff>89154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88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105681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763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156528</xdr:rowOff>
    </xdr:from>
    <xdr:to>
      <xdr:col>6</xdr:col>
      <xdr:colOff>38100</xdr:colOff>
      <xdr:row>35</xdr:row>
      <xdr:rowOff>86678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8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77805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078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158052</xdr:rowOff>
    </xdr:from>
    <xdr:to>
      <xdr:col>24</xdr:col>
      <xdr:colOff>114300</xdr:colOff>
      <xdr:row>36</xdr:row>
      <xdr:rowOff>88202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58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136479</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137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58991</xdr:rowOff>
    </xdr:from>
    <xdr:to>
      <xdr:col>20</xdr:col>
      <xdr:colOff>38100</xdr:colOff>
      <xdr:row>34</xdr:row>
      <xdr:rowOff>160591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88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5668</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30111" y="5663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147003</xdr:rowOff>
    </xdr:from>
    <xdr:to>
      <xdr:col>15</xdr:col>
      <xdr:colOff>101600</xdr:colOff>
      <xdr:row>36</xdr:row>
      <xdr:rowOff>77153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147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68280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240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127</xdr:rowOff>
    </xdr:from>
    <xdr:to>
      <xdr:col>10</xdr:col>
      <xdr:colOff>165100</xdr:colOff>
      <xdr:row>36</xdr:row>
      <xdr:rowOff>101727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17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92854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265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145859</xdr:rowOff>
    </xdr:from>
    <xdr:to>
      <xdr:col>6</xdr:col>
      <xdr:colOff>38100</xdr:colOff>
      <xdr:row>34</xdr:row>
      <xdr:rowOff>76009</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803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92536</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63111" y="5578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9391</xdr:rowOff>
    </xdr:from>
    <xdr:to>
      <xdr:col>24</xdr:col>
      <xdr:colOff>62865</xdr:colOff>
      <xdr:row>58</xdr:row>
      <xdr:rowOff>154532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53341"/>
          <a:ext cx="1270" cy="1345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158359</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10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154532</xdr:rowOff>
    </xdr:from>
    <xdr:to>
      <xdr:col>24</xdr:col>
      <xdr:colOff>152400</xdr:colOff>
      <xdr:row>58</xdr:row>
      <xdr:rowOff>154532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9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127518</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285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1,846,009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9391</xdr:rowOff>
    </xdr:from>
    <xdr:to>
      <xdr:col>24</xdr:col>
      <xdr:colOff>152400</xdr:colOff>
      <xdr:row>51</xdr:row>
      <xdr:rowOff>9391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53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28708</xdr:rowOff>
    </xdr:from>
    <xdr:to>
      <xdr:col>24</xdr:col>
      <xdr:colOff>63500</xdr:colOff>
      <xdr:row>58</xdr:row>
      <xdr:rowOff>33863</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972808"/>
          <a:ext cx="838200" cy="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132266</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9049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153839</xdr:rowOff>
    </xdr:from>
    <xdr:to>
      <xdr:col>24</xdr:col>
      <xdr:colOff>114300</xdr:colOff>
      <xdr:row>58</xdr:row>
      <xdr:rowOff>83989</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926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117434</xdr:rowOff>
    </xdr:from>
    <xdr:to>
      <xdr:col>19</xdr:col>
      <xdr:colOff>177800</xdr:colOff>
      <xdr:row>58</xdr:row>
      <xdr:rowOff>33863</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890084"/>
          <a:ext cx="889000" cy="87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167019</xdr:rowOff>
    </xdr:from>
    <xdr:to>
      <xdr:col>20</xdr:col>
      <xdr:colOff>38100</xdr:colOff>
      <xdr:row>58</xdr:row>
      <xdr:rowOff>97169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93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88296</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10032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117434</xdr:rowOff>
    </xdr:from>
    <xdr:to>
      <xdr:col>15</xdr:col>
      <xdr:colOff>50800</xdr:colOff>
      <xdr:row>58</xdr:row>
      <xdr:rowOff>3002</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890084"/>
          <a:ext cx="889000" cy="57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117610</xdr:rowOff>
    </xdr:from>
    <xdr:to>
      <xdr:col>15</xdr:col>
      <xdr:colOff>101600</xdr:colOff>
      <xdr:row>58</xdr:row>
      <xdr:rowOff>47760</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89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38887</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982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122556</xdr:rowOff>
    </xdr:from>
    <xdr:to>
      <xdr:col>10</xdr:col>
      <xdr:colOff>114300</xdr:colOff>
      <xdr:row>58</xdr:row>
      <xdr:rowOff>3002</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895206"/>
          <a:ext cx="889000" cy="51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37475</xdr:rowOff>
    </xdr:from>
    <xdr:to>
      <xdr:col>10</xdr:col>
      <xdr:colOff>165100</xdr:colOff>
      <xdr:row>58</xdr:row>
      <xdr:rowOff>139075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8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130202</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5" y="10074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39837</xdr:rowOff>
    </xdr:from>
    <xdr:to>
      <xdr:col>6</xdr:col>
      <xdr:colOff>38100</xdr:colOff>
      <xdr:row>58</xdr:row>
      <xdr:rowOff>141437</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83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132564</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30795" y="10076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149358</xdr:rowOff>
    </xdr:from>
    <xdr:to>
      <xdr:col>24</xdr:col>
      <xdr:colOff>114300</xdr:colOff>
      <xdr:row>58</xdr:row>
      <xdr:rowOff>79508</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92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108735</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709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154513</xdr:rowOff>
    </xdr:from>
    <xdr:to>
      <xdr:col>20</xdr:col>
      <xdr:colOff>38100</xdr:colOff>
      <xdr:row>58</xdr:row>
      <xdr:rowOff>84663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927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101190</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702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66634</xdr:rowOff>
    </xdr:from>
    <xdr:to>
      <xdr:col>15</xdr:col>
      <xdr:colOff>101600</xdr:colOff>
      <xdr:row>57</xdr:row>
      <xdr:rowOff>168234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839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13311</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614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123652</xdr:rowOff>
    </xdr:from>
    <xdr:to>
      <xdr:col>10</xdr:col>
      <xdr:colOff>165100</xdr:colOff>
      <xdr:row>58</xdr:row>
      <xdr:rowOff>53802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896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70329</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795" y="9671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71756</xdr:rowOff>
    </xdr:from>
    <xdr:to>
      <xdr:col>6</xdr:col>
      <xdr:colOff>38100</xdr:colOff>
      <xdr:row>58</xdr:row>
      <xdr:rowOff>1906</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844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18433</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30795" y="9619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64863</xdr:rowOff>
    </xdr:from>
    <xdr:to>
      <xdr:col>24</xdr:col>
      <xdr:colOff>62865</xdr:colOff>
      <xdr:row>78</xdr:row>
      <xdr:rowOff>111503</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237813"/>
          <a:ext cx="1270" cy="1246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115330</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88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111503</xdr:rowOff>
    </xdr:from>
    <xdr:to>
      <xdr:col>24</xdr:col>
      <xdr:colOff>152400</xdr:colOff>
      <xdr:row>78</xdr:row>
      <xdr:rowOff>111503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84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11540</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2013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315,208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64863</xdr:rowOff>
    </xdr:from>
    <xdr:to>
      <xdr:col>24</xdr:col>
      <xdr:colOff>152400</xdr:colOff>
      <xdr:row>71</xdr:row>
      <xdr:rowOff>64863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237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157948</xdr:rowOff>
    </xdr:from>
    <xdr:to>
      <xdr:col>24</xdr:col>
      <xdr:colOff>63500</xdr:colOff>
      <xdr:row>73</xdr:row>
      <xdr:rowOff>77782</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2502348"/>
          <a:ext cx="838200" cy="91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95347</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9540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116920</xdr:rowOff>
    </xdr:from>
    <xdr:to>
      <xdr:col>24</xdr:col>
      <xdr:colOff>114300</xdr:colOff>
      <xdr:row>76</xdr:row>
      <xdr:rowOff>47070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7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157948</xdr:rowOff>
    </xdr:from>
    <xdr:to>
      <xdr:col>19</xdr:col>
      <xdr:colOff>177800</xdr:colOff>
      <xdr:row>75</xdr:row>
      <xdr:rowOff>62596</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502348"/>
          <a:ext cx="889000" cy="418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60051</xdr:rowOff>
    </xdr:from>
    <xdr:to>
      <xdr:col>20</xdr:col>
      <xdr:colOff>38100</xdr:colOff>
      <xdr:row>75</xdr:row>
      <xdr:rowOff>161651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91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152778</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011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107180</xdr:rowOff>
    </xdr:from>
    <xdr:to>
      <xdr:col>15</xdr:col>
      <xdr:colOff>50800</xdr:colOff>
      <xdr:row>75</xdr:row>
      <xdr:rowOff>62596</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2019300" y="12794480"/>
          <a:ext cx="889000" cy="126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80102</xdr:rowOff>
    </xdr:from>
    <xdr:to>
      <xdr:col>15</xdr:col>
      <xdr:colOff>101600</xdr:colOff>
      <xdr:row>77</xdr:row>
      <xdr:rowOff>10252</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11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1379</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203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107180</xdr:rowOff>
    </xdr:from>
    <xdr:to>
      <xdr:col>10</xdr:col>
      <xdr:colOff>114300</xdr:colOff>
      <xdr:row>75</xdr:row>
      <xdr:rowOff>108610</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2794480"/>
          <a:ext cx="889000" cy="17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103093</xdr:rowOff>
    </xdr:from>
    <xdr:to>
      <xdr:col>10</xdr:col>
      <xdr:colOff>165100</xdr:colOff>
      <xdr:row>77</xdr:row>
      <xdr:rowOff>33243</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13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24370</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226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130139</xdr:rowOff>
    </xdr:from>
    <xdr:to>
      <xdr:col>6</xdr:col>
      <xdr:colOff>38100</xdr:colOff>
      <xdr:row>77</xdr:row>
      <xdr:rowOff>60289</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6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51416</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253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26982</xdr:rowOff>
    </xdr:from>
    <xdr:to>
      <xdr:col>24</xdr:col>
      <xdr:colOff>114300</xdr:colOff>
      <xdr:row>73</xdr:row>
      <xdr:rowOff>128582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54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49859</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394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107148</xdr:rowOff>
    </xdr:from>
    <xdr:to>
      <xdr:col>20</xdr:col>
      <xdr:colOff>38100</xdr:colOff>
      <xdr:row>73</xdr:row>
      <xdr:rowOff>37298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45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53825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226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11796</xdr:rowOff>
    </xdr:from>
    <xdr:to>
      <xdr:col>15</xdr:col>
      <xdr:colOff>101600</xdr:colOff>
      <xdr:row>75</xdr:row>
      <xdr:rowOff>113396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870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129923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645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56380</xdr:rowOff>
    </xdr:from>
    <xdr:to>
      <xdr:col>10</xdr:col>
      <xdr:colOff>165100</xdr:colOff>
      <xdr:row>74</xdr:row>
      <xdr:rowOff>157980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274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3057</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518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57810</xdr:rowOff>
    </xdr:from>
    <xdr:to>
      <xdr:col>6</xdr:col>
      <xdr:colOff>38100</xdr:colOff>
      <xdr:row>75</xdr:row>
      <xdr:rowOff>159410</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291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4487</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691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92727</xdr:rowOff>
    </xdr:from>
    <xdr:ext cx="685572"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76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51002</xdr:rowOff>
    </xdr:from>
    <xdr:to>
      <xdr:col>24</xdr:col>
      <xdr:colOff>62865</xdr:colOff>
      <xdr:row>99</xdr:row>
      <xdr:rowOff>3527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652952"/>
          <a:ext cx="1270" cy="1324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7354</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8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3527</xdr:rowOff>
    </xdr:from>
    <xdr:to>
      <xdr:col>24</xdr:col>
      <xdr:colOff>152400</xdr:colOff>
      <xdr:row>99</xdr:row>
      <xdr:rowOff>3527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77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169129</xdr:rowOff>
    </xdr:from>
    <xdr:ext cx="690189"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4281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1,074,841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51002</xdr:rowOff>
    </xdr:from>
    <xdr:to>
      <xdr:col>24</xdr:col>
      <xdr:colOff>152400</xdr:colOff>
      <xdr:row>91</xdr:row>
      <xdr:rowOff>51002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652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30018</xdr:rowOff>
    </xdr:from>
    <xdr:to>
      <xdr:col>24</xdr:col>
      <xdr:colOff>63500</xdr:colOff>
      <xdr:row>98</xdr:row>
      <xdr:rowOff>117729</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832118"/>
          <a:ext cx="838200" cy="87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68894</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699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46017</xdr:rowOff>
    </xdr:from>
    <xdr:to>
      <xdr:col>24</xdr:col>
      <xdr:colOff>114300</xdr:colOff>
      <xdr:row>98</xdr:row>
      <xdr:rowOff>147617</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848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30018</xdr:rowOff>
    </xdr:from>
    <xdr:to>
      <xdr:col>19</xdr:col>
      <xdr:colOff>177800</xdr:colOff>
      <xdr:row>98</xdr:row>
      <xdr:rowOff>103560</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832118"/>
          <a:ext cx="889000" cy="7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55276</xdr:rowOff>
    </xdr:from>
    <xdr:to>
      <xdr:col>20</xdr:col>
      <xdr:colOff>38100</xdr:colOff>
      <xdr:row>98</xdr:row>
      <xdr:rowOff>156876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857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148003</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950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88407</xdr:rowOff>
    </xdr:from>
    <xdr:to>
      <xdr:col>15</xdr:col>
      <xdr:colOff>50800</xdr:colOff>
      <xdr:row>98</xdr:row>
      <xdr:rowOff>103560</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890507"/>
          <a:ext cx="889000" cy="15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67610</xdr:rowOff>
    </xdr:from>
    <xdr:to>
      <xdr:col>15</xdr:col>
      <xdr:colOff>101600</xdr:colOff>
      <xdr:row>98</xdr:row>
      <xdr:rowOff>169210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8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160337</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96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88407</xdr:rowOff>
    </xdr:from>
    <xdr:to>
      <xdr:col>10</xdr:col>
      <xdr:colOff>114300</xdr:colOff>
      <xdr:row>98</xdr:row>
      <xdr:rowOff>160431</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890507"/>
          <a:ext cx="889000" cy="7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73422</xdr:rowOff>
    </xdr:from>
    <xdr:to>
      <xdr:col>10</xdr:col>
      <xdr:colOff>165100</xdr:colOff>
      <xdr:row>99</xdr:row>
      <xdr:rowOff>3572</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87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166149</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968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66602</xdr:rowOff>
    </xdr:from>
    <xdr:to>
      <xdr:col>6</xdr:col>
      <xdr:colOff>38100</xdr:colOff>
      <xdr:row>98</xdr:row>
      <xdr:rowOff>168202</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868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13279</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64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66929</xdr:rowOff>
    </xdr:from>
    <xdr:to>
      <xdr:col>24</xdr:col>
      <xdr:colOff>114300</xdr:colOff>
      <xdr:row>98</xdr:row>
      <xdr:rowOff>168529</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869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24444</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826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150668</xdr:rowOff>
    </xdr:from>
    <xdr:to>
      <xdr:col>20</xdr:col>
      <xdr:colOff>38100</xdr:colOff>
      <xdr:row>98</xdr:row>
      <xdr:rowOff>80818</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78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97345</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497795" y="16556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52760</xdr:rowOff>
    </xdr:from>
    <xdr:to>
      <xdr:col>15</xdr:col>
      <xdr:colOff>101600</xdr:colOff>
      <xdr:row>98</xdr:row>
      <xdr:rowOff>154360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85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170887</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630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37607</xdr:rowOff>
    </xdr:from>
    <xdr:to>
      <xdr:col>10</xdr:col>
      <xdr:colOff>165100</xdr:colOff>
      <xdr:row>98</xdr:row>
      <xdr:rowOff>139207</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839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155734</xdr:rowOff>
    </xdr:from>
    <xdr:ext cx="599010"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19795" y="16614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109631</xdr:rowOff>
    </xdr:from>
    <xdr:to>
      <xdr:col>6</xdr:col>
      <xdr:colOff>38100</xdr:colOff>
      <xdr:row>99</xdr:row>
      <xdr:rowOff>39781</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911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30908</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7004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85979</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400929"/>
          <a:ext cx="1270" cy="125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148150</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63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32656</xdr:rowOff>
    </xdr:from>
    <xdr:ext cx="534377"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17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85979</xdr:rowOff>
    </xdr:from>
    <xdr:to>
      <xdr:col>55</xdr:col>
      <xdr:colOff>88900</xdr:colOff>
      <xdr:row>31</xdr:row>
      <xdr:rowOff>85979</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400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117115</xdr:rowOff>
    </xdr:from>
    <xdr:to>
      <xdr:col>55</xdr:col>
      <xdr:colOff>0</xdr:colOff>
      <xdr:row>38</xdr:row>
      <xdr:rowOff>124841</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9639300" y="6632215"/>
          <a:ext cx="838200" cy="7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65600</xdr:rowOff>
    </xdr:from>
    <xdr:ext cx="469744"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4092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42723</xdr:rowOff>
    </xdr:from>
    <xdr:to>
      <xdr:col>55</xdr:col>
      <xdr:colOff>50800</xdr:colOff>
      <xdr:row>38</xdr:row>
      <xdr:rowOff>144323</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124841</xdr:rowOff>
    </xdr:from>
    <xdr:to>
      <xdr:col>50</xdr:col>
      <xdr:colOff>114300</xdr:colOff>
      <xdr:row>38</xdr:row>
      <xdr:rowOff>124978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8750300" y="6639941"/>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50998</xdr:rowOff>
    </xdr:from>
    <xdr:to>
      <xdr:col>50</xdr:col>
      <xdr:colOff>165100</xdr:colOff>
      <xdr:row>38</xdr:row>
      <xdr:rowOff>152598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56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169125</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341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124978</xdr:rowOff>
    </xdr:from>
    <xdr:to>
      <xdr:col>45</xdr:col>
      <xdr:colOff>177800</xdr:colOff>
      <xdr:row>38</xdr:row>
      <xdr:rowOff>125207</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7861300" y="6640078"/>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41534</xdr:rowOff>
    </xdr:from>
    <xdr:to>
      <xdr:col>46</xdr:col>
      <xdr:colOff>38100</xdr:colOff>
      <xdr:row>38</xdr:row>
      <xdr:rowOff>143134</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55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159661</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15428" y="6331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125207</xdr:rowOff>
    </xdr:from>
    <xdr:to>
      <xdr:col>41</xdr:col>
      <xdr:colOff>50800</xdr:colOff>
      <xdr:row>38</xdr:row>
      <xdr:rowOff>125526</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6972300" y="6640307"/>
          <a:ext cx="889000" cy="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34219</xdr:rowOff>
    </xdr:from>
    <xdr:to>
      <xdr:col>41</xdr:col>
      <xdr:colOff>101600</xdr:colOff>
      <xdr:row>38</xdr:row>
      <xdr:rowOff>135819</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549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152346</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26428" y="6324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32893</xdr:rowOff>
    </xdr:from>
    <xdr:to>
      <xdr:col>36</xdr:col>
      <xdr:colOff>165100</xdr:colOff>
      <xdr:row>38</xdr:row>
      <xdr:rowOff>134493</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151020</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8" y="6323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66315</xdr:rowOff>
    </xdr:from>
    <xdr:to>
      <xdr:col>55</xdr:col>
      <xdr:colOff>50800</xdr:colOff>
      <xdr:row>38</xdr:row>
      <xdr:rowOff>167915</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58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21150</xdr:rowOff>
    </xdr:from>
    <xdr:ext cx="378565"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362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74041</xdr:rowOff>
    </xdr:from>
    <xdr:to>
      <xdr:col>50</xdr:col>
      <xdr:colOff>165100</xdr:colOff>
      <xdr:row>39</xdr:row>
      <xdr:rowOff>4191</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589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166768</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50017" y="66818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74178</xdr:rowOff>
    </xdr:from>
    <xdr:to>
      <xdr:col>46</xdr:col>
      <xdr:colOff>38100</xdr:colOff>
      <xdr:row>39</xdr:row>
      <xdr:rowOff>4328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58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166905</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61017" y="66820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74407</xdr:rowOff>
    </xdr:from>
    <xdr:to>
      <xdr:col>41</xdr:col>
      <xdr:colOff>101600</xdr:colOff>
      <xdr:row>39</xdr:row>
      <xdr:rowOff>4557</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589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167134</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72017" y="6682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74726</xdr:rowOff>
    </xdr:from>
    <xdr:to>
      <xdr:col>36</xdr:col>
      <xdr:colOff>165100</xdr:colOff>
      <xdr:row>39</xdr:row>
      <xdr:rowOff>4876</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58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167453</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83017" y="66825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71867</xdr:rowOff>
    </xdr:from>
    <xdr:to>
      <xdr:col>54</xdr:col>
      <xdr:colOff>189865</xdr:colOff>
      <xdr:row>59</xdr:row>
      <xdr:rowOff>36293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15817"/>
          <a:ext cx="1270" cy="1336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40120</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55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36293</xdr:rowOff>
    </xdr:from>
    <xdr:to>
      <xdr:col>55</xdr:col>
      <xdr:colOff>88900</xdr:colOff>
      <xdr:row>59</xdr:row>
      <xdr:rowOff>36293</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151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18544</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591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352,804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71867</xdr:rowOff>
    </xdr:from>
    <xdr:to>
      <xdr:col>55</xdr:col>
      <xdr:colOff>88900</xdr:colOff>
      <xdr:row>51</xdr:row>
      <xdr:rowOff>71867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15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166679</xdr:rowOff>
    </xdr:from>
    <xdr:to>
      <xdr:col>55</xdr:col>
      <xdr:colOff>0</xdr:colOff>
      <xdr:row>58</xdr:row>
      <xdr:rowOff>79879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9639300" y="9939329"/>
          <a:ext cx="838200" cy="84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6453</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779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155026</xdr:rowOff>
    </xdr:from>
    <xdr:to>
      <xdr:col>55</xdr:col>
      <xdr:colOff>50800</xdr:colOff>
      <xdr:row>58</xdr:row>
      <xdr:rowOff>85176</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927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166679</xdr:rowOff>
    </xdr:from>
    <xdr:to>
      <xdr:col>50</xdr:col>
      <xdr:colOff>114300</xdr:colOff>
      <xdr:row>58</xdr:row>
      <xdr:rowOff>90555</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9939329"/>
          <a:ext cx="889000" cy="95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143189</xdr:rowOff>
    </xdr:from>
    <xdr:to>
      <xdr:col>50</xdr:col>
      <xdr:colOff>165100</xdr:colOff>
      <xdr:row>58</xdr:row>
      <xdr:rowOff>73339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915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64466</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10008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90555</xdr:rowOff>
    </xdr:from>
    <xdr:to>
      <xdr:col>45</xdr:col>
      <xdr:colOff>177800</xdr:colOff>
      <xdr:row>58</xdr:row>
      <xdr:rowOff>114329</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10034655"/>
          <a:ext cx="889000" cy="23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166453</xdr:rowOff>
    </xdr:from>
    <xdr:to>
      <xdr:col>46</xdr:col>
      <xdr:colOff>38100</xdr:colOff>
      <xdr:row>58</xdr:row>
      <xdr:rowOff>96603</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939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113130</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714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114329</xdr:rowOff>
    </xdr:from>
    <xdr:to>
      <xdr:col>41</xdr:col>
      <xdr:colOff>50800</xdr:colOff>
      <xdr:row>58</xdr:row>
      <xdr:rowOff>170763</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10058429"/>
          <a:ext cx="889000" cy="56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157114</xdr:rowOff>
    </xdr:from>
    <xdr:to>
      <xdr:col>41</xdr:col>
      <xdr:colOff>101600</xdr:colOff>
      <xdr:row>58</xdr:row>
      <xdr:rowOff>87264</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92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103791</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70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164589</xdr:rowOff>
    </xdr:from>
    <xdr:to>
      <xdr:col>36</xdr:col>
      <xdr:colOff>165100</xdr:colOff>
      <xdr:row>58</xdr:row>
      <xdr:rowOff>94739</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93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111266</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71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29079</xdr:rowOff>
    </xdr:from>
    <xdr:to>
      <xdr:col>55</xdr:col>
      <xdr:colOff>50800</xdr:colOff>
      <xdr:row>58</xdr:row>
      <xdr:rowOff>130679</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973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7506</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951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115879</xdr:rowOff>
    </xdr:from>
    <xdr:to>
      <xdr:col>50</xdr:col>
      <xdr:colOff>165100</xdr:colOff>
      <xdr:row>58</xdr:row>
      <xdr:rowOff>46029</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88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62556</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9663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39755</xdr:rowOff>
    </xdr:from>
    <xdr:to>
      <xdr:col>46</xdr:col>
      <xdr:colOff>38100</xdr:colOff>
      <xdr:row>58</xdr:row>
      <xdr:rowOff>141355</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98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132482</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10076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63529</xdr:rowOff>
    </xdr:from>
    <xdr:to>
      <xdr:col>41</xdr:col>
      <xdr:colOff>101600</xdr:colOff>
      <xdr:row>58</xdr:row>
      <xdr:rowOff>165129</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10007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156256</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10100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119963</xdr:rowOff>
    </xdr:from>
    <xdr:to>
      <xdr:col>36</xdr:col>
      <xdr:colOff>165100</xdr:colOff>
      <xdr:row>59</xdr:row>
      <xdr:rowOff>50113</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1006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41240</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10156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4868</xdr:rowOff>
    </xdr:from>
    <xdr:to>
      <xdr:col>54</xdr:col>
      <xdr:colOff>189865</xdr:colOff>
      <xdr:row>79</xdr:row>
      <xdr:rowOff>40997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177818"/>
          <a:ext cx="1270" cy="1407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44824</xdr:rowOff>
    </xdr:from>
    <xdr:ext cx="378565"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893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40997</xdr:rowOff>
    </xdr:from>
    <xdr:to>
      <xdr:col>55</xdr:col>
      <xdr:colOff>88900</xdr:colOff>
      <xdr:row>79</xdr:row>
      <xdr:rowOff>40997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85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122995</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953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370,389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4868</xdr:rowOff>
    </xdr:from>
    <xdr:to>
      <xdr:col>55</xdr:col>
      <xdr:colOff>88900</xdr:colOff>
      <xdr:row>71</xdr:row>
      <xdr:rowOff>4868</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177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93759</xdr:rowOff>
    </xdr:from>
    <xdr:to>
      <xdr:col>55</xdr:col>
      <xdr:colOff>0</xdr:colOff>
      <xdr:row>77</xdr:row>
      <xdr:rowOff>165356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3295409"/>
          <a:ext cx="838200" cy="71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140662</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3423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162235</xdr:rowOff>
    </xdr:from>
    <xdr:to>
      <xdr:col>55</xdr:col>
      <xdr:colOff>50800</xdr:colOff>
      <xdr:row>78</xdr:row>
      <xdr:rowOff>92385</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363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165356</xdr:rowOff>
    </xdr:from>
    <xdr:to>
      <xdr:col>50</xdr:col>
      <xdr:colOff>114300</xdr:colOff>
      <xdr:row>78</xdr:row>
      <xdr:rowOff>12446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50300" y="13367006"/>
          <a:ext cx="889000" cy="18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10959</xdr:rowOff>
    </xdr:from>
    <xdr:to>
      <xdr:col>50</xdr:col>
      <xdr:colOff>165100</xdr:colOff>
      <xdr:row>78</xdr:row>
      <xdr:rowOff>112559</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384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103686</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47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12446</xdr:rowOff>
    </xdr:from>
    <xdr:to>
      <xdr:col>45</xdr:col>
      <xdr:colOff>177800</xdr:colOff>
      <xdr:row>79</xdr:row>
      <xdr:rowOff>6183</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385546"/>
          <a:ext cx="889000" cy="165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14101</xdr:rowOff>
    </xdr:from>
    <xdr:to>
      <xdr:col>46</xdr:col>
      <xdr:colOff>38100</xdr:colOff>
      <xdr:row>78</xdr:row>
      <xdr:rowOff>115701</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38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106828</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47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6183</xdr:rowOff>
    </xdr:from>
    <xdr:to>
      <xdr:col>41</xdr:col>
      <xdr:colOff>50800</xdr:colOff>
      <xdr:row>79</xdr:row>
      <xdr:rowOff>15198</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3550733"/>
          <a:ext cx="889000" cy="9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27262</xdr:rowOff>
    </xdr:from>
    <xdr:to>
      <xdr:col>41</xdr:col>
      <xdr:colOff>101600</xdr:colOff>
      <xdr:row>78</xdr:row>
      <xdr:rowOff>128862</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400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145389</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17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53586</xdr:rowOff>
    </xdr:from>
    <xdr:to>
      <xdr:col>36</xdr:col>
      <xdr:colOff>165100</xdr:colOff>
      <xdr:row>78</xdr:row>
      <xdr:rowOff>155186</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4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263</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20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42959</xdr:rowOff>
    </xdr:from>
    <xdr:to>
      <xdr:col>55</xdr:col>
      <xdr:colOff>50800</xdr:colOff>
      <xdr:row>77</xdr:row>
      <xdr:rowOff>144559</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244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65836</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096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114556</xdr:rowOff>
    </xdr:from>
    <xdr:to>
      <xdr:col>50</xdr:col>
      <xdr:colOff>165100</xdr:colOff>
      <xdr:row>78</xdr:row>
      <xdr:rowOff>44706</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316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61233</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3091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133096</xdr:rowOff>
    </xdr:from>
    <xdr:to>
      <xdr:col>46</xdr:col>
      <xdr:colOff>38100</xdr:colOff>
      <xdr:row>78</xdr:row>
      <xdr:rowOff>63246</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334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79773</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3109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126833</xdr:rowOff>
    </xdr:from>
    <xdr:to>
      <xdr:col>41</xdr:col>
      <xdr:colOff>101600</xdr:colOff>
      <xdr:row>79</xdr:row>
      <xdr:rowOff>56983</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49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48110</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359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135848</xdr:rowOff>
    </xdr:from>
    <xdr:to>
      <xdr:col>36</xdr:col>
      <xdr:colOff>165100</xdr:colOff>
      <xdr:row>79</xdr:row>
      <xdr:rowOff>65998</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50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57125</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37428" y="13601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61486</xdr:rowOff>
    </xdr:from>
    <xdr:to>
      <xdr:col>54</xdr:col>
      <xdr:colOff>189865</xdr:colOff>
      <xdr:row>98</xdr:row>
      <xdr:rowOff>60367</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834886"/>
          <a:ext cx="1270" cy="1027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64194</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866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60367</xdr:rowOff>
    </xdr:from>
    <xdr:to>
      <xdr:col>55</xdr:col>
      <xdr:colOff>88900</xdr:colOff>
      <xdr:row>98</xdr:row>
      <xdr:rowOff>60367</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862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8163</xdr:rowOff>
    </xdr:from>
    <xdr:ext cx="599010"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610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242,107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61486</xdr:rowOff>
    </xdr:from>
    <xdr:to>
      <xdr:col>55</xdr:col>
      <xdr:colOff>88900</xdr:colOff>
      <xdr:row>92</xdr:row>
      <xdr:rowOff>61486</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834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159561</xdr:rowOff>
    </xdr:from>
    <xdr:to>
      <xdr:col>55</xdr:col>
      <xdr:colOff>0</xdr:colOff>
      <xdr:row>97</xdr:row>
      <xdr:rowOff>164196</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9639300" y="16790211"/>
          <a:ext cx="838200" cy="4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79897</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367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57020</xdr:rowOff>
    </xdr:from>
    <xdr:to>
      <xdr:col>55</xdr:col>
      <xdr:colOff>50800</xdr:colOff>
      <xdr:row>96</xdr:row>
      <xdr:rowOff>158620</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5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127146</xdr:rowOff>
    </xdr:from>
    <xdr:to>
      <xdr:col>50</xdr:col>
      <xdr:colOff>114300</xdr:colOff>
      <xdr:row>97</xdr:row>
      <xdr:rowOff>159561</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8750300" y="16757796"/>
          <a:ext cx="889000" cy="32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53394</xdr:rowOff>
    </xdr:from>
    <xdr:to>
      <xdr:col>50</xdr:col>
      <xdr:colOff>165100</xdr:colOff>
      <xdr:row>96</xdr:row>
      <xdr:rowOff>154994</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51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71</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287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127146</xdr:rowOff>
    </xdr:from>
    <xdr:to>
      <xdr:col>45</xdr:col>
      <xdr:colOff>177800</xdr:colOff>
      <xdr:row>98</xdr:row>
      <xdr:rowOff>47203</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7861300" y="16757796"/>
          <a:ext cx="889000" cy="91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73644</xdr:rowOff>
    </xdr:from>
    <xdr:to>
      <xdr:col>46</xdr:col>
      <xdr:colOff>38100</xdr:colOff>
      <xdr:row>97</xdr:row>
      <xdr:rowOff>3794</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53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20321</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30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27938</xdr:rowOff>
    </xdr:from>
    <xdr:to>
      <xdr:col>41</xdr:col>
      <xdr:colOff>50800</xdr:colOff>
      <xdr:row>98</xdr:row>
      <xdr:rowOff>47203</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6972300" y="16830038"/>
          <a:ext cx="889000" cy="19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13728</xdr:rowOff>
    </xdr:from>
    <xdr:to>
      <xdr:col>41</xdr:col>
      <xdr:colOff>101600</xdr:colOff>
      <xdr:row>96</xdr:row>
      <xdr:rowOff>115328</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4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131855</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24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63539</xdr:rowOff>
    </xdr:from>
    <xdr:to>
      <xdr:col>36</xdr:col>
      <xdr:colOff>165100</xdr:colOff>
      <xdr:row>96</xdr:row>
      <xdr:rowOff>165139</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52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10216</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29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113396</xdr:rowOff>
    </xdr:from>
    <xdr:to>
      <xdr:col>55</xdr:col>
      <xdr:colOff>50800</xdr:colOff>
      <xdr:row>98</xdr:row>
      <xdr:rowOff>43546</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744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28323</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658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108761</xdr:rowOff>
    </xdr:from>
    <xdr:to>
      <xdr:col>50</xdr:col>
      <xdr:colOff>165100</xdr:colOff>
      <xdr:row>98</xdr:row>
      <xdr:rowOff>38911</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739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30038</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683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76346</xdr:rowOff>
    </xdr:from>
    <xdr:to>
      <xdr:col>46</xdr:col>
      <xdr:colOff>38100</xdr:colOff>
      <xdr:row>98</xdr:row>
      <xdr:rowOff>6496</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70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169073</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6799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167853</xdr:rowOff>
    </xdr:from>
    <xdr:to>
      <xdr:col>41</xdr:col>
      <xdr:colOff>101600</xdr:colOff>
      <xdr:row>98</xdr:row>
      <xdr:rowOff>98003</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798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89130</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891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148588</xdr:rowOff>
    </xdr:from>
    <xdr:to>
      <xdr:col>36</xdr:col>
      <xdr:colOff>165100</xdr:colOff>
      <xdr:row>98</xdr:row>
      <xdr:rowOff>78738</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779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69865</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87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a:extLst>
            <a:ext uri="{FF2B5EF4-FFF2-40B4-BE49-F238E27FC236}">
              <a16:creationId xmlns:a16="http://schemas.microsoft.com/office/drawing/2014/main" id="{00000000-0008-0000-07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19590</xdr:rowOff>
    </xdr:from>
    <xdr:to>
      <xdr:col>85</xdr:col>
      <xdr:colOff>126364</xdr:colOff>
      <xdr:row>39</xdr:row>
      <xdr:rowOff>72492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6317595" y="5334540"/>
          <a:ext cx="1269" cy="1424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76319</xdr:rowOff>
    </xdr:from>
    <xdr:ext cx="534377" cy="259045"/>
    <xdr:sp macro="" textlink="">
      <xdr:nvSpPr>
        <xdr:cNvPr id="513" name="消防費最小値テキスト">
          <a:extLst>
            <a:ext uri="{FF2B5EF4-FFF2-40B4-BE49-F238E27FC236}">
              <a16:creationId xmlns:a16="http://schemas.microsoft.com/office/drawing/2014/main" id="{00000000-0008-0000-0700-000001020000}"/>
            </a:ext>
          </a:extLst>
        </xdr:cNvPr>
        <xdr:cNvSpPr txBox="1"/>
      </xdr:nvSpPr>
      <xdr:spPr>
        <a:xfrm>
          <a:off x="16370300" y="676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72492</xdr:rowOff>
    </xdr:from>
    <xdr:to>
      <xdr:col>86</xdr:col>
      <xdr:colOff>25400</xdr:colOff>
      <xdr:row>39</xdr:row>
      <xdr:rowOff>72492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6759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137717</xdr:rowOff>
    </xdr:from>
    <xdr:ext cx="534377" cy="259045"/>
    <xdr:sp macro="" textlink="">
      <xdr:nvSpPr>
        <xdr:cNvPr id="515" name="消防費最大値テキスト">
          <a:extLst>
            <a:ext uri="{FF2B5EF4-FFF2-40B4-BE49-F238E27FC236}">
              <a16:creationId xmlns:a16="http://schemas.microsoft.com/office/drawing/2014/main" id="{00000000-0008-0000-0700-000003020000}"/>
            </a:ext>
          </a:extLst>
        </xdr:cNvPr>
        <xdr:cNvSpPr txBox="1"/>
      </xdr:nvSpPr>
      <xdr:spPr>
        <a:xfrm>
          <a:off x="16370300" y="510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93,305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19590</xdr:rowOff>
    </xdr:from>
    <xdr:to>
      <xdr:col>86</xdr:col>
      <xdr:colOff>25400</xdr:colOff>
      <xdr:row>31</xdr:row>
      <xdr:rowOff>19590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533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39192</xdr:rowOff>
    </xdr:from>
    <xdr:to>
      <xdr:col>85</xdr:col>
      <xdr:colOff>127000</xdr:colOff>
      <xdr:row>38</xdr:row>
      <xdr:rowOff>121965</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5481300" y="6382842"/>
          <a:ext cx="838200" cy="254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3440</xdr:rowOff>
    </xdr:from>
    <xdr:ext cx="534377" cy="259045"/>
    <xdr:sp macro="" textlink="">
      <xdr:nvSpPr>
        <xdr:cNvPr id="518" name="消防費平均値テキスト">
          <a:extLst>
            <a:ext uri="{FF2B5EF4-FFF2-40B4-BE49-F238E27FC236}">
              <a16:creationId xmlns:a16="http://schemas.microsoft.com/office/drawing/2014/main" id="{00000000-0008-0000-0700-000006020000}"/>
            </a:ext>
          </a:extLst>
        </xdr:cNvPr>
        <xdr:cNvSpPr txBox="1"/>
      </xdr:nvSpPr>
      <xdr:spPr>
        <a:xfrm>
          <a:off x="16370300" y="6175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152013</xdr:rowOff>
    </xdr:from>
    <xdr:to>
      <xdr:col>85</xdr:col>
      <xdr:colOff>177800</xdr:colOff>
      <xdr:row>37</xdr:row>
      <xdr:rowOff>82163</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6268700" y="6324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36735</xdr:rowOff>
    </xdr:from>
    <xdr:to>
      <xdr:col>81</xdr:col>
      <xdr:colOff>50800</xdr:colOff>
      <xdr:row>38</xdr:row>
      <xdr:rowOff>121965</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4592300" y="6380385"/>
          <a:ext cx="889000" cy="25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166967</xdr:rowOff>
    </xdr:from>
    <xdr:to>
      <xdr:col>81</xdr:col>
      <xdr:colOff>101600</xdr:colOff>
      <xdr:row>37</xdr:row>
      <xdr:rowOff>97117</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5430500" y="6339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113644</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5214111" y="6114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36735</xdr:rowOff>
    </xdr:from>
    <xdr:to>
      <xdr:col>76</xdr:col>
      <xdr:colOff>114300</xdr:colOff>
      <xdr:row>39</xdr:row>
      <xdr:rowOff>30753</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3703300" y="6380385"/>
          <a:ext cx="889000" cy="336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143097</xdr:rowOff>
    </xdr:from>
    <xdr:to>
      <xdr:col>76</xdr:col>
      <xdr:colOff>165100</xdr:colOff>
      <xdr:row>37</xdr:row>
      <xdr:rowOff>73247</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4541500" y="631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89774</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325111" y="609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30753</xdr:rowOff>
    </xdr:from>
    <xdr:to>
      <xdr:col>71</xdr:col>
      <xdr:colOff>177800</xdr:colOff>
      <xdr:row>39</xdr:row>
      <xdr:rowOff>41211</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2814300" y="6717303"/>
          <a:ext cx="889000" cy="10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20034</xdr:rowOff>
    </xdr:from>
    <xdr:to>
      <xdr:col>72</xdr:col>
      <xdr:colOff>38100</xdr:colOff>
      <xdr:row>37</xdr:row>
      <xdr:rowOff>121634</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3652500" y="63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138161</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436111" y="613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55448</xdr:rowOff>
    </xdr:from>
    <xdr:to>
      <xdr:col>67</xdr:col>
      <xdr:colOff>101600</xdr:colOff>
      <xdr:row>37</xdr:row>
      <xdr:rowOff>157048</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2763500" y="639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2125</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547111" y="617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159842</xdr:rowOff>
    </xdr:from>
    <xdr:to>
      <xdr:col>85</xdr:col>
      <xdr:colOff>177800</xdr:colOff>
      <xdr:row>37</xdr:row>
      <xdr:rowOff>89992</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6268700" y="6332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138269</xdr:rowOff>
    </xdr:from>
    <xdr:ext cx="534377" cy="259045"/>
    <xdr:sp macro="" textlink="">
      <xdr:nvSpPr>
        <xdr:cNvPr id="537" name="消防費該当値テキスト">
          <a:extLst>
            <a:ext uri="{FF2B5EF4-FFF2-40B4-BE49-F238E27FC236}">
              <a16:creationId xmlns:a16="http://schemas.microsoft.com/office/drawing/2014/main" id="{00000000-0008-0000-0700-000019020000}"/>
            </a:ext>
          </a:extLst>
        </xdr:cNvPr>
        <xdr:cNvSpPr txBox="1"/>
      </xdr:nvSpPr>
      <xdr:spPr>
        <a:xfrm>
          <a:off x="16370300" y="6310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71165</xdr:rowOff>
    </xdr:from>
    <xdr:to>
      <xdr:col>81</xdr:col>
      <xdr:colOff>101600</xdr:colOff>
      <xdr:row>39</xdr:row>
      <xdr:rowOff>1315</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5430500" y="658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163892</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14111" y="6678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157385</xdr:rowOff>
    </xdr:from>
    <xdr:to>
      <xdr:col>76</xdr:col>
      <xdr:colOff>165100</xdr:colOff>
      <xdr:row>37</xdr:row>
      <xdr:rowOff>87535</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4541500" y="632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78662</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325111" y="6422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151403</xdr:rowOff>
    </xdr:from>
    <xdr:to>
      <xdr:col>72</xdr:col>
      <xdr:colOff>38100</xdr:colOff>
      <xdr:row>39</xdr:row>
      <xdr:rowOff>81553</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3652500" y="666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72680</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436111" y="6759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161861</xdr:rowOff>
    </xdr:from>
    <xdr:to>
      <xdr:col>67</xdr:col>
      <xdr:colOff>101600</xdr:colOff>
      <xdr:row>39</xdr:row>
      <xdr:rowOff>92011</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2763500" y="667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83138</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547111" y="6769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131017</xdr:rowOff>
    </xdr:from>
    <xdr:to>
      <xdr:col>85</xdr:col>
      <xdr:colOff>126364</xdr:colOff>
      <xdr:row>58</xdr:row>
      <xdr:rowOff>55228</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874967"/>
          <a:ext cx="1269" cy="1124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59055</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1000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55228</xdr:rowOff>
    </xdr:from>
    <xdr:to>
      <xdr:col>86</xdr:col>
      <xdr:colOff>25400</xdr:colOff>
      <xdr:row>58</xdr:row>
      <xdr:rowOff>55228</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9999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77694</xdr:rowOff>
    </xdr:from>
    <xdr:ext cx="599010"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650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337,279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131017</xdr:rowOff>
    </xdr:from>
    <xdr:to>
      <xdr:col>86</xdr:col>
      <xdr:colOff>25400</xdr:colOff>
      <xdr:row>51</xdr:row>
      <xdr:rowOff>131017</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874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5706</xdr:rowOff>
    </xdr:from>
    <xdr:to>
      <xdr:col>85</xdr:col>
      <xdr:colOff>127000</xdr:colOff>
      <xdr:row>58</xdr:row>
      <xdr:rowOff>30723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5481300" y="9949806"/>
          <a:ext cx="838200" cy="25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19457</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620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168030</xdr:rowOff>
    </xdr:from>
    <xdr:to>
      <xdr:col>85</xdr:col>
      <xdr:colOff>177800</xdr:colOff>
      <xdr:row>57</xdr:row>
      <xdr:rowOff>98180</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76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136</xdr:rowOff>
    </xdr:from>
    <xdr:to>
      <xdr:col>81</xdr:col>
      <xdr:colOff>50800</xdr:colOff>
      <xdr:row>58</xdr:row>
      <xdr:rowOff>30723</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4592300" y="9944236"/>
          <a:ext cx="889000" cy="30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29033</xdr:rowOff>
    </xdr:from>
    <xdr:to>
      <xdr:col>81</xdr:col>
      <xdr:colOff>101600</xdr:colOff>
      <xdr:row>57</xdr:row>
      <xdr:rowOff>130633</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801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147160</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576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136</xdr:rowOff>
    </xdr:from>
    <xdr:to>
      <xdr:col>76</xdr:col>
      <xdr:colOff>114300</xdr:colOff>
      <xdr:row>58</xdr:row>
      <xdr:rowOff>38072</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3703300" y="9944236"/>
          <a:ext cx="889000" cy="37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9945</xdr:rowOff>
    </xdr:from>
    <xdr:to>
      <xdr:col>76</xdr:col>
      <xdr:colOff>165100</xdr:colOff>
      <xdr:row>57</xdr:row>
      <xdr:rowOff>111545</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78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128072</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5111" y="955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38072</xdr:rowOff>
    </xdr:from>
    <xdr:to>
      <xdr:col>71</xdr:col>
      <xdr:colOff>177800</xdr:colOff>
      <xdr:row>58</xdr:row>
      <xdr:rowOff>55346</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2814300" y="9982172"/>
          <a:ext cx="889000" cy="17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16094</xdr:rowOff>
    </xdr:from>
    <xdr:to>
      <xdr:col>72</xdr:col>
      <xdr:colOff>38100</xdr:colOff>
      <xdr:row>57</xdr:row>
      <xdr:rowOff>117694</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7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134221</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56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66722</xdr:rowOff>
    </xdr:from>
    <xdr:to>
      <xdr:col>67</xdr:col>
      <xdr:colOff>101600</xdr:colOff>
      <xdr:row>57</xdr:row>
      <xdr:rowOff>168322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83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13399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61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126356</xdr:rowOff>
    </xdr:from>
    <xdr:to>
      <xdr:col>85</xdr:col>
      <xdr:colOff>177800</xdr:colOff>
      <xdr:row>58</xdr:row>
      <xdr:rowOff>56506</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899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41283</xdr:rowOff>
    </xdr:from>
    <xdr:ext cx="534377"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813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151373</xdr:rowOff>
    </xdr:from>
    <xdr:to>
      <xdr:col>81</xdr:col>
      <xdr:colOff>101600</xdr:colOff>
      <xdr:row>58</xdr:row>
      <xdr:rowOff>81523</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92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72650</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10016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120786</xdr:rowOff>
    </xdr:from>
    <xdr:to>
      <xdr:col>76</xdr:col>
      <xdr:colOff>165100</xdr:colOff>
      <xdr:row>58</xdr:row>
      <xdr:rowOff>50936</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89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42063</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998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158722</xdr:rowOff>
    </xdr:from>
    <xdr:to>
      <xdr:col>72</xdr:col>
      <xdr:colOff>38100</xdr:colOff>
      <xdr:row>58</xdr:row>
      <xdr:rowOff>88872</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93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79999</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10024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4546</xdr:rowOff>
    </xdr:from>
    <xdr:to>
      <xdr:col>67</xdr:col>
      <xdr:colOff>101600</xdr:colOff>
      <xdr:row>58</xdr:row>
      <xdr:rowOff>106146</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948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97273</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10041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a:extLst>
            <a:ext uri="{FF2B5EF4-FFF2-40B4-BE49-F238E27FC236}">
              <a16:creationId xmlns:a16="http://schemas.microsoft.com/office/drawing/2014/main" id="{00000000-0008-0000-07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126548</xdr:rowOff>
    </xdr:from>
    <xdr:to>
      <xdr:col>85</xdr:col>
      <xdr:colOff>126364</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6317595" y="12128048"/>
          <a:ext cx="1269" cy="146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7" name="災害復旧費最小値テキスト">
          <a:extLst>
            <a:ext uri="{FF2B5EF4-FFF2-40B4-BE49-F238E27FC236}">
              <a16:creationId xmlns:a16="http://schemas.microsoft.com/office/drawing/2014/main" id="{00000000-0008-0000-0700-000073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73225</xdr:rowOff>
    </xdr:from>
    <xdr:ext cx="599010" cy="259045"/>
    <xdr:sp macro="" textlink="">
      <xdr:nvSpPr>
        <xdr:cNvPr id="629" name="災害復旧費最大値テキスト">
          <a:extLst>
            <a:ext uri="{FF2B5EF4-FFF2-40B4-BE49-F238E27FC236}">
              <a16:creationId xmlns:a16="http://schemas.microsoft.com/office/drawing/2014/main" id="{00000000-0008-0000-0700-000075020000}"/>
            </a:ext>
          </a:extLst>
        </xdr:cNvPr>
        <xdr:cNvSpPr txBox="1"/>
      </xdr:nvSpPr>
      <xdr:spPr>
        <a:xfrm>
          <a:off x="16370300" y="11903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191,726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126548</xdr:rowOff>
    </xdr:from>
    <xdr:to>
      <xdr:col>86</xdr:col>
      <xdr:colOff>25400</xdr:colOff>
      <xdr:row>70</xdr:row>
      <xdr:rowOff>126548</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212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81818</xdr:rowOff>
    </xdr:from>
    <xdr:to>
      <xdr:col>85</xdr:col>
      <xdr:colOff>127000</xdr:colOff>
      <xdr:row>77</xdr:row>
      <xdr:rowOff>153553</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5481300" y="13112018"/>
          <a:ext cx="838200" cy="243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80022</xdr:rowOff>
    </xdr:from>
    <xdr:ext cx="469744" cy="259045"/>
    <xdr:sp macro="" textlink="">
      <xdr:nvSpPr>
        <xdr:cNvPr id="632" name="災害復旧費平均値テキスト">
          <a:extLst>
            <a:ext uri="{FF2B5EF4-FFF2-40B4-BE49-F238E27FC236}">
              <a16:creationId xmlns:a16="http://schemas.microsoft.com/office/drawing/2014/main" id="{00000000-0008-0000-0700-000078020000}"/>
            </a:ext>
          </a:extLst>
        </xdr:cNvPr>
        <xdr:cNvSpPr txBox="1"/>
      </xdr:nvSpPr>
      <xdr:spPr>
        <a:xfrm>
          <a:off x="16370300" y="13453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101595</xdr:rowOff>
    </xdr:from>
    <xdr:to>
      <xdr:col>85</xdr:col>
      <xdr:colOff>177800</xdr:colOff>
      <xdr:row>79</xdr:row>
      <xdr:rowOff>31745</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6268700" y="13474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84806</xdr:rowOff>
    </xdr:from>
    <xdr:to>
      <xdr:col>81</xdr:col>
      <xdr:colOff>50800</xdr:colOff>
      <xdr:row>76</xdr:row>
      <xdr:rowOff>81818</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4592300" y="12943556"/>
          <a:ext cx="889000" cy="168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88236</xdr:rowOff>
    </xdr:from>
    <xdr:to>
      <xdr:col>81</xdr:col>
      <xdr:colOff>101600</xdr:colOff>
      <xdr:row>79</xdr:row>
      <xdr:rowOff>18386</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5430500" y="1346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9513</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14111" y="13554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84806</xdr:rowOff>
    </xdr:from>
    <xdr:to>
      <xdr:col>76</xdr:col>
      <xdr:colOff>114300</xdr:colOff>
      <xdr:row>78</xdr:row>
      <xdr:rowOff>26642</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3703300" y="12943556"/>
          <a:ext cx="889000" cy="456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64813</xdr:rowOff>
    </xdr:from>
    <xdr:to>
      <xdr:col>76</xdr:col>
      <xdr:colOff>165100</xdr:colOff>
      <xdr:row>78</xdr:row>
      <xdr:rowOff>166413</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4541500" y="1343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157540</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325111" y="13530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26642</xdr:rowOff>
    </xdr:from>
    <xdr:to>
      <xdr:col>71</xdr:col>
      <xdr:colOff>177800</xdr:colOff>
      <xdr:row>79</xdr:row>
      <xdr:rowOff>43428</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2814300" y="13399742"/>
          <a:ext cx="889000" cy="188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68624</xdr:rowOff>
    </xdr:from>
    <xdr:to>
      <xdr:col>72</xdr:col>
      <xdr:colOff>38100</xdr:colOff>
      <xdr:row>78</xdr:row>
      <xdr:rowOff>170224</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3652500" y="1344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161351</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436111" y="13534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68852</xdr:rowOff>
    </xdr:from>
    <xdr:to>
      <xdr:col>67</xdr:col>
      <xdr:colOff>101600</xdr:colOff>
      <xdr:row>78</xdr:row>
      <xdr:rowOff>170452</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2763500" y="1344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15529</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547111" y="13217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102753</xdr:rowOff>
    </xdr:from>
    <xdr:to>
      <xdr:col>85</xdr:col>
      <xdr:colOff>177800</xdr:colOff>
      <xdr:row>78</xdr:row>
      <xdr:rowOff>32903</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6268700" y="13304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125630</xdr:rowOff>
    </xdr:from>
    <xdr:ext cx="534377" cy="259045"/>
    <xdr:sp macro="" textlink="">
      <xdr:nvSpPr>
        <xdr:cNvPr id="651" name="災害復旧費該当値テキスト">
          <a:extLst>
            <a:ext uri="{FF2B5EF4-FFF2-40B4-BE49-F238E27FC236}">
              <a16:creationId xmlns:a16="http://schemas.microsoft.com/office/drawing/2014/main" id="{00000000-0008-0000-0700-00008B020000}"/>
            </a:ext>
          </a:extLst>
        </xdr:cNvPr>
        <xdr:cNvSpPr txBox="1"/>
      </xdr:nvSpPr>
      <xdr:spPr>
        <a:xfrm>
          <a:off x="16370300" y="13155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31018</xdr:rowOff>
    </xdr:from>
    <xdr:to>
      <xdr:col>81</xdr:col>
      <xdr:colOff>101600</xdr:colOff>
      <xdr:row>76</xdr:row>
      <xdr:rowOff>132618</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5430500" y="1306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149145</xdr:rowOff>
    </xdr:from>
    <xdr:ext cx="534377"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14111" y="12836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34006</xdr:rowOff>
    </xdr:from>
    <xdr:to>
      <xdr:col>76</xdr:col>
      <xdr:colOff>165100</xdr:colOff>
      <xdr:row>75</xdr:row>
      <xdr:rowOff>135606</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4541500" y="1289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152133</xdr:rowOff>
    </xdr:from>
    <xdr:ext cx="534377"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325111" y="12667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147292</xdr:rowOff>
    </xdr:from>
    <xdr:to>
      <xdr:col>72</xdr:col>
      <xdr:colOff>38100</xdr:colOff>
      <xdr:row>78</xdr:row>
      <xdr:rowOff>77442</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3652500" y="13348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93969</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436111" y="13124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164078</xdr:rowOff>
    </xdr:from>
    <xdr:to>
      <xdr:col>67</xdr:col>
      <xdr:colOff>101600</xdr:colOff>
      <xdr:row>79</xdr:row>
      <xdr:rowOff>94228</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2763500" y="13537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85355</xdr:rowOff>
    </xdr:from>
    <xdr:ext cx="378565"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625017" y="13629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164655</xdr:rowOff>
    </xdr:from>
    <xdr:to>
      <xdr:col>85</xdr:col>
      <xdr:colOff>126364</xdr:colOff>
      <xdr:row>99</xdr:row>
      <xdr:rowOff>18630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595155"/>
          <a:ext cx="1269" cy="1397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22457</xdr:rowOff>
    </xdr:from>
    <xdr:ext cx="469744"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6996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18630</xdr:rowOff>
    </xdr:from>
    <xdr:to>
      <xdr:col>86</xdr:col>
      <xdr:colOff>25400</xdr:colOff>
      <xdr:row>99</xdr:row>
      <xdr:rowOff>18630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992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111332</xdr:rowOff>
    </xdr:from>
    <xdr:ext cx="599010"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370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373,450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164655</xdr:rowOff>
    </xdr:from>
    <xdr:to>
      <xdr:col>86</xdr:col>
      <xdr:colOff>25400</xdr:colOff>
      <xdr:row>90</xdr:row>
      <xdr:rowOff>164655</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59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135654</xdr:rowOff>
    </xdr:from>
    <xdr:to>
      <xdr:col>85</xdr:col>
      <xdr:colOff>127000</xdr:colOff>
      <xdr:row>96</xdr:row>
      <xdr:rowOff>150402</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5481300" y="16594854"/>
          <a:ext cx="838200" cy="14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154309</xdr:rowOff>
    </xdr:from>
    <xdr:ext cx="534377"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6135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4432</xdr:rowOff>
    </xdr:from>
    <xdr:to>
      <xdr:col>85</xdr:col>
      <xdr:colOff>177800</xdr:colOff>
      <xdr:row>97</xdr:row>
      <xdr:rowOff>106032</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63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135654</xdr:rowOff>
    </xdr:from>
    <xdr:to>
      <xdr:col>81</xdr:col>
      <xdr:colOff>50800</xdr:colOff>
      <xdr:row>96</xdr:row>
      <xdr:rowOff>145625</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4592300" y="16594854"/>
          <a:ext cx="889000" cy="9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16777</xdr:rowOff>
    </xdr:from>
    <xdr:to>
      <xdr:col>81</xdr:col>
      <xdr:colOff>101600</xdr:colOff>
      <xdr:row>97</xdr:row>
      <xdr:rowOff>118377</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6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109504</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214111" y="16740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145625</xdr:rowOff>
    </xdr:from>
    <xdr:to>
      <xdr:col>76</xdr:col>
      <xdr:colOff>114300</xdr:colOff>
      <xdr:row>96</xdr:row>
      <xdr:rowOff>150741</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3703300" y="16604825"/>
          <a:ext cx="889000" cy="5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59985</xdr:rowOff>
    </xdr:from>
    <xdr:to>
      <xdr:col>76</xdr:col>
      <xdr:colOff>165100</xdr:colOff>
      <xdr:row>97</xdr:row>
      <xdr:rowOff>161585</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69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152712</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325111" y="16783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150741</xdr:rowOff>
    </xdr:from>
    <xdr:to>
      <xdr:col>71</xdr:col>
      <xdr:colOff>177800</xdr:colOff>
      <xdr:row>96</xdr:row>
      <xdr:rowOff>159641</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2814300" y="16609941"/>
          <a:ext cx="889000" cy="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63697</xdr:rowOff>
    </xdr:from>
    <xdr:to>
      <xdr:col>72</xdr:col>
      <xdr:colOff>38100</xdr:colOff>
      <xdr:row>97</xdr:row>
      <xdr:rowOff>165297</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694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156424</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36111" y="16787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50777</xdr:rowOff>
    </xdr:from>
    <xdr:to>
      <xdr:col>67</xdr:col>
      <xdr:colOff>101600</xdr:colOff>
      <xdr:row>97</xdr:row>
      <xdr:rowOff>152377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68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143504</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47111" y="1677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99602</xdr:rowOff>
    </xdr:from>
    <xdr:to>
      <xdr:col>85</xdr:col>
      <xdr:colOff>177800</xdr:colOff>
      <xdr:row>97</xdr:row>
      <xdr:rowOff>29752</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6558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122479</xdr:rowOff>
    </xdr:from>
    <xdr:ext cx="599010"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6410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84854</xdr:rowOff>
    </xdr:from>
    <xdr:to>
      <xdr:col>81</xdr:col>
      <xdr:colOff>101600</xdr:colOff>
      <xdr:row>97</xdr:row>
      <xdr:rowOff>15004</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6544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31531</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181795" y="16319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94825</xdr:rowOff>
    </xdr:from>
    <xdr:to>
      <xdr:col>76</xdr:col>
      <xdr:colOff>165100</xdr:colOff>
      <xdr:row>97</xdr:row>
      <xdr:rowOff>24975</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655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41502</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292795" y="16329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99941</xdr:rowOff>
    </xdr:from>
    <xdr:to>
      <xdr:col>72</xdr:col>
      <xdr:colOff>38100</xdr:colOff>
      <xdr:row>97</xdr:row>
      <xdr:rowOff>30091</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6559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46618</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03795" y="16334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108841</xdr:rowOff>
    </xdr:from>
    <xdr:to>
      <xdr:col>67</xdr:col>
      <xdr:colOff>101600</xdr:colOff>
      <xdr:row>97</xdr:row>
      <xdr:rowOff>38991</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656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55518</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14795" y="16343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21318</xdr:rowOff>
    </xdr:from>
    <xdr:to>
      <xdr:col>116</xdr:col>
      <xdr:colOff>62864</xdr:colOff>
      <xdr:row>39</xdr:row>
      <xdr:rowOff>98878</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5164818"/>
          <a:ext cx="1269" cy="1620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139445</xdr:rowOff>
    </xdr:from>
    <xdr:ext cx="469744"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494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21318</xdr:rowOff>
    </xdr:from>
    <xdr:to>
      <xdr:col>116</xdr:col>
      <xdr:colOff>152400</xdr:colOff>
      <xdr:row>30</xdr:row>
      <xdr:rowOff>21318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516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14949</xdr:rowOff>
    </xdr:from>
    <xdr:ext cx="378565"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5300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163522</xdr:rowOff>
    </xdr:from>
    <xdr:to>
      <xdr:col>116</xdr:col>
      <xdr:colOff>114300</xdr:colOff>
      <xdr:row>39</xdr:row>
      <xdr:rowOff>93672</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67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111597</xdr:rowOff>
    </xdr:from>
    <xdr:to>
      <xdr:col>112</xdr:col>
      <xdr:colOff>38100</xdr:colOff>
      <xdr:row>39</xdr:row>
      <xdr:rowOff>41747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6626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58274</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134017" y="64019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165970</xdr:rowOff>
    </xdr:from>
    <xdr:to>
      <xdr:col>107</xdr:col>
      <xdr:colOff>101600</xdr:colOff>
      <xdr:row>39</xdr:row>
      <xdr:rowOff>96120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668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112648</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5017" y="64562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163522</xdr:rowOff>
    </xdr:from>
    <xdr:to>
      <xdr:col>102</xdr:col>
      <xdr:colOff>165100</xdr:colOff>
      <xdr:row>39</xdr:row>
      <xdr:rowOff>93672</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667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110198</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6017" y="6453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161399</xdr:rowOff>
    </xdr:from>
    <xdr:to>
      <xdr:col>98</xdr:col>
      <xdr:colOff>38100</xdr:colOff>
      <xdr:row>39</xdr:row>
      <xdr:rowOff>91549</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667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108076</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67017" y="6451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141948</xdr:rowOff>
    </xdr:from>
    <xdr:ext cx="249299"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66570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民生費は住民一人当たり</a:t>
          </a:r>
          <a:r>
            <a:rPr kumimoji="1" lang="en-US" altLang="ja-JP" sz="1300">
              <a:latin typeface="ＭＳ Ｐゴシック" panose="020B0600070205080204" pitchFamily="50" charset="-128"/>
              <a:ea typeface="ＭＳ Ｐゴシック" panose="020B0600070205080204" pitchFamily="50" charset="-128"/>
            </a:rPr>
            <a:t>260,730</a:t>
          </a:r>
          <a:r>
            <a:rPr kumimoji="1" lang="ja-JP" altLang="en-US" sz="1300">
              <a:latin typeface="ＭＳ Ｐゴシック" panose="020B0600070205080204" pitchFamily="50" charset="-128"/>
              <a:ea typeface="ＭＳ Ｐゴシック" panose="020B0600070205080204" pitchFamily="50" charset="-128"/>
            </a:rPr>
            <a:t>円と前年度から</a:t>
          </a:r>
          <a:r>
            <a:rPr kumimoji="1" lang="en-US" altLang="ja-JP" sz="1300">
              <a:latin typeface="ＭＳ Ｐゴシック" panose="020B0600070205080204" pitchFamily="50" charset="-128"/>
              <a:ea typeface="ＭＳ Ｐゴシック" panose="020B0600070205080204" pitchFamily="50" charset="-128"/>
            </a:rPr>
            <a:t>13,976</a:t>
          </a:r>
          <a:r>
            <a:rPr kumimoji="1" lang="ja-JP" altLang="en-US" sz="1300">
              <a:latin typeface="ＭＳ Ｐゴシック" panose="020B0600070205080204" pitchFamily="50" charset="-128"/>
              <a:ea typeface="ＭＳ Ｐゴシック" panose="020B0600070205080204" pitchFamily="50" charset="-128"/>
            </a:rPr>
            <a:t>円減少しているが、依然として類似団体平均を上回っている。これは障害者自立支援給付費が年々増額していることによるものと考えられる。</a:t>
          </a:r>
        </a:p>
        <a:p>
          <a:r>
            <a:rPr kumimoji="1" lang="ja-JP" altLang="en-US" sz="1300">
              <a:latin typeface="ＭＳ Ｐゴシック" panose="020B0600070205080204" pitchFamily="50" charset="-128"/>
              <a:ea typeface="ＭＳ Ｐゴシック" panose="020B0600070205080204" pitchFamily="50" charset="-128"/>
            </a:rPr>
            <a:t>　衛生費は住民一人当たり</a:t>
          </a:r>
          <a:r>
            <a:rPr kumimoji="1" lang="en-US" altLang="ja-JP" sz="1300">
              <a:latin typeface="ＭＳ Ｐゴシック" panose="020B0600070205080204" pitchFamily="50" charset="-128"/>
              <a:ea typeface="ＭＳ Ｐゴシック" panose="020B0600070205080204" pitchFamily="50" charset="-128"/>
            </a:rPr>
            <a:t>77,300</a:t>
          </a:r>
          <a:r>
            <a:rPr kumimoji="1" lang="ja-JP" altLang="en-US" sz="1300">
              <a:latin typeface="ＭＳ Ｐゴシック" panose="020B0600070205080204" pitchFamily="50" charset="-128"/>
              <a:ea typeface="ＭＳ Ｐゴシック" panose="020B0600070205080204" pitchFamily="50" charset="-128"/>
            </a:rPr>
            <a:t>円と前年度から</a:t>
          </a:r>
          <a:r>
            <a:rPr kumimoji="1" lang="en-US" altLang="ja-JP" sz="1300">
              <a:latin typeface="ＭＳ Ｐゴシック" panose="020B0600070205080204" pitchFamily="50" charset="-128"/>
              <a:ea typeface="ＭＳ Ｐゴシック" panose="020B0600070205080204" pitchFamily="50" charset="-128"/>
            </a:rPr>
            <a:t>69,064</a:t>
          </a:r>
          <a:r>
            <a:rPr kumimoji="1" lang="ja-JP" altLang="en-US" sz="1300">
              <a:latin typeface="ＭＳ Ｐゴシック" panose="020B0600070205080204" pitchFamily="50" charset="-128"/>
              <a:ea typeface="ＭＳ Ｐゴシック" panose="020B0600070205080204" pitchFamily="50" charset="-128"/>
            </a:rPr>
            <a:t>円減少しており、類似団体平均を下回った。これは、衛生処理場の新規建設事業に係る負担金や災害廃棄物処理業務委託料の減少によるものと考える。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商工費は住民一人当たり</a:t>
          </a:r>
          <a:r>
            <a:rPr kumimoji="1" lang="en-US" altLang="ja-JP" sz="1300">
              <a:latin typeface="ＭＳ Ｐゴシック" panose="020B0600070205080204" pitchFamily="50" charset="-128"/>
              <a:ea typeface="ＭＳ Ｐゴシック" panose="020B0600070205080204" pitchFamily="50" charset="-128"/>
            </a:rPr>
            <a:t>77,058</a:t>
          </a:r>
          <a:r>
            <a:rPr kumimoji="1" lang="ja-JP" altLang="en-US" sz="1300">
              <a:latin typeface="ＭＳ Ｐゴシック" panose="020B0600070205080204" pitchFamily="50" charset="-128"/>
              <a:ea typeface="ＭＳ Ｐゴシック" panose="020B0600070205080204" pitchFamily="50" charset="-128"/>
            </a:rPr>
            <a:t>円と前年度から</a:t>
          </a:r>
          <a:r>
            <a:rPr kumimoji="1" lang="en-US" altLang="ja-JP" sz="1300">
              <a:latin typeface="ＭＳ Ｐゴシック" panose="020B0600070205080204" pitchFamily="50" charset="-128"/>
              <a:ea typeface="ＭＳ Ｐゴシック" panose="020B0600070205080204" pitchFamily="50" charset="-128"/>
            </a:rPr>
            <a:t>18,792</a:t>
          </a:r>
          <a:r>
            <a:rPr kumimoji="1" lang="ja-JP" altLang="en-US" sz="1300">
              <a:latin typeface="ＭＳ Ｐゴシック" panose="020B0600070205080204" pitchFamily="50" charset="-128"/>
              <a:ea typeface="ＭＳ Ｐゴシック" panose="020B0600070205080204" pitchFamily="50" charset="-128"/>
            </a:rPr>
            <a:t>円増加しているが、これは、おおまち情報プラザ改修工事の増加によるものと考えられる。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消防費は住民一人当たり</a:t>
          </a:r>
          <a:r>
            <a:rPr kumimoji="1" lang="en-US" altLang="ja-JP" sz="1300">
              <a:latin typeface="ＭＳ Ｐゴシック" panose="020B0600070205080204" pitchFamily="50" charset="-128"/>
              <a:ea typeface="ＭＳ Ｐゴシック" panose="020B0600070205080204" pitchFamily="50" charset="-128"/>
            </a:rPr>
            <a:t>38,276</a:t>
          </a:r>
          <a:r>
            <a:rPr kumimoji="1" lang="ja-JP" altLang="en-US" sz="1300">
              <a:latin typeface="ＭＳ Ｐゴシック" panose="020B0600070205080204" pitchFamily="50" charset="-128"/>
              <a:ea typeface="ＭＳ Ｐゴシック" panose="020B0600070205080204" pitchFamily="50" charset="-128"/>
            </a:rPr>
            <a:t>円と前年度から</a:t>
          </a:r>
          <a:r>
            <a:rPr kumimoji="1" lang="en-US" altLang="ja-JP" sz="1300">
              <a:latin typeface="ＭＳ Ｐゴシック" panose="020B0600070205080204" pitchFamily="50" charset="-128"/>
              <a:ea typeface="ＭＳ Ｐゴシック" panose="020B0600070205080204" pitchFamily="50" charset="-128"/>
            </a:rPr>
            <a:t>13,345</a:t>
          </a:r>
          <a:r>
            <a:rPr kumimoji="1" lang="ja-JP" altLang="en-US" sz="1300">
              <a:latin typeface="ＭＳ Ｐゴシック" panose="020B0600070205080204" pitchFamily="50" charset="-128"/>
              <a:ea typeface="ＭＳ Ｐゴシック" panose="020B0600070205080204" pitchFamily="50" charset="-128"/>
            </a:rPr>
            <a:t>円増加しているが、これは、移動式排水ポンプ購入費の増加によるものと考えられる。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佐賀県大町町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・財政調整基金残高・・・標準財政規模は減少し、基金残高が増加しているため、標準財政規模比は</a:t>
          </a:r>
          <a:r>
            <a:rPr kumimoji="1" lang="en-US" altLang="ja-JP" sz="1400">
              <a:latin typeface="ＭＳ ゴシック" pitchFamily="49" charset="-128"/>
              <a:ea typeface="ＭＳ ゴシック" pitchFamily="49" charset="-128"/>
            </a:rPr>
            <a:t>3.88</a:t>
          </a:r>
          <a:r>
            <a:rPr kumimoji="1" lang="ja-JP" altLang="en-US" sz="1400">
              <a:latin typeface="ＭＳ ゴシック" pitchFamily="49" charset="-128"/>
              <a:ea typeface="ＭＳ ゴシック" pitchFamily="49" charset="-128"/>
            </a:rPr>
            <a:t>ポイント上昇している。</a:t>
          </a:r>
        </a:p>
        <a:p>
          <a:r>
            <a:rPr kumimoji="1" lang="ja-JP" altLang="en-US" sz="1400">
              <a:latin typeface="ＭＳ ゴシック" pitchFamily="49" charset="-128"/>
              <a:ea typeface="ＭＳ ゴシック" pitchFamily="49" charset="-128"/>
            </a:rPr>
            <a:t>・実質収支額・・・標準財政規模額比は</a:t>
          </a:r>
          <a:r>
            <a:rPr kumimoji="1" lang="en-US" altLang="ja-JP" sz="1400">
              <a:latin typeface="ＭＳ ゴシック" pitchFamily="49" charset="-128"/>
              <a:ea typeface="ＭＳ ゴシック" pitchFamily="49" charset="-128"/>
            </a:rPr>
            <a:t>0.34</a:t>
          </a:r>
          <a:r>
            <a:rPr kumimoji="1" lang="ja-JP" altLang="en-US" sz="1400">
              <a:latin typeface="ＭＳ ゴシック" pitchFamily="49" charset="-128"/>
              <a:ea typeface="ＭＳ ゴシック" pitchFamily="49" charset="-128"/>
            </a:rPr>
            <a:t>ポイント上昇しており、特別交付税が見込みより多かったことが要因として挙げられる。今後も</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％以下となるよう財政運営を行っていく。</a:t>
          </a:r>
        </a:p>
        <a:p>
          <a:r>
            <a:rPr kumimoji="1" lang="ja-JP" altLang="en-US" sz="1400">
              <a:latin typeface="ＭＳ ゴシック" pitchFamily="49" charset="-128"/>
              <a:ea typeface="ＭＳ ゴシック" pitchFamily="49" charset="-128"/>
            </a:rPr>
            <a:t>・実質単年度収支・・・標準財政規模額比は</a:t>
          </a:r>
          <a:r>
            <a:rPr kumimoji="1" lang="en-US" altLang="ja-JP" sz="1400">
              <a:latin typeface="ＭＳ ゴシック" pitchFamily="49" charset="-128"/>
              <a:ea typeface="ＭＳ ゴシック" pitchFamily="49" charset="-128"/>
            </a:rPr>
            <a:t>3.03</a:t>
          </a:r>
          <a:r>
            <a:rPr kumimoji="1" lang="ja-JP" altLang="en-US" sz="1400">
              <a:latin typeface="ＭＳ ゴシック" pitchFamily="49" charset="-128"/>
              <a:ea typeface="ＭＳ ゴシック" pitchFamily="49" charset="-128"/>
            </a:rPr>
            <a:t>ポイント低下しているが、昨年度に引き続き黒字となっている。今後も健全な行財政運営に努めていく。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佐賀県大町町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は前年に引き続き黒字となっており、国保会計についても黒字となっている。国保税の収納率の向上や特定検診の受診率の向上などにより歳入の確保に努める。今後も赤字とならないよう、適正な運営を行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a:extLst>
            <a:ext uri="{FF2B5EF4-FFF2-40B4-BE49-F238E27FC236}">
              <a16:creationId xmlns:a16="http://schemas.microsoft.com/office/drawing/2014/main" id="{00000000-0008-0000-0900-000010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a:extLst>
            <a:ext uri="{FF2B5EF4-FFF2-40B4-BE49-F238E27FC236}">
              <a16:creationId xmlns:a16="http://schemas.microsoft.com/office/drawing/2014/main" id="{00000000-0008-0000-0900-000011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83</v>
      </c>
      <c r="C2" s="182"/>
      <c r="D2" s="183"/>
    </row>
    <row r="3" spans="1:119" ht="18.75" customHeight="1" thickBot="1" x14ac:dyDescent="0.2">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6150673</v>
      </c>
      <c r="BO4" s="449"/>
      <c r="BP4" s="449"/>
      <c r="BQ4" s="449"/>
      <c r="BR4" s="449"/>
      <c r="BS4" s="449"/>
      <c r="BT4" s="449"/>
      <c r="BU4" s="450"/>
      <c r="BV4" s="448">
        <v>6967229</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6.8</v>
      </c>
      <c r="CU4" s="589"/>
      <c r="CV4" s="589"/>
      <c r="CW4" s="589"/>
      <c r="CX4" s="589"/>
      <c r="CY4" s="589"/>
      <c r="CZ4" s="589"/>
      <c r="DA4" s="590"/>
      <c r="DB4" s="588">
        <v>6.5</v>
      </c>
      <c r="DC4" s="589"/>
      <c r="DD4" s="589"/>
      <c r="DE4" s="589"/>
      <c r="DF4" s="589"/>
      <c r="DG4" s="589"/>
      <c r="DH4" s="589"/>
      <c r="DI4" s="590"/>
    </row>
    <row r="5" spans="1:119" ht="18.75" customHeight="1" x14ac:dyDescent="0.15">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5946642</v>
      </c>
      <c r="BO5" s="420"/>
      <c r="BP5" s="420"/>
      <c r="BQ5" s="420"/>
      <c r="BR5" s="420"/>
      <c r="BS5" s="420"/>
      <c r="BT5" s="420"/>
      <c r="BU5" s="421"/>
      <c r="BV5" s="419">
        <v>6663285</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86.9</v>
      </c>
      <c r="CU5" s="417"/>
      <c r="CV5" s="417"/>
      <c r="CW5" s="417"/>
      <c r="CX5" s="417"/>
      <c r="CY5" s="417"/>
      <c r="CZ5" s="417"/>
      <c r="DA5" s="418"/>
      <c r="DB5" s="416">
        <v>86.5</v>
      </c>
      <c r="DC5" s="417"/>
      <c r="DD5" s="417"/>
      <c r="DE5" s="417"/>
      <c r="DF5" s="417"/>
      <c r="DG5" s="417"/>
      <c r="DH5" s="417"/>
      <c r="DI5" s="418"/>
    </row>
    <row r="6" spans="1:119" ht="18.75" customHeight="1" x14ac:dyDescent="0.15">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104</v>
      </c>
      <c r="AV6" s="478"/>
      <c r="AW6" s="478"/>
      <c r="AX6" s="478"/>
      <c r="AY6" s="433" t="s">
        <v>105</v>
      </c>
      <c r="AZ6" s="434"/>
      <c r="BA6" s="434"/>
      <c r="BB6" s="434"/>
      <c r="BC6" s="434"/>
      <c r="BD6" s="434"/>
      <c r="BE6" s="434"/>
      <c r="BF6" s="434"/>
      <c r="BG6" s="434"/>
      <c r="BH6" s="434"/>
      <c r="BI6" s="434"/>
      <c r="BJ6" s="434"/>
      <c r="BK6" s="434"/>
      <c r="BL6" s="434"/>
      <c r="BM6" s="435"/>
      <c r="BN6" s="419">
        <v>204031</v>
      </c>
      <c r="BO6" s="420"/>
      <c r="BP6" s="420"/>
      <c r="BQ6" s="420"/>
      <c r="BR6" s="420"/>
      <c r="BS6" s="420"/>
      <c r="BT6" s="420"/>
      <c r="BU6" s="421"/>
      <c r="BV6" s="419">
        <v>303944</v>
      </c>
      <c r="BW6" s="420"/>
      <c r="BX6" s="420"/>
      <c r="BY6" s="420"/>
      <c r="BZ6" s="420"/>
      <c r="CA6" s="420"/>
      <c r="CB6" s="420"/>
      <c r="CC6" s="421"/>
      <c r="CD6" s="459" t="s">
        <v>106</v>
      </c>
      <c r="CE6" s="379"/>
      <c r="CF6" s="379"/>
      <c r="CG6" s="379"/>
      <c r="CH6" s="379"/>
      <c r="CI6" s="379"/>
      <c r="CJ6" s="379"/>
      <c r="CK6" s="379"/>
      <c r="CL6" s="379"/>
      <c r="CM6" s="379"/>
      <c r="CN6" s="379"/>
      <c r="CO6" s="379"/>
      <c r="CP6" s="379"/>
      <c r="CQ6" s="379"/>
      <c r="CR6" s="379"/>
      <c r="CS6" s="460"/>
      <c r="CT6" s="562">
        <v>87.8</v>
      </c>
      <c r="CU6" s="563"/>
      <c r="CV6" s="563"/>
      <c r="CW6" s="563"/>
      <c r="CX6" s="563"/>
      <c r="CY6" s="563"/>
      <c r="CZ6" s="563"/>
      <c r="DA6" s="564"/>
      <c r="DB6" s="562">
        <v>90</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107</v>
      </c>
      <c r="AN7" s="376"/>
      <c r="AO7" s="376"/>
      <c r="AP7" s="376"/>
      <c r="AQ7" s="376"/>
      <c r="AR7" s="376"/>
      <c r="AS7" s="376"/>
      <c r="AT7" s="377"/>
      <c r="AU7" s="477" t="s">
        <v>96</v>
      </c>
      <c r="AV7" s="478"/>
      <c r="AW7" s="478"/>
      <c r="AX7" s="478"/>
      <c r="AY7" s="433" t="s">
        <v>108</v>
      </c>
      <c r="AZ7" s="434"/>
      <c r="BA7" s="434"/>
      <c r="BB7" s="434"/>
      <c r="BC7" s="434"/>
      <c r="BD7" s="434"/>
      <c r="BE7" s="434"/>
      <c r="BF7" s="434"/>
      <c r="BG7" s="434"/>
      <c r="BH7" s="434"/>
      <c r="BI7" s="434"/>
      <c r="BJ7" s="434"/>
      <c r="BK7" s="434"/>
      <c r="BL7" s="434"/>
      <c r="BM7" s="435"/>
      <c r="BN7" s="419">
        <v>20165</v>
      </c>
      <c r="BO7" s="420"/>
      <c r="BP7" s="420"/>
      <c r="BQ7" s="420"/>
      <c r="BR7" s="420"/>
      <c r="BS7" s="420"/>
      <c r="BT7" s="420"/>
      <c r="BU7" s="421"/>
      <c r="BV7" s="419">
        <v>127087</v>
      </c>
      <c r="BW7" s="420"/>
      <c r="BX7" s="420"/>
      <c r="BY7" s="420"/>
      <c r="BZ7" s="420"/>
      <c r="CA7" s="420"/>
      <c r="CB7" s="420"/>
      <c r="CC7" s="421"/>
      <c r="CD7" s="459" t="s">
        <v>109</v>
      </c>
      <c r="CE7" s="379"/>
      <c r="CF7" s="379"/>
      <c r="CG7" s="379"/>
      <c r="CH7" s="379"/>
      <c r="CI7" s="379"/>
      <c r="CJ7" s="379"/>
      <c r="CK7" s="379"/>
      <c r="CL7" s="379"/>
      <c r="CM7" s="379"/>
      <c r="CN7" s="379"/>
      <c r="CO7" s="379"/>
      <c r="CP7" s="379"/>
      <c r="CQ7" s="379"/>
      <c r="CR7" s="379"/>
      <c r="CS7" s="460"/>
      <c r="CT7" s="419">
        <v>2690134</v>
      </c>
      <c r="CU7" s="420"/>
      <c r="CV7" s="420"/>
      <c r="CW7" s="420"/>
      <c r="CX7" s="420"/>
      <c r="CY7" s="420"/>
      <c r="CZ7" s="420"/>
      <c r="DA7" s="421"/>
      <c r="DB7" s="419">
        <v>2724657</v>
      </c>
      <c r="DC7" s="420"/>
      <c r="DD7" s="420"/>
      <c r="DE7" s="420"/>
      <c r="DF7" s="420"/>
      <c r="DG7" s="420"/>
      <c r="DH7" s="420"/>
      <c r="DI7" s="421"/>
    </row>
    <row r="8" spans="1:119" ht="18.75" customHeight="1" thickBot="1" x14ac:dyDescent="0.2">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110</v>
      </c>
      <c r="AN8" s="376"/>
      <c r="AO8" s="376"/>
      <c r="AP8" s="376"/>
      <c r="AQ8" s="376"/>
      <c r="AR8" s="376"/>
      <c r="AS8" s="376"/>
      <c r="AT8" s="377"/>
      <c r="AU8" s="477" t="s">
        <v>111</v>
      </c>
      <c r="AV8" s="478"/>
      <c r="AW8" s="478"/>
      <c r="AX8" s="478"/>
      <c r="AY8" s="433" t="s">
        <v>112</v>
      </c>
      <c r="AZ8" s="434"/>
      <c r="BA8" s="434"/>
      <c r="BB8" s="434"/>
      <c r="BC8" s="434"/>
      <c r="BD8" s="434"/>
      <c r="BE8" s="434"/>
      <c r="BF8" s="434"/>
      <c r="BG8" s="434"/>
      <c r="BH8" s="434"/>
      <c r="BI8" s="434"/>
      <c r="BJ8" s="434"/>
      <c r="BK8" s="434"/>
      <c r="BL8" s="434"/>
      <c r="BM8" s="435"/>
      <c r="BN8" s="419">
        <v>183866</v>
      </c>
      <c r="BO8" s="420"/>
      <c r="BP8" s="420"/>
      <c r="BQ8" s="420"/>
      <c r="BR8" s="420"/>
      <c r="BS8" s="420"/>
      <c r="BT8" s="420"/>
      <c r="BU8" s="421"/>
      <c r="BV8" s="419">
        <v>176857</v>
      </c>
      <c r="BW8" s="420"/>
      <c r="BX8" s="420"/>
      <c r="BY8" s="420"/>
      <c r="BZ8" s="420"/>
      <c r="CA8" s="420"/>
      <c r="CB8" s="420"/>
      <c r="CC8" s="421"/>
      <c r="CD8" s="459" t="s">
        <v>113</v>
      </c>
      <c r="CE8" s="379"/>
      <c r="CF8" s="379"/>
      <c r="CG8" s="379"/>
      <c r="CH8" s="379"/>
      <c r="CI8" s="379"/>
      <c r="CJ8" s="379"/>
      <c r="CK8" s="379"/>
      <c r="CL8" s="379"/>
      <c r="CM8" s="379"/>
      <c r="CN8" s="379"/>
      <c r="CO8" s="379"/>
      <c r="CP8" s="379"/>
      <c r="CQ8" s="379"/>
      <c r="CR8" s="379"/>
      <c r="CS8" s="460"/>
      <c r="CT8" s="522">
        <v>0.28999999999999998</v>
      </c>
      <c r="CU8" s="523"/>
      <c r="CV8" s="523"/>
      <c r="CW8" s="523"/>
      <c r="CX8" s="523"/>
      <c r="CY8" s="523"/>
      <c r="CZ8" s="523"/>
      <c r="DA8" s="524"/>
      <c r="DB8" s="522">
        <v>0.3</v>
      </c>
      <c r="DC8" s="523"/>
      <c r="DD8" s="523"/>
      <c r="DE8" s="523"/>
      <c r="DF8" s="523"/>
      <c r="DG8" s="523"/>
      <c r="DH8" s="523"/>
      <c r="DI8" s="524"/>
    </row>
    <row r="9" spans="1:119" ht="18.75" customHeight="1" thickBot="1" x14ac:dyDescent="0.2">
      <c r="A9" s="181"/>
      <c r="B9" s="551" t="s">
        <v>114</v>
      </c>
      <c r="C9" s="552"/>
      <c r="D9" s="552"/>
      <c r="E9" s="552"/>
      <c r="F9" s="552"/>
      <c r="G9" s="552"/>
      <c r="H9" s="552"/>
      <c r="I9" s="552"/>
      <c r="J9" s="552"/>
      <c r="K9" s="470"/>
      <c r="L9" s="553" t="s">
        <v>115</v>
      </c>
      <c r="M9" s="554"/>
      <c r="N9" s="554"/>
      <c r="O9" s="554"/>
      <c r="P9" s="554"/>
      <c r="Q9" s="555"/>
      <c r="R9" s="556">
        <v>6293</v>
      </c>
      <c r="S9" s="557"/>
      <c r="T9" s="557"/>
      <c r="U9" s="557"/>
      <c r="V9" s="558"/>
      <c r="W9" s="488" t="s">
        <v>116</v>
      </c>
      <c r="X9" s="489"/>
      <c r="Y9" s="489"/>
      <c r="Z9" s="489"/>
      <c r="AA9" s="489"/>
      <c r="AB9" s="489"/>
      <c r="AC9" s="489"/>
      <c r="AD9" s="489"/>
      <c r="AE9" s="489"/>
      <c r="AF9" s="489"/>
      <c r="AG9" s="489"/>
      <c r="AH9" s="489"/>
      <c r="AI9" s="489"/>
      <c r="AJ9" s="489"/>
      <c r="AK9" s="489"/>
      <c r="AL9" s="559"/>
      <c r="AM9" s="476" t="s">
        <v>117</v>
      </c>
      <c r="AN9" s="376"/>
      <c r="AO9" s="376"/>
      <c r="AP9" s="376"/>
      <c r="AQ9" s="376"/>
      <c r="AR9" s="376"/>
      <c r="AS9" s="376"/>
      <c r="AT9" s="377"/>
      <c r="AU9" s="477" t="s">
        <v>96</v>
      </c>
      <c r="AV9" s="478"/>
      <c r="AW9" s="478"/>
      <c r="AX9" s="478"/>
      <c r="AY9" s="433" t="s">
        <v>118</v>
      </c>
      <c r="AZ9" s="434"/>
      <c r="BA9" s="434"/>
      <c r="BB9" s="434"/>
      <c r="BC9" s="434"/>
      <c r="BD9" s="434"/>
      <c r="BE9" s="434"/>
      <c r="BF9" s="434"/>
      <c r="BG9" s="434"/>
      <c r="BH9" s="434"/>
      <c r="BI9" s="434"/>
      <c r="BJ9" s="434"/>
      <c r="BK9" s="434"/>
      <c r="BL9" s="434"/>
      <c r="BM9" s="435"/>
      <c r="BN9" s="419">
        <v>7009</v>
      </c>
      <c r="BO9" s="420"/>
      <c r="BP9" s="420"/>
      <c r="BQ9" s="420"/>
      <c r="BR9" s="420"/>
      <c r="BS9" s="420"/>
      <c r="BT9" s="420"/>
      <c r="BU9" s="421"/>
      <c r="BV9" s="419">
        <v>120121</v>
      </c>
      <c r="BW9" s="420"/>
      <c r="BX9" s="420"/>
      <c r="BY9" s="420"/>
      <c r="BZ9" s="420"/>
      <c r="CA9" s="420"/>
      <c r="CB9" s="420"/>
      <c r="CC9" s="421"/>
      <c r="CD9" s="459" t="s">
        <v>119</v>
      </c>
      <c r="CE9" s="379"/>
      <c r="CF9" s="379"/>
      <c r="CG9" s="379"/>
      <c r="CH9" s="379"/>
      <c r="CI9" s="379"/>
      <c r="CJ9" s="379"/>
      <c r="CK9" s="379"/>
      <c r="CL9" s="379"/>
      <c r="CM9" s="379"/>
      <c r="CN9" s="379"/>
      <c r="CO9" s="379"/>
      <c r="CP9" s="379"/>
      <c r="CQ9" s="379"/>
      <c r="CR9" s="379"/>
      <c r="CS9" s="460"/>
      <c r="CT9" s="416">
        <v>19.5</v>
      </c>
      <c r="CU9" s="417"/>
      <c r="CV9" s="417"/>
      <c r="CW9" s="417"/>
      <c r="CX9" s="417"/>
      <c r="CY9" s="417"/>
      <c r="CZ9" s="417"/>
      <c r="DA9" s="418"/>
      <c r="DB9" s="416">
        <v>20.100000000000001</v>
      </c>
      <c r="DC9" s="417"/>
      <c r="DD9" s="417"/>
      <c r="DE9" s="417"/>
      <c r="DF9" s="417"/>
      <c r="DG9" s="417"/>
      <c r="DH9" s="417"/>
      <c r="DI9" s="418"/>
    </row>
    <row r="10" spans="1:119" ht="18.75" customHeight="1" thickBot="1" x14ac:dyDescent="0.2">
      <c r="A10" s="181"/>
      <c r="B10" s="551"/>
      <c r="C10" s="552"/>
      <c r="D10" s="552"/>
      <c r="E10" s="552"/>
      <c r="F10" s="552"/>
      <c r="G10" s="552"/>
      <c r="H10" s="552"/>
      <c r="I10" s="552"/>
      <c r="J10" s="552"/>
      <c r="K10" s="470"/>
      <c r="L10" s="375" t="s">
        <v>120</v>
      </c>
      <c r="M10" s="376"/>
      <c r="N10" s="376"/>
      <c r="O10" s="376"/>
      <c r="P10" s="376"/>
      <c r="Q10" s="377"/>
      <c r="R10" s="372">
        <v>6777</v>
      </c>
      <c r="S10" s="373"/>
      <c r="T10" s="373"/>
      <c r="U10" s="373"/>
      <c r="V10" s="432"/>
      <c r="W10" s="560"/>
      <c r="X10" s="370"/>
      <c r="Y10" s="370"/>
      <c r="Z10" s="370"/>
      <c r="AA10" s="370"/>
      <c r="AB10" s="370"/>
      <c r="AC10" s="370"/>
      <c r="AD10" s="370"/>
      <c r="AE10" s="370"/>
      <c r="AF10" s="370"/>
      <c r="AG10" s="370"/>
      <c r="AH10" s="370"/>
      <c r="AI10" s="370"/>
      <c r="AJ10" s="370"/>
      <c r="AK10" s="370"/>
      <c r="AL10" s="561"/>
      <c r="AM10" s="476" t="s">
        <v>121</v>
      </c>
      <c r="AN10" s="376"/>
      <c r="AO10" s="376"/>
      <c r="AP10" s="376"/>
      <c r="AQ10" s="376"/>
      <c r="AR10" s="376"/>
      <c r="AS10" s="376"/>
      <c r="AT10" s="377"/>
      <c r="AU10" s="477" t="s">
        <v>122</v>
      </c>
      <c r="AV10" s="478"/>
      <c r="AW10" s="478"/>
      <c r="AX10" s="478"/>
      <c r="AY10" s="433" t="s">
        <v>123</v>
      </c>
      <c r="AZ10" s="434"/>
      <c r="BA10" s="434"/>
      <c r="BB10" s="434"/>
      <c r="BC10" s="434"/>
      <c r="BD10" s="434"/>
      <c r="BE10" s="434"/>
      <c r="BF10" s="434"/>
      <c r="BG10" s="434"/>
      <c r="BH10" s="434"/>
      <c r="BI10" s="434"/>
      <c r="BJ10" s="434"/>
      <c r="BK10" s="434"/>
      <c r="BL10" s="434"/>
      <c r="BM10" s="435"/>
      <c r="BN10" s="419">
        <v>825</v>
      </c>
      <c r="BO10" s="420"/>
      <c r="BP10" s="420"/>
      <c r="BQ10" s="420"/>
      <c r="BR10" s="420"/>
      <c r="BS10" s="420"/>
      <c r="BT10" s="420"/>
      <c r="BU10" s="421"/>
      <c r="BV10" s="419">
        <v>229</v>
      </c>
      <c r="BW10" s="420"/>
      <c r="BX10" s="420"/>
      <c r="BY10" s="420"/>
      <c r="BZ10" s="420"/>
      <c r="CA10" s="420"/>
      <c r="CB10" s="420"/>
      <c r="CC10" s="421"/>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0"/>
      <c r="L11" s="380" t="s">
        <v>125</v>
      </c>
      <c r="M11" s="381"/>
      <c r="N11" s="381"/>
      <c r="O11" s="381"/>
      <c r="P11" s="381"/>
      <c r="Q11" s="382"/>
      <c r="R11" s="548" t="s">
        <v>126</v>
      </c>
      <c r="S11" s="549"/>
      <c r="T11" s="549"/>
      <c r="U11" s="549"/>
      <c r="V11" s="550"/>
      <c r="W11" s="560"/>
      <c r="X11" s="370"/>
      <c r="Y11" s="370"/>
      <c r="Z11" s="370"/>
      <c r="AA11" s="370"/>
      <c r="AB11" s="370"/>
      <c r="AC11" s="370"/>
      <c r="AD11" s="370"/>
      <c r="AE11" s="370"/>
      <c r="AF11" s="370"/>
      <c r="AG11" s="370"/>
      <c r="AH11" s="370"/>
      <c r="AI11" s="370"/>
      <c r="AJ11" s="370"/>
      <c r="AK11" s="370"/>
      <c r="AL11" s="561"/>
      <c r="AM11" s="476" t="s">
        <v>127</v>
      </c>
      <c r="AN11" s="376"/>
      <c r="AO11" s="376"/>
      <c r="AP11" s="376"/>
      <c r="AQ11" s="376"/>
      <c r="AR11" s="376"/>
      <c r="AS11" s="376"/>
      <c r="AT11" s="377"/>
      <c r="AU11" s="477" t="s">
        <v>128</v>
      </c>
      <c r="AV11" s="478"/>
      <c r="AW11" s="478"/>
      <c r="AX11" s="478"/>
      <c r="AY11" s="433" t="s">
        <v>129</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130</v>
      </c>
      <c r="CE11" s="379"/>
      <c r="CF11" s="379"/>
      <c r="CG11" s="379"/>
      <c r="CH11" s="379"/>
      <c r="CI11" s="379"/>
      <c r="CJ11" s="379"/>
      <c r="CK11" s="379"/>
      <c r="CL11" s="379"/>
      <c r="CM11" s="379"/>
      <c r="CN11" s="379"/>
      <c r="CO11" s="379"/>
      <c r="CP11" s="379"/>
      <c r="CQ11" s="379"/>
      <c r="CR11" s="379"/>
      <c r="CS11" s="460"/>
      <c r="CT11" s="522" t="s">
        <v>131</v>
      </c>
      <c r="CU11" s="523"/>
      <c r="CV11" s="523"/>
      <c r="CW11" s="523"/>
      <c r="CX11" s="523"/>
      <c r="CY11" s="523"/>
      <c r="CZ11" s="523"/>
      <c r="DA11" s="524"/>
      <c r="DB11" s="522" t="s">
        <v>132</v>
      </c>
      <c r="DC11" s="523"/>
      <c r="DD11" s="523"/>
      <c r="DE11" s="523"/>
      <c r="DF11" s="523"/>
      <c r="DG11" s="523"/>
      <c r="DH11" s="523"/>
      <c r="DI11" s="524"/>
    </row>
    <row r="12" spans="1:119" ht="18.75" customHeight="1" x14ac:dyDescent="0.15">
      <c r="A12" s="181"/>
      <c r="B12" s="525" t="s">
        <v>133</v>
      </c>
      <c r="C12" s="526"/>
      <c r="D12" s="526"/>
      <c r="E12" s="526"/>
      <c r="F12" s="526"/>
      <c r="G12" s="526"/>
      <c r="H12" s="526"/>
      <c r="I12" s="526"/>
      <c r="J12" s="526"/>
      <c r="K12" s="527"/>
      <c r="L12" s="534" t="s">
        <v>134</v>
      </c>
      <c r="M12" s="535"/>
      <c r="N12" s="535"/>
      <c r="O12" s="535"/>
      <c r="P12" s="535"/>
      <c r="Q12" s="536"/>
      <c r="R12" s="537">
        <v>6136</v>
      </c>
      <c r="S12" s="538"/>
      <c r="T12" s="538"/>
      <c r="U12" s="538"/>
      <c r="V12" s="539"/>
      <c r="W12" s="540" t="s">
        <v>1</v>
      </c>
      <c r="X12" s="478"/>
      <c r="Y12" s="478"/>
      <c r="Z12" s="478"/>
      <c r="AA12" s="478"/>
      <c r="AB12" s="541"/>
      <c r="AC12" s="542" t="s">
        <v>135</v>
      </c>
      <c r="AD12" s="543"/>
      <c r="AE12" s="543"/>
      <c r="AF12" s="543"/>
      <c r="AG12" s="544"/>
      <c r="AH12" s="542" t="s">
        <v>136</v>
      </c>
      <c r="AI12" s="543"/>
      <c r="AJ12" s="543"/>
      <c r="AK12" s="543"/>
      <c r="AL12" s="545"/>
      <c r="AM12" s="476" t="s">
        <v>137</v>
      </c>
      <c r="AN12" s="376"/>
      <c r="AO12" s="376"/>
      <c r="AP12" s="376"/>
      <c r="AQ12" s="376"/>
      <c r="AR12" s="376"/>
      <c r="AS12" s="376"/>
      <c r="AT12" s="377"/>
      <c r="AU12" s="477" t="s">
        <v>128</v>
      </c>
      <c r="AV12" s="478"/>
      <c r="AW12" s="478"/>
      <c r="AX12" s="478"/>
      <c r="AY12" s="433" t="s">
        <v>138</v>
      </c>
      <c r="AZ12" s="434"/>
      <c r="BA12" s="434"/>
      <c r="BB12" s="434"/>
      <c r="BC12" s="434"/>
      <c r="BD12" s="434"/>
      <c r="BE12" s="434"/>
      <c r="BF12" s="434"/>
      <c r="BG12" s="434"/>
      <c r="BH12" s="434"/>
      <c r="BI12" s="434"/>
      <c r="BJ12" s="434"/>
      <c r="BK12" s="434"/>
      <c r="BL12" s="434"/>
      <c r="BM12" s="435"/>
      <c r="BN12" s="419">
        <v>0</v>
      </c>
      <c r="BO12" s="420"/>
      <c r="BP12" s="420"/>
      <c r="BQ12" s="420"/>
      <c r="BR12" s="420"/>
      <c r="BS12" s="420"/>
      <c r="BT12" s="420"/>
      <c r="BU12" s="421"/>
      <c r="BV12" s="419">
        <v>30000</v>
      </c>
      <c r="BW12" s="420"/>
      <c r="BX12" s="420"/>
      <c r="BY12" s="420"/>
      <c r="BZ12" s="420"/>
      <c r="CA12" s="420"/>
      <c r="CB12" s="420"/>
      <c r="CC12" s="421"/>
      <c r="CD12" s="459" t="s">
        <v>139</v>
      </c>
      <c r="CE12" s="379"/>
      <c r="CF12" s="379"/>
      <c r="CG12" s="379"/>
      <c r="CH12" s="379"/>
      <c r="CI12" s="379"/>
      <c r="CJ12" s="379"/>
      <c r="CK12" s="379"/>
      <c r="CL12" s="379"/>
      <c r="CM12" s="379"/>
      <c r="CN12" s="379"/>
      <c r="CO12" s="379"/>
      <c r="CP12" s="379"/>
      <c r="CQ12" s="379"/>
      <c r="CR12" s="379"/>
      <c r="CS12" s="460"/>
      <c r="CT12" s="522" t="s">
        <v>140</v>
      </c>
      <c r="CU12" s="523"/>
      <c r="CV12" s="523"/>
      <c r="CW12" s="523"/>
      <c r="CX12" s="523"/>
      <c r="CY12" s="523"/>
      <c r="CZ12" s="523"/>
      <c r="DA12" s="524"/>
      <c r="DB12" s="522" t="s">
        <v>140</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3" t="s">
        <v>141</v>
      </c>
      <c r="N13" s="504"/>
      <c r="O13" s="504"/>
      <c r="P13" s="504"/>
      <c r="Q13" s="505"/>
      <c r="R13" s="506">
        <v>6118</v>
      </c>
      <c r="S13" s="507"/>
      <c r="T13" s="507"/>
      <c r="U13" s="507"/>
      <c r="V13" s="508"/>
      <c r="W13" s="509" t="s">
        <v>142</v>
      </c>
      <c r="X13" s="405"/>
      <c r="Y13" s="405"/>
      <c r="Z13" s="405"/>
      <c r="AA13" s="405"/>
      <c r="AB13" s="406"/>
      <c r="AC13" s="372">
        <v>170</v>
      </c>
      <c r="AD13" s="373"/>
      <c r="AE13" s="373"/>
      <c r="AF13" s="373"/>
      <c r="AG13" s="374"/>
      <c r="AH13" s="372">
        <v>178</v>
      </c>
      <c r="AI13" s="373"/>
      <c r="AJ13" s="373"/>
      <c r="AK13" s="373"/>
      <c r="AL13" s="432"/>
      <c r="AM13" s="476" t="s">
        <v>143</v>
      </c>
      <c r="AN13" s="376"/>
      <c r="AO13" s="376"/>
      <c r="AP13" s="376"/>
      <c r="AQ13" s="376"/>
      <c r="AR13" s="376"/>
      <c r="AS13" s="376"/>
      <c r="AT13" s="377"/>
      <c r="AU13" s="477" t="s">
        <v>144</v>
      </c>
      <c r="AV13" s="478"/>
      <c r="AW13" s="478"/>
      <c r="AX13" s="478"/>
      <c r="AY13" s="433" t="s">
        <v>145</v>
      </c>
      <c r="AZ13" s="434"/>
      <c r="BA13" s="434"/>
      <c r="BB13" s="434"/>
      <c r="BC13" s="434"/>
      <c r="BD13" s="434"/>
      <c r="BE13" s="434"/>
      <c r="BF13" s="434"/>
      <c r="BG13" s="434"/>
      <c r="BH13" s="434"/>
      <c r="BI13" s="434"/>
      <c r="BJ13" s="434"/>
      <c r="BK13" s="434"/>
      <c r="BL13" s="434"/>
      <c r="BM13" s="435"/>
      <c r="BN13" s="419">
        <v>7834</v>
      </c>
      <c r="BO13" s="420"/>
      <c r="BP13" s="420"/>
      <c r="BQ13" s="420"/>
      <c r="BR13" s="420"/>
      <c r="BS13" s="420"/>
      <c r="BT13" s="420"/>
      <c r="BU13" s="421"/>
      <c r="BV13" s="419">
        <v>90350</v>
      </c>
      <c r="BW13" s="420"/>
      <c r="BX13" s="420"/>
      <c r="BY13" s="420"/>
      <c r="BZ13" s="420"/>
      <c r="CA13" s="420"/>
      <c r="CB13" s="420"/>
      <c r="CC13" s="421"/>
      <c r="CD13" s="459" t="s">
        <v>146</v>
      </c>
      <c r="CE13" s="379"/>
      <c r="CF13" s="379"/>
      <c r="CG13" s="379"/>
      <c r="CH13" s="379"/>
      <c r="CI13" s="379"/>
      <c r="CJ13" s="379"/>
      <c r="CK13" s="379"/>
      <c r="CL13" s="379"/>
      <c r="CM13" s="379"/>
      <c r="CN13" s="379"/>
      <c r="CO13" s="379"/>
      <c r="CP13" s="379"/>
      <c r="CQ13" s="379"/>
      <c r="CR13" s="379"/>
      <c r="CS13" s="460"/>
      <c r="CT13" s="416">
        <v>7.5</v>
      </c>
      <c r="CU13" s="417"/>
      <c r="CV13" s="417"/>
      <c r="CW13" s="417"/>
      <c r="CX13" s="417"/>
      <c r="CY13" s="417"/>
      <c r="CZ13" s="417"/>
      <c r="DA13" s="418"/>
      <c r="DB13" s="416">
        <v>7.8</v>
      </c>
      <c r="DC13" s="417"/>
      <c r="DD13" s="417"/>
      <c r="DE13" s="417"/>
      <c r="DF13" s="417"/>
      <c r="DG13" s="417"/>
      <c r="DH13" s="417"/>
      <c r="DI13" s="418"/>
    </row>
    <row r="14" spans="1:119" ht="18.75" customHeight="1" thickBot="1" x14ac:dyDescent="0.2">
      <c r="A14" s="181"/>
      <c r="B14" s="528"/>
      <c r="C14" s="529"/>
      <c r="D14" s="529"/>
      <c r="E14" s="529"/>
      <c r="F14" s="529"/>
      <c r="G14" s="529"/>
      <c r="H14" s="529"/>
      <c r="I14" s="529"/>
      <c r="J14" s="529"/>
      <c r="K14" s="530"/>
      <c r="L14" s="493" t="s">
        <v>147</v>
      </c>
      <c r="M14" s="546"/>
      <c r="N14" s="546"/>
      <c r="O14" s="546"/>
      <c r="P14" s="546"/>
      <c r="Q14" s="547"/>
      <c r="R14" s="506">
        <v>6245</v>
      </c>
      <c r="S14" s="507"/>
      <c r="T14" s="507"/>
      <c r="U14" s="507"/>
      <c r="V14" s="508"/>
      <c r="W14" s="510"/>
      <c r="X14" s="408"/>
      <c r="Y14" s="408"/>
      <c r="Z14" s="408"/>
      <c r="AA14" s="408"/>
      <c r="AB14" s="409"/>
      <c r="AC14" s="499">
        <v>6</v>
      </c>
      <c r="AD14" s="500"/>
      <c r="AE14" s="500"/>
      <c r="AF14" s="500"/>
      <c r="AG14" s="501"/>
      <c r="AH14" s="499">
        <v>6.1</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148</v>
      </c>
      <c r="CE14" s="457"/>
      <c r="CF14" s="457"/>
      <c r="CG14" s="457"/>
      <c r="CH14" s="457"/>
      <c r="CI14" s="457"/>
      <c r="CJ14" s="457"/>
      <c r="CK14" s="457"/>
      <c r="CL14" s="457"/>
      <c r="CM14" s="457"/>
      <c r="CN14" s="457"/>
      <c r="CO14" s="457"/>
      <c r="CP14" s="457"/>
      <c r="CQ14" s="457"/>
      <c r="CR14" s="457"/>
      <c r="CS14" s="458"/>
      <c r="CT14" s="516" t="s">
        <v>132</v>
      </c>
      <c r="CU14" s="517"/>
      <c r="CV14" s="517"/>
      <c r="CW14" s="517"/>
      <c r="CX14" s="517"/>
      <c r="CY14" s="517"/>
      <c r="CZ14" s="517"/>
      <c r="DA14" s="518"/>
      <c r="DB14" s="516" t="s">
        <v>132</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3" t="s">
        <v>141</v>
      </c>
      <c r="N15" s="504"/>
      <c r="O15" s="504"/>
      <c r="P15" s="504"/>
      <c r="Q15" s="505"/>
      <c r="R15" s="506">
        <v>6229</v>
      </c>
      <c r="S15" s="507"/>
      <c r="T15" s="507"/>
      <c r="U15" s="507"/>
      <c r="V15" s="508"/>
      <c r="W15" s="509" t="s">
        <v>149</v>
      </c>
      <c r="X15" s="405"/>
      <c r="Y15" s="405"/>
      <c r="Z15" s="405"/>
      <c r="AA15" s="405"/>
      <c r="AB15" s="406"/>
      <c r="AC15" s="372">
        <v>757</v>
      </c>
      <c r="AD15" s="373"/>
      <c r="AE15" s="373"/>
      <c r="AF15" s="373"/>
      <c r="AG15" s="374"/>
      <c r="AH15" s="372">
        <v>829</v>
      </c>
      <c r="AI15" s="373"/>
      <c r="AJ15" s="373"/>
      <c r="AK15" s="373"/>
      <c r="AL15" s="432"/>
      <c r="AM15" s="476"/>
      <c r="AN15" s="376"/>
      <c r="AO15" s="376"/>
      <c r="AP15" s="376"/>
      <c r="AQ15" s="376"/>
      <c r="AR15" s="376"/>
      <c r="AS15" s="376"/>
      <c r="AT15" s="377"/>
      <c r="AU15" s="477"/>
      <c r="AV15" s="478"/>
      <c r="AW15" s="478"/>
      <c r="AX15" s="478"/>
      <c r="AY15" s="445" t="s">
        <v>150</v>
      </c>
      <c r="AZ15" s="446"/>
      <c r="BA15" s="446"/>
      <c r="BB15" s="446"/>
      <c r="BC15" s="446"/>
      <c r="BD15" s="446"/>
      <c r="BE15" s="446"/>
      <c r="BF15" s="446"/>
      <c r="BG15" s="446"/>
      <c r="BH15" s="446"/>
      <c r="BI15" s="446"/>
      <c r="BJ15" s="446"/>
      <c r="BK15" s="446"/>
      <c r="BL15" s="446"/>
      <c r="BM15" s="447"/>
      <c r="BN15" s="448">
        <v>679374</v>
      </c>
      <c r="BO15" s="449"/>
      <c r="BP15" s="449"/>
      <c r="BQ15" s="449"/>
      <c r="BR15" s="449"/>
      <c r="BS15" s="449"/>
      <c r="BT15" s="449"/>
      <c r="BU15" s="450"/>
      <c r="BV15" s="448">
        <v>662833</v>
      </c>
      <c r="BW15" s="449"/>
      <c r="BX15" s="449"/>
      <c r="BY15" s="449"/>
      <c r="BZ15" s="449"/>
      <c r="CA15" s="449"/>
      <c r="CB15" s="449"/>
      <c r="CC15" s="450"/>
      <c r="CD15" s="519" t="s">
        <v>151</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493" t="s">
        <v>152</v>
      </c>
      <c r="M16" s="494"/>
      <c r="N16" s="494"/>
      <c r="O16" s="494"/>
      <c r="P16" s="494"/>
      <c r="Q16" s="495"/>
      <c r="R16" s="496" t="s">
        <v>153</v>
      </c>
      <c r="S16" s="497"/>
      <c r="T16" s="497"/>
      <c r="U16" s="497"/>
      <c r="V16" s="498"/>
      <c r="W16" s="510"/>
      <c r="X16" s="408"/>
      <c r="Y16" s="408"/>
      <c r="Z16" s="408"/>
      <c r="AA16" s="408"/>
      <c r="AB16" s="409"/>
      <c r="AC16" s="499">
        <v>26.9</v>
      </c>
      <c r="AD16" s="500"/>
      <c r="AE16" s="500"/>
      <c r="AF16" s="500"/>
      <c r="AG16" s="501"/>
      <c r="AH16" s="499">
        <v>28.3</v>
      </c>
      <c r="AI16" s="500"/>
      <c r="AJ16" s="500"/>
      <c r="AK16" s="500"/>
      <c r="AL16" s="502"/>
      <c r="AM16" s="476"/>
      <c r="AN16" s="376"/>
      <c r="AO16" s="376"/>
      <c r="AP16" s="376"/>
      <c r="AQ16" s="376"/>
      <c r="AR16" s="376"/>
      <c r="AS16" s="376"/>
      <c r="AT16" s="377"/>
      <c r="AU16" s="477"/>
      <c r="AV16" s="478"/>
      <c r="AW16" s="478"/>
      <c r="AX16" s="478"/>
      <c r="AY16" s="433" t="s">
        <v>154</v>
      </c>
      <c r="AZ16" s="434"/>
      <c r="BA16" s="434"/>
      <c r="BB16" s="434"/>
      <c r="BC16" s="434"/>
      <c r="BD16" s="434"/>
      <c r="BE16" s="434"/>
      <c r="BF16" s="434"/>
      <c r="BG16" s="434"/>
      <c r="BH16" s="434"/>
      <c r="BI16" s="434"/>
      <c r="BJ16" s="434"/>
      <c r="BK16" s="434"/>
      <c r="BL16" s="434"/>
      <c r="BM16" s="435"/>
      <c r="BN16" s="419">
        <v>2475040</v>
      </c>
      <c r="BO16" s="420"/>
      <c r="BP16" s="420"/>
      <c r="BQ16" s="420"/>
      <c r="BR16" s="420"/>
      <c r="BS16" s="420"/>
      <c r="BT16" s="420"/>
      <c r="BU16" s="421"/>
      <c r="BV16" s="419">
        <v>2446531</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
      <c r="A17" s="181"/>
      <c r="B17" s="531"/>
      <c r="C17" s="532"/>
      <c r="D17" s="532"/>
      <c r="E17" s="532"/>
      <c r="F17" s="532"/>
      <c r="G17" s="532"/>
      <c r="H17" s="532"/>
      <c r="I17" s="532"/>
      <c r="J17" s="532"/>
      <c r="K17" s="533"/>
      <c r="L17" s="195"/>
      <c r="M17" s="512" t="s">
        <v>155</v>
      </c>
      <c r="N17" s="513"/>
      <c r="O17" s="513"/>
      <c r="P17" s="513"/>
      <c r="Q17" s="514"/>
      <c r="R17" s="496" t="s">
        <v>156</v>
      </c>
      <c r="S17" s="497"/>
      <c r="T17" s="497"/>
      <c r="U17" s="497"/>
      <c r="V17" s="498"/>
      <c r="W17" s="509" t="s">
        <v>157</v>
      </c>
      <c r="X17" s="405"/>
      <c r="Y17" s="405"/>
      <c r="Z17" s="405"/>
      <c r="AA17" s="405"/>
      <c r="AB17" s="406"/>
      <c r="AC17" s="372">
        <v>1884</v>
      </c>
      <c r="AD17" s="373"/>
      <c r="AE17" s="373"/>
      <c r="AF17" s="373"/>
      <c r="AG17" s="374"/>
      <c r="AH17" s="372">
        <v>1922</v>
      </c>
      <c r="AI17" s="373"/>
      <c r="AJ17" s="373"/>
      <c r="AK17" s="373"/>
      <c r="AL17" s="432"/>
      <c r="AM17" s="476"/>
      <c r="AN17" s="376"/>
      <c r="AO17" s="376"/>
      <c r="AP17" s="376"/>
      <c r="AQ17" s="376"/>
      <c r="AR17" s="376"/>
      <c r="AS17" s="376"/>
      <c r="AT17" s="377"/>
      <c r="AU17" s="477"/>
      <c r="AV17" s="478"/>
      <c r="AW17" s="478"/>
      <c r="AX17" s="478"/>
      <c r="AY17" s="433" t="s">
        <v>158</v>
      </c>
      <c r="AZ17" s="434"/>
      <c r="BA17" s="434"/>
      <c r="BB17" s="434"/>
      <c r="BC17" s="434"/>
      <c r="BD17" s="434"/>
      <c r="BE17" s="434"/>
      <c r="BF17" s="434"/>
      <c r="BG17" s="434"/>
      <c r="BH17" s="434"/>
      <c r="BI17" s="434"/>
      <c r="BJ17" s="434"/>
      <c r="BK17" s="434"/>
      <c r="BL17" s="434"/>
      <c r="BM17" s="435"/>
      <c r="BN17" s="419">
        <v>854368</v>
      </c>
      <c r="BO17" s="420"/>
      <c r="BP17" s="420"/>
      <c r="BQ17" s="420"/>
      <c r="BR17" s="420"/>
      <c r="BS17" s="420"/>
      <c r="BT17" s="420"/>
      <c r="BU17" s="421"/>
      <c r="BV17" s="419">
        <v>831950</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
      <c r="A18" s="181"/>
      <c r="B18" s="469" t="s">
        <v>159</v>
      </c>
      <c r="C18" s="470"/>
      <c r="D18" s="470"/>
      <c r="E18" s="471"/>
      <c r="F18" s="471"/>
      <c r="G18" s="471"/>
      <c r="H18" s="471"/>
      <c r="I18" s="471"/>
      <c r="J18" s="471"/>
      <c r="K18" s="471"/>
      <c r="L18" s="472">
        <v>11.5</v>
      </c>
      <c r="M18" s="472"/>
      <c r="N18" s="472"/>
      <c r="O18" s="472"/>
      <c r="P18" s="472"/>
      <c r="Q18" s="472"/>
      <c r="R18" s="473"/>
      <c r="S18" s="473"/>
      <c r="T18" s="473"/>
      <c r="U18" s="473"/>
      <c r="V18" s="474"/>
      <c r="W18" s="490"/>
      <c r="X18" s="491"/>
      <c r="Y18" s="491"/>
      <c r="Z18" s="491"/>
      <c r="AA18" s="491"/>
      <c r="AB18" s="515"/>
      <c r="AC18" s="389">
        <v>67</v>
      </c>
      <c r="AD18" s="390"/>
      <c r="AE18" s="390"/>
      <c r="AF18" s="390"/>
      <c r="AG18" s="475"/>
      <c r="AH18" s="389">
        <v>65.599999999999994</v>
      </c>
      <c r="AI18" s="390"/>
      <c r="AJ18" s="390"/>
      <c r="AK18" s="390"/>
      <c r="AL18" s="391"/>
      <c r="AM18" s="476"/>
      <c r="AN18" s="376"/>
      <c r="AO18" s="376"/>
      <c r="AP18" s="376"/>
      <c r="AQ18" s="376"/>
      <c r="AR18" s="376"/>
      <c r="AS18" s="376"/>
      <c r="AT18" s="377"/>
      <c r="AU18" s="477"/>
      <c r="AV18" s="478"/>
      <c r="AW18" s="478"/>
      <c r="AX18" s="478"/>
      <c r="AY18" s="433" t="s">
        <v>160</v>
      </c>
      <c r="AZ18" s="434"/>
      <c r="BA18" s="434"/>
      <c r="BB18" s="434"/>
      <c r="BC18" s="434"/>
      <c r="BD18" s="434"/>
      <c r="BE18" s="434"/>
      <c r="BF18" s="434"/>
      <c r="BG18" s="434"/>
      <c r="BH18" s="434"/>
      <c r="BI18" s="434"/>
      <c r="BJ18" s="434"/>
      <c r="BK18" s="434"/>
      <c r="BL18" s="434"/>
      <c r="BM18" s="435"/>
      <c r="BN18" s="419">
        <v>2438877</v>
      </c>
      <c r="BO18" s="420"/>
      <c r="BP18" s="420"/>
      <c r="BQ18" s="420"/>
      <c r="BR18" s="420"/>
      <c r="BS18" s="420"/>
      <c r="BT18" s="420"/>
      <c r="BU18" s="421"/>
      <c r="BV18" s="419">
        <v>2412846</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
      <c r="A19" s="181"/>
      <c r="B19" s="469" t="s">
        <v>161</v>
      </c>
      <c r="C19" s="470"/>
      <c r="D19" s="470"/>
      <c r="E19" s="471"/>
      <c r="F19" s="471"/>
      <c r="G19" s="471"/>
      <c r="H19" s="471"/>
      <c r="I19" s="471"/>
      <c r="J19" s="471"/>
      <c r="K19" s="471"/>
      <c r="L19" s="479">
        <v>547</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162</v>
      </c>
      <c r="AZ19" s="434"/>
      <c r="BA19" s="434"/>
      <c r="BB19" s="434"/>
      <c r="BC19" s="434"/>
      <c r="BD19" s="434"/>
      <c r="BE19" s="434"/>
      <c r="BF19" s="434"/>
      <c r="BG19" s="434"/>
      <c r="BH19" s="434"/>
      <c r="BI19" s="434"/>
      <c r="BJ19" s="434"/>
      <c r="BK19" s="434"/>
      <c r="BL19" s="434"/>
      <c r="BM19" s="435"/>
      <c r="BN19" s="419">
        <v>3337408</v>
      </c>
      <c r="BO19" s="420"/>
      <c r="BP19" s="420"/>
      <c r="BQ19" s="420"/>
      <c r="BR19" s="420"/>
      <c r="BS19" s="420"/>
      <c r="BT19" s="420"/>
      <c r="BU19" s="421"/>
      <c r="BV19" s="419">
        <v>3416567</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
      <c r="A20" s="181"/>
      <c r="B20" s="469" t="s">
        <v>163</v>
      </c>
      <c r="C20" s="470"/>
      <c r="D20" s="470"/>
      <c r="E20" s="471"/>
      <c r="F20" s="471"/>
      <c r="G20" s="471"/>
      <c r="H20" s="471"/>
      <c r="I20" s="471"/>
      <c r="J20" s="471"/>
      <c r="K20" s="471"/>
      <c r="L20" s="479">
        <v>2455</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
      <c r="A21" s="181"/>
      <c r="B21" s="466" t="s">
        <v>164</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15">
      <c r="A22" s="181"/>
      <c r="B22" s="395" t="s">
        <v>165</v>
      </c>
      <c r="C22" s="396"/>
      <c r="D22" s="397"/>
      <c r="E22" s="404" t="s">
        <v>1</v>
      </c>
      <c r="F22" s="405"/>
      <c r="G22" s="405"/>
      <c r="H22" s="405"/>
      <c r="I22" s="405"/>
      <c r="J22" s="405"/>
      <c r="K22" s="406"/>
      <c r="L22" s="404" t="s">
        <v>166</v>
      </c>
      <c r="M22" s="405"/>
      <c r="N22" s="405"/>
      <c r="O22" s="405"/>
      <c r="P22" s="406"/>
      <c r="Q22" s="410" t="s">
        <v>167</v>
      </c>
      <c r="R22" s="411"/>
      <c r="S22" s="411"/>
      <c r="T22" s="411"/>
      <c r="U22" s="411"/>
      <c r="V22" s="412"/>
      <c r="W22" s="461" t="s">
        <v>168</v>
      </c>
      <c r="X22" s="396"/>
      <c r="Y22" s="397"/>
      <c r="Z22" s="404" t="s">
        <v>1</v>
      </c>
      <c r="AA22" s="405"/>
      <c r="AB22" s="405"/>
      <c r="AC22" s="405"/>
      <c r="AD22" s="405"/>
      <c r="AE22" s="405"/>
      <c r="AF22" s="405"/>
      <c r="AG22" s="406"/>
      <c r="AH22" s="422" t="s">
        <v>169</v>
      </c>
      <c r="AI22" s="405"/>
      <c r="AJ22" s="405"/>
      <c r="AK22" s="405"/>
      <c r="AL22" s="406"/>
      <c r="AM22" s="422" t="s">
        <v>170</v>
      </c>
      <c r="AN22" s="423"/>
      <c r="AO22" s="423"/>
      <c r="AP22" s="423"/>
      <c r="AQ22" s="423"/>
      <c r="AR22" s="424"/>
      <c r="AS22" s="410" t="s">
        <v>167</v>
      </c>
      <c r="AT22" s="411"/>
      <c r="AU22" s="411"/>
      <c r="AV22" s="411"/>
      <c r="AW22" s="411"/>
      <c r="AX22" s="428"/>
      <c r="AY22" s="445" t="s">
        <v>171</v>
      </c>
      <c r="AZ22" s="446"/>
      <c r="BA22" s="446"/>
      <c r="BB22" s="446"/>
      <c r="BC22" s="446"/>
      <c r="BD22" s="446"/>
      <c r="BE22" s="446"/>
      <c r="BF22" s="446"/>
      <c r="BG22" s="446"/>
      <c r="BH22" s="446"/>
      <c r="BI22" s="446"/>
      <c r="BJ22" s="446"/>
      <c r="BK22" s="446"/>
      <c r="BL22" s="446"/>
      <c r="BM22" s="447"/>
      <c r="BN22" s="448">
        <v>4785202</v>
      </c>
      <c r="BO22" s="449"/>
      <c r="BP22" s="449"/>
      <c r="BQ22" s="449"/>
      <c r="BR22" s="449"/>
      <c r="BS22" s="449"/>
      <c r="BT22" s="449"/>
      <c r="BU22" s="450"/>
      <c r="BV22" s="448">
        <v>4794376</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15">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172</v>
      </c>
      <c r="AZ23" s="434"/>
      <c r="BA23" s="434"/>
      <c r="BB23" s="434"/>
      <c r="BC23" s="434"/>
      <c r="BD23" s="434"/>
      <c r="BE23" s="434"/>
      <c r="BF23" s="434"/>
      <c r="BG23" s="434"/>
      <c r="BH23" s="434"/>
      <c r="BI23" s="434"/>
      <c r="BJ23" s="434"/>
      <c r="BK23" s="434"/>
      <c r="BL23" s="434"/>
      <c r="BM23" s="435"/>
      <c r="BN23" s="419">
        <v>4622138</v>
      </c>
      <c r="BO23" s="420"/>
      <c r="BP23" s="420"/>
      <c r="BQ23" s="420"/>
      <c r="BR23" s="420"/>
      <c r="BS23" s="420"/>
      <c r="BT23" s="420"/>
      <c r="BU23" s="421"/>
      <c r="BV23" s="419">
        <v>4629296</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
      <c r="A24" s="181"/>
      <c r="B24" s="398"/>
      <c r="C24" s="399"/>
      <c r="D24" s="400"/>
      <c r="E24" s="375" t="s">
        <v>173</v>
      </c>
      <c r="F24" s="376"/>
      <c r="G24" s="376"/>
      <c r="H24" s="376"/>
      <c r="I24" s="376"/>
      <c r="J24" s="376"/>
      <c r="K24" s="377"/>
      <c r="L24" s="372">
        <v>1</v>
      </c>
      <c r="M24" s="373"/>
      <c r="N24" s="373"/>
      <c r="O24" s="373"/>
      <c r="P24" s="374"/>
      <c r="Q24" s="372">
        <v>7730</v>
      </c>
      <c r="R24" s="373"/>
      <c r="S24" s="373"/>
      <c r="T24" s="373"/>
      <c r="U24" s="373"/>
      <c r="V24" s="374"/>
      <c r="W24" s="462"/>
      <c r="X24" s="399"/>
      <c r="Y24" s="400"/>
      <c r="Z24" s="375" t="s">
        <v>174</v>
      </c>
      <c r="AA24" s="376"/>
      <c r="AB24" s="376"/>
      <c r="AC24" s="376"/>
      <c r="AD24" s="376"/>
      <c r="AE24" s="376"/>
      <c r="AF24" s="376"/>
      <c r="AG24" s="377"/>
      <c r="AH24" s="372">
        <v>87</v>
      </c>
      <c r="AI24" s="373"/>
      <c r="AJ24" s="373"/>
      <c r="AK24" s="373"/>
      <c r="AL24" s="374"/>
      <c r="AM24" s="372">
        <v>260391</v>
      </c>
      <c r="AN24" s="373"/>
      <c r="AO24" s="373"/>
      <c r="AP24" s="373"/>
      <c r="AQ24" s="373"/>
      <c r="AR24" s="374"/>
      <c r="AS24" s="372">
        <v>2993</v>
      </c>
      <c r="AT24" s="373"/>
      <c r="AU24" s="373"/>
      <c r="AV24" s="373"/>
      <c r="AW24" s="373"/>
      <c r="AX24" s="432"/>
      <c r="AY24" s="392" t="s">
        <v>175</v>
      </c>
      <c r="AZ24" s="393"/>
      <c r="BA24" s="393"/>
      <c r="BB24" s="393"/>
      <c r="BC24" s="393"/>
      <c r="BD24" s="393"/>
      <c r="BE24" s="393"/>
      <c r="BF24" s="393"/>
      <c r="BG24" s="393"/>
      <c r="BH24" s="393"/>
      <c r="BI24" s="393"/>
      <c r="BJ24" s="393"/>
      <c r="BK24" s="393"/>
      <c r="BL24" s="393"/>
      <c r="BM24" s="394"/>
      <c r="BN24" s="419">
        <v>3397850</v>
      </c>
      <c r="BO24" s="420"/>
      <c r="BP24" s="420"/>
      <c r="BQ24" s="420"/>
      <c r="BR24" s="420"/>
      <c r="BS24" s="420"/>
      <c r="BT24" s="420"/>
      <c r="BU24" s="421"/>
      <c r="BV24" s="419">
        <v>3319188</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15">
      <c r="A25" s="181"/>
      <c r="B25" s="398"/>
      <c r="C25" s="399"/>
      <c r="D25" s="400"/>
      <c r="E25" s="375" t="s">
        <v>176</v>
      </c>
      <c r="F25" s="376"/>
      <c r="G25" s="376"/>
      <c r="H25" s="376"/>
      <c r="I25" s="376"/>
      <c r="J25" s="376"/>
      <c r="K25" s="377"/>
      <c r="L25" s="372">
        <v>1</v>
      </c>
      <c r="M25" s="373"/>
      <c r="N25" s="373"/>
      <c r="O25" s="373"/>
      <c r="P25" s="374"/>
      <c r="Q25" s="372">
        <v>6338</v>
      </c>
      <c r="R25" s="373"/>
      <c r="S25" s="373"/>
      <c r="T25" s="373"/>
      <c r="U25" s="373"/>
      <c r="V25" s="374"/>
      <c r="W25" s="462"/>
      <c r="X25" s="399"/>
      <c r="Y25" s="400"/>
      <c r="Z25" s="375" t="s">
        <v>177</v>
      </c>
      <c r="AA25" s="376"/>
      <c r="AB25" s="376"/>
      <c r="AC25" s="376"/>
      <c r="AD25" s="376"/>
      <c r="AE25" s="376"/>
      <c r="AF25" s="376"/>
      <c r="AG25" s="377"/>
      <c r="AH25" s="372" t="s">
        <v>131</v>
      </c>
      <c r="AI25" s="373"/>
      <c r="AJ25" s="373"/>
      <c r="AK25" s="373"/>
      <c r="AL25" s="374"/>
      <c r="AM25" s="372" t="s">
        <v>131</v>
      </c>
      <c r="AN25" s="373"/>
      <c r="AO25" s="373"/>
      <c r="AP25" s="373"/>
      <c r="AQ25" s="373"/>
      <c r="AR25" s="374"/>
      <c r="AS25" s="372" t="s">
        <v>131</v>
      </c>
      <c r="AT25" s="373"/>
      <c r="AU25" s="373"/>
      <c r="AV25" s="373"/>
      <c r="AW25" s="373"/>
      <c r="AX25" s="432"/>
      <c r="AY25" s="445" t="s">
        <v>178</v>
      </c>
      <c r="AZ25" s="446"/>
      <c r="BA25" s="446"/>
      <c r="BB25" s="446"/>
      <c r="BC25" s="446"/>
      <c r="BD25" s="446"/>
      <c r="BE25" s="446"/>
      <c r="BF25" s="446"/>
      <c r="BG25" s="446"/>
      <c r="BH25" s="446"/>
      <c r="BI25" s="446"/>
      <c r="BJ25" s="446"/>
      <c r="BK25" s="446"/>
      <c r="BL25" s="446"/>
      <c r="BM25" s="447"/>
      <c r="BN25" s="448">
        <v>386674</v>
      </c>
      <c r="BO25" s="449"/>
      <c r="BP25" s="449"/>
      <c r="BQ25" s="449"/>
      <c r="BR25" s="449"/>
      <c r="BS25" s="449"/>
      <c r="BT25" s="449"/>
      <c r="BU25" s="450"/>
      <c r="BV25" s="448">
        <v>368475</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15">
      <c r="A26" s="181"/>
      <c r="B26" s="398"/>
      <c r="C26" s="399"/>
      <c r="D26" s="400"/>
      <c r="E26" s="375" t="s">
        <v>179</v>
      </c>
      <c r="F26" s="376"/>
      <c r="G26" s="376"/>
      <c r="H26" s="376"/>
      <c r="I26" s="376"/>
      <c r="J26" s="376"/>
      <c r="K26" s="377"/>
      <c r="L26" s="372">
        <v>1</v>
      </c>
      <c r="M26" s="373"/>
      <c r="N26" s="373"/>
      <c r="O26" s="373"/>
      <c r="P26" s="374"/>
      <c r="Q26" s="372">
        <v>5560</v>
      </c>
      <c r="R26" s="373"/>
      <c r="S26" s="373"/>
      <c r="T26" s="373"/>
      <c r="U26" s="373"/>
      <c r="V26" s="374"/>
      <c r="W26" s="462"/>
      <c r="X26" s="399"/>
      <c r="Y26" s="400"/>
      <c r="Z26" s="375" t="s">
        <v>180</v>
      </c>
      <c r="AA26" s="430"/>
      <c r="AB26" s="430"/>
      <c r="AC26" s="430"/>
      <c r="AD26" s="430"/>
      <c r="AE26" s="430"/>
      <c r="AF26" s="430"/>
      <c r="AG26" s="431"/>
      <c r="AH26" s="372">
        <v>7</v>
      </c>
      <c r="AI26" s="373"/>
      <c r="AJ26" s="373"/>
      <c r="AK26" s="373"/>
      <c r="AL26" s="374"/>
      <c r="AM26" s="372">
        <v>26299</v>
      </c>
      <c r="AN26" s="373"/>
      <c r="AO26" s="373"/>
      <c r="AP26" s="373"/>
      <c r="AQ26" s="373"/>
      <c r="AR26" s="374"/>
      <c r="AS26" s="372">
        <v>3757</v>
      </c>
      <c r="AT26" s="373"/>
      <c r="AU26" s="373"/>
      <c r="AV26" s="373"/>
      <c r="AW26" s="373"/>
      <c r="AX26" s="432"/>
      <c r="AY26" s="459" t="s">
        <v>181</v>
      </c>
      <c r="AZ26" s="379"/>
      <c r="BA26" s="379"/>
      <c r="BB26" s="379"/>
      <c r="BC26" s="379"/>
      <c r="BD26" s="379"/>
      <c r="BE26" s="379"/>
      <c r="BF26" s="379"/>
      <c r="BG26" s="379"/>
      <c r="BH26" s="379"/>
      <c r="BI26" s="379"/>
      <c r="BJ26" s="379"/>
      <c r="BK26" s="379"/>
      <c r="BL26" s="379"/>
      <c r="BM26" s="460"/>
      <c r="BN26" s="419" t="s">
        <v>140</v>
      </c>
      <c r="BO26" s="420"/>
      <c r="BP26" s="420"/>
      <c r="BQ26" s="420"/>
      <c r="BR26" s="420"/>
      <c r="BS26" s="420"/>
      <c r="BT26" s="420"/>
      <c r="BU26" s="421"/>
      <c r="BV26" s="419" t="s">
        <v>131</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
      <c r="A27" s="181"/>
      <c r="B27" s="398"/>
      <c r="C27" s="399"/>
      <c r="D27" s="400"/>
      <c r="E27" s="375" t="s">
        <v>182</v>
      </c>
      <c r="F27" s="376"/>
      <c r="G27" s="376"/>
      <c r="H27" s="376"/>
      <c r="I27" s="376"/>
      <c r="J27" s="376"/>
      <c r="K27" s="377"/>
      <c r="L27" s="372">
        <v>1</v>
      </c>
      <c r="M27" s="373"/>
      <c r="N27" s="373"/>
      <c r="O27" s="373"/>
      <c r="P27" s="374"/>
      <c r="Q27" s="372">
        <v>3108</v>
      </c>
      <c r="R27" s="373"/>
      <c r="S27" s="373"/>
      <c r="T27" s="373"/>
      <c r="U27" s="373"/>
      <c r="V27" s="374"/>
      <c r="W27" s="462"/>
      <c r="X27" s="399"/>
      <c r="Y27" s="400"/>
      <c r="Z27" s="375" t="s">
        <v>183</v>
      </c>
      <c r="AA27" s="376"/>
      <c r="AB27" s="376"/>
      <c r="AC27" s="376"/>
      <c r="AD27" s="376"/>
      <c r="AE27" s="376"/>
      <c r="AF27" s="376"/>
      <c r="AG27" s="377"/>
      <c r="AH27" s="372">
        <v>1</v>
      </c>
      <c r="AI27" s="373"/>
      <c r="AJ27" s="373"/>
      <c r="AK27" s="373"/>
      <c r="AL27" s="374"/>
      <c r="AM27" s="372" t="s">
        <v>184</v>
      </c>
      <c r="AN27" s="373"/>
      <c r="AO27" s="373"/>
      <c r="AP27" s="373"/>
      <c r="AQ27" s="373"/>
      <c r="AR27" s="374"/>
      <c r="AS27" s="372" t="s">
        <v>184</v>
      </c>
      <c r="AT27" s="373"/>
      <c r="AU27" s="373"/>
      <c r="AV27" s="373"/>
      <c r="AW27" s="373"/>
      <c r="AX27" s="432"/>
      <c r="AY27" s="456" t="s">
        <v>185</v>
      </c>
      <c r="AZ27" s="457"/>
      <c r="BA27" s="457"/>
      <c r="BB27" s="457"/>
      <c r="BC27" s="457"/>
      <c r="BD27" s="457"/>
      <c r="BE27" s="457"/>
      <c r="BF27" s="457"/>
      <c r="BG27" s="457"/>
      <c r="BH27" s="457"/>
      <c r="BI27" s="457"/>
      <c r="BJ27" s="457"/>
      <c r="BK27" s="457"/>
      <c r="BL27" s="457"/>
      <c r="BM27" s="458"/>
      <c r="BN27" s="453" t="s">
        <v>140</v>
      </c>
      <c r="BO27" s="454"/>
      <c r="BP27" s="454"/>
      <c r="BQ27" s="454"/>
      <c r="BR27" s="454"/>
      <c r="BS27" s="454"/>
      <c r="BT27" s="454"/>
      <c r="BU27" s="455"/>
      <c r="BV27" s="453" t="s">
        <v>131</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15">
      <c r="A28" s="181"/>
      <c r="B28" s="398"/>
      <c r="C28" s="399"/>
      <c r="D28" s="400"/>
      <c r="E28" s="375" t="s">
        <v>186</v>
      </c>
      <c r="F28" s="376"/>
      <c r="G28" s="376"/>
      <c r="H28" s="376"/>
      <c r="I28" s="376"/>
      <c r="J28" s="376"/>
      <c r="K28" s="377"/>
      <c r="L28" s="372">
        <v>1</v>
      </c>
      <c r="M28" s="373"/>
      <c r="N28" s="373"/>
      <c r="O28" s="373"/>
      <c r="P28" s="374"/>
      <c r="Q28" s="372">
        <v>2584</v>
      </c>
      <c r="R28" s="373"/>
      <c r="S28" s="373"/>
      <c r="T28" s="373"/>
      <c r="U28" s="373"/>
      <c r="V28" s="374"/>
      <c r="W28" s="462"/>
      <c r="X28" s="399"/>
      <c r="Y28" s="400"/>
      <c r="Z28" s="375" t="s">
        <v>187</v>
      </c>
      <c r="AA28" s="376"/>
      <c r="AB28" s="376"/>
      <c r="AC28" s="376"/>
      <c r="AD28" s="376"/>
      <c r="AE28" s="376"/>
      <c r="AF28" s="376"/>
      <c r="AG28" s="377"/>
      <c r="AH28" s="372" t="s">
        <v>131</v>
      </c>
      <c r="AI28" s="373"/>
      <c r="AJ28" s="373"/>
      <c r="AK28" s="373"/>
      <c r="AL28" s="374"/>
      <c r="AM28" s="372" t="s">
        <v>131</v>
      </c>
      <c r="AN28" s="373"/>
      <c r="AO28" s="373"/>
      <c r="AP28" s="373"/>
      <c r="AQ28" s="373"/>
      <c r="AR28" s="374"/>
      <c r="AS28" s="372" t="s">
        <v>140</v>
      </c>
      <c r="AT28" s="373"/>
      <c r="AU28" s="373"/>
      <c r="AV28" s="373"/>
      <c r="AW28" s="373"/>
      <c r="AX28" s="432"/>
      <c r="AY28" s="436" t="s">
        <v>188</v>
      </c>
      <c r="AZ28" s="437"/>
      <c r="BA28" s="437"/>
      <c r="BB28" s="438"/>
      <c r="BC28" s="445" t="s">
        <v>50</v>
      </c>
      <c r="BD28" s="446"/>
      <c r="BE28" s="446"/>
      <c r="BF28" s="446"/>
      <c r="BG28" s="446"/>
      <c r="BH28" s="446"/>
      <c r="BI28" s="446"/>
      <c r="BJ28" s="446"/>
      <c r="BK28" s="446"/>
      <c r="BL28" s="446"/>
      <c r="BM28" s="447"/>
      <c r="BN28" s="448">
        <v>1155077</v>
      </c>
      <c r="BO28" s="449"/>
      <c r="BP28" s="449"/>
      <c r="BQ28" s="449"/>
      <c r="BR28" s="449"/>
      <c r="BS28" s="449"/>
      <c r="BT28" s="449"/>
      <c r="BU28" s="450"/>
      <c r="BV28" s="448">
        <v>1064252</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15">
      <c r="A29" s="181"/>
      <c r="B29" s="398"/>
      <c r="C29" s="399"/>
      <c r="D29" s="400"/>
      <c r="E29" s="375" t="s">
        <v>189</v>
      </c>
      <c r="F29" s="376"/>
      <c r="G29" s="376"/>
      <c r="H29" s="376"/>
      <c r="I29" s="376"/>
      <c r="J29" s="376"/>
      <c r="K29" s="377"/>
      <c r="L29" s="372">
        <v>6</v>
      </c>
      <c r="M29" s="373"/>
      <c r="N29" s="373"/>
      <c r="O29" s="373"/>
      <c r="P29" s="374"/>
      <c r="Q29" s="372">
        <v>2423</v>
      </c>
      <c r="R29" s="373"/>
      <c r="S29" s="373"/>
      <c r="T29" s="373"/>
      <c r="U29" s="373"/>
      <c r="V29" s="374"/>
      <c r="W29" s="463"/>
      <c r="X29" s="464"/>
      <c r="Y29" s="465"/>
      <c r="Z29" s="375" t="s">
        <v>190</v>
      </c>
      <c r="AA29" s="376"/>
      <c r="AB29" s="376"/>
      <c r="AC29" s="376"/>
      <c r="AD29" s="376"/>
      <c r="AE29" s="376"/>
      <c r="AF29" s="376"/>
      <c r="AG29" s="377"/>
      <c r="AH29" s="372">
        <v>88</v>
      </c>
      <c r="AI29" s="373"/>
      <c r="AJ29" s="373"/>
      <c r="AK29" s="373"/>
      <c r="AL29" s="374"/>
      <c r="AM29" s="372">
        <v>264530</v>
      </c>
      <c r="AN29" s="373"/>
      <c r="AO29" s="373"/>
      <c r="AP29" s="373"/>
      <c r="AQ29" s="373"/>
      <c r="AR29" s="374"/>
      <c r="AS29" s="372">
        <v>3006</v>
      </c>
      <c r="AT29" s="373"/>
      <c r="AU29" s="373"/>
      <c r="AV29" s="373"/>
      <c r="AW29" s="373"/>
      <c r="AX29" s="432"/>
      <c r="AY29" s="439"/>
      <c r="AZ29" s="440"/>
      <c r="BA29" s="440"/>
      <c r="BB29" s="441"/>
      <c r="BC29" s="433" t="s">
        <v>191</v>
      </c>
      <c r="BD29" s="434"/>
      <c r="BE29" s="434"/>
      <c r="BF29" s="434"/>
      <c r="BG29" s="434"/>
      <c r="BH29" s="434"/>
      <c r="BI29" s="434"/>
      <c r="BJ29" s="434"/>
      <c r="BK29" s="434"/>
      <c r="BL29" s="434"/>
      <c r="BM29" s="435"/>
      <c r="BN29" s="419">
        <v>475138</v>
      </c>
      <c r="BO29" s="420"/>
      <c r="BP29" s="420"/>
      <c r="BQ29" s="420"/>
      <c r="BR29" s="420"/>
      <c r="BS29" s="420"/>
      <c r="BT29" s="420"/>
      <c r="BU29" s="421"/>
      <c r="BV29" s="419">
        <v>294075</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192</v>
      </c>
      <c r="X30" s="387"/>
      <c r="Y30" s="387"/>
      <c r="Z30" s="387"/>
      <c r="AA30" s="387"/>
      <c r="AB30" s="387"/>
      <c r="AC30" s="387"/>
      <c r="AD30" s="387"/>
      <c r="AE30" s="387"/>
      <c r="AF30" s="387"/>
      <c r="AG30" s="388"/>
      <c r="AH30" s="389">
        <v>95.3</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2980368</v>
      </c>
      <c r="BO30" s="454"/>
      <c r="BP30" s="454"/>
      <c r="BQ30" s="454"/>
      <c r="BR30" s="454"/>
      <c r="BS30" s="454"/>
      <c r="BT30" s="454"/>
      <c r="BU30" s="455"/>
      <c r="BV30" s="453">
        <v>2805247</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8" t="s">
        <v>193</v>
      </c>
      <c r="D32" s="378"/>
      <c r="E32" s="378"/>
      <c r="F32" s="378"/>
      <c r="G32" s="378"/>
      <c r="H32" s="378"/>
      <c r="I32" s="378"/>
      <c r="J32" s="378"/>
      <c r="K32" s="378"/>
      <c r="L32" s="378"/>
      <c r="M32" s="378"/>
      <c r="N32" s="378"/>
      <c r="O32" s="378"/>
      <c r="P32" s="378"/>
      <c r="Q32" s="378"/>
      <c r="R32" s="378"/>
      <c r="S32" s="378"/>
      <c r="U32" s="379" t="s">
        <v>194</v>
      </c>
      <c r="V32" s="379"/>
      <c r="W32" s="379"/>
      <c r="X32" s="379"/>
      <c r="Y32" s="379"/>
      <c r="Z32" s="379"/>
      <c r="AA32" s="379"/>
      <c r="AB32" s="379"/>
      <c r="AC32" s="379"/>
      <c r="AD32" s="379"/>
      <c r="AE32" s="379"/>
      <c r="AF32" s="379"/>
      <c r="AG32" s="379"/>
      <c r="AH32" s="379"/>
      <c r="AI32" s="379"/>
      <c r="AJ32" s="379"/>
      <c r="AK32" s="379"/>
      <c r="AM32" s="379" t="s">
        <v>195</v>
      </c>
      <c r="AN32" s="379"/>
      <c r="AO32" s="379"/>
      <c r="AP32" s="379"/>
      <c r="AQ32" s="379"/>
      <c r="AR32" s="379"/>
      <c r="AS32" s="379"/>
      <c r="AT32" s="379"/>
      <c r="AU32" s="379"/>
      <c r="AV32" s="379"/>
      <c r="AW32" s="379"/>
      <c r="AX32" s="379"/>
      <c r="AY32" s="379"/>
      <c r="AZ32" s="379"/>
      <c r="BA32" s="379"/>
      <c r="BB32" s="379"/>
      <c r="BC32" s="379"/>
      <c r="BE32" s="379" t="s">
        <v>196</v>
      </c>
      <c r="BF32" s="379"/>
      <c r="BG32" s="379"/>
      <c r="BH32" s="379"/>
      <c r="BI32" s="379"/>
      <c r="BJ32" s="379"/>
      <c r="BK32" s="379"/>
      <c r="BL32" s="379"/>
      <c r="BM32" s="379"/>
      <c r="BN32" s="379"/>
      <c r="BO32" s="379"/>
      <c r="BP32" s="379"/>
      <c r="BQ32" s="379"/>
      <c r="BR32" s="379"/>
      <c r="BS32" s="379"/>
      <c r="BT32" s="379"/>
      <c r="BU32" s="379"/>
      <c r="BW32" s="379" t="s">
        <v>197</v>
      </c>
      <c r="BX32" s="379"/>
      <c r="BY32" s="379"/>
      <c r="BZ32" s="379"/>
      <c r="CA32" s="379"/>
      <c r="CB32" s="379"/>
      <c r="CC32" s="379"/>
      <c r="CD32" s="379"/>
      <c r="CE32" s="379"/>
      <c r="CF32" s="379"/>
      <c r="CG32" s="379"/>
      <c r="CH32" s="379"/>
      <c r="CI32" s="379"/>
      <c r="CJ32" s="379"/>
      <c r="CK32" s="379"/>
      <c r="CL32" s="379"/>
      <c r="CM32" s="379"/>
      <c r="CO32" s="379" t="s">
        <v>198</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15">
      <c r="A33" s="181"/>
      <c r="B33" s="205"/>
      <c r="C33" s="371" t="s">
        <v>199</v>
      </c>
      <c r="D33" s="371"/>
      <c r="E33" s="370" t="s">
        <v>200</v>
      </c>
      <c r="F33" s="370"/>
      <c r="G33" s="370"/>
      <c r="H33" s="370"/>
      <c r="I33" s="370"/>
      <c r="J33" s="370"/>
      <c r="K33" s="370"/>
      <c r="L33" s="370"/>
      <c r="M33" s="370"/>
      <c r="N33" s="370"/>
      <c r="O33" s="370"/>
      <c r="P33" s="370"/>
      <c r="Q33" s="370"/>
      <c r="R33" s="370"/>
      <c r="S33" s="370"/>
      <c r="T33" s="206"/>
      <c r="U33" s="371" t="s">
        <v>201</v>
      </c>
      <c r="V33" s="371"/>
      <c r="W33" s="370" t="s">
        <v>202</v>
      </c>
      <c r="X33" s="370"/>
      <c r="Y33" s="370"/>
      <c r="Z33" s="370"/>
      <c r="AA33" s="370"/>
      <c r="AB33" s="370"/>
      <c r="AC33" s="370"/>
      <c r="AD33" s="370"/>
      <c r="AE33" s="370"/>
      <c r="AF33" s="370"/>
      <c r="AG33" s="370"/>
      <c r="AH33" s="370"/>
      <c r="AI33" s="370"/>
      <c r="AJ33" s="370"/>
      <c r="AK33" s="370"/>
      <c r="AL33" s="206"/>
      <c r="AM33" s="371" t="s">
        <v>201</v>
      </c>
      <c r="AN33" s="371"/>
      <c r="AO33" s="370" t="s">
        <v>200</v>
      </c>
      <c r="AP33" s="370"/>
      <c r="AQ33" s="370"/>
      <c r="AR33" s="370"/>
      <c r="AS33" s="370"/>
      <c r="AT33" s="370"/>
      <c r="AU33" s="370"/>
      <c r="AV33" s="370"/>
      <c r="AW33" s="370"/>
      <c r="AX33" s="370"/>
      <c r="AY33" s="370"/>
      <c r="AZ33" s="370"/>
      <c r="BA33" s="370"/>
      <c r="BB33" s="370"/>
      <c r="BC33" s="370"/>
      <c r="BD33" s="207"/>
      <c r="BE33" s="370" t="s">
        <v>203</v>
      </c>
      <c r="BF33" s="370"/>
      <c r="BG33" s="370" t="s">
        <v>204</v>
      </c>
      <c r="BH33" s="370"/>
      <c r="BI33" s="370"/>
      <c r="BJ33" s="370"/>
      <c r="BK33" s="370"/>
      <c r="BL33" s="370"/>
      <c r="BM33" s="370"/>
      <c r="BN33" s="370"/>
      <c r="BO33" s="370"/>
      <c r="BP33" s="370"/>
      <c r="BQ33" s="370"/>
      <c r="BR33" s="370"/>
      <c r="BS33" s="370"/>
      <c r="BT33" s="370"/>
      <c r="BU33" s="370"/>
      <c r="BV33" s="207"/>
      <c r="BW33" s="371" t="s">
        <v>203</v>
      </c>
      <c r="BX33" s="371"/>
      <c r="BY33" s="370" t="s">
        <v>205</v>
      </c>
      <c r="BZ33" s="370"/>
      <c r="CA33" s="370"/>
      <c r="CB33" s="370"/>
      <c r="CC33" s="370"/>
      <c r="CD33" s="370"/>
      <c r="CE33" s="370"/>
      <c r="CF33" s="370"/>
      <c r="CG33" s="370"/>
      <c r="CH33" s="370"/>
      <c r="CI33" s="370"/>
      <c r="CJ33" s="370"/>
      <c r="CK33" s="370"/>
      <c r="CL33" s="370"/>
      <c r="CM33" s="370"/>
      <c r="CN33" s="206"/>
      <c r="CO33" s="371" t="s">
        <v>199</v>
      </c>
      <c r="CP33" s="371"/>
      <c r="CQ33" s="370" t="s">
        <v>206</v>
      </c>
      <c r="CR33" s="370"/>
      <c r="CS33" s="370"/>
      <c r="CT33" s="370"/>
      <c r="CU33" s="370"/>
      <c r="CV33" s="370"/>
      <c r="CW33" s="370"/>
      <c r="CX33" s="370"/>
      <c r="CY33" s="370"/>
      <c r="CZ33" s="370"/>
      <c r="DA33" s="370"/>
      <c r="DB33" s="370"/>
      <c r="DC33" s="370"/>
      <c r="DD33" s="370"/>
      <c r="DE33" s="370"/>
      <c r="DF33" s="206"/>
      <c r="DG33" s="369" t="s">
        <v>207</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3</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t="str">
        <f>IF(AO34="","",MAX(C34:D43,U34:V43)+1)</f>
        <v/>
      </c>
      <c r="AN34" s="367"/>
      <c r="AO34" s="368"/>
      <c r="AP34" s="368"/>
      <c r="AQ34" s="368"/>
      <c r="AR34" s="368"/>
      <c r="AS34" s="368"/>
      <c r="AT34" s="368"/>
      <c r="AU34" s="368"/>
      <c r="AV34" s="368"/>
      <c r="AW34" s="368"/>
      <c r="AX34" s="368"/>
      <c r="AY34" s="368"/>
      <c r="AZ34" s="368"/>
      <c r="BA34" s="368"/>
      <c r="BB34" s="368"/>
      <c r="BC34" s="368"/>
      <c r="BD34" s="181"/>
      <c r="BE34" s="367" t="str">
        <f>IF(BG34="","",MAX(C34:D43,U34:V43,AM34:AN43)+1)</f>
        <v/>
      </c>
      <c r="BF34" s="367"/>
      <c r="BG34" s="368"/>
      <c r="BH34" s="368"/>
      <c r="BI34" s="368"/>
      <c r="BJ34" s="368"/>
      <c r="BK34" s="368"/>
      <c r="BL34" s="368"/>
      <c r="BM34" s="368"/>
      <c r="BN34" s="368"/>
      <c r="BO34" s="368"/>
      <c r="BP34" s="368"/>
      <c r="BQ34" s="368"/>
      <c r="BR34" s="368"/>
      <c r="BS34" s="368"/>
      <c r="BT34" s="368"/>
      <c r="BU34" s="368"/>
      <c r="BV34" s="181"/>
      <c r="BW34" s="367">
        <f>IF(BY34="","",MAX(C34:D43,U34:V43,AM34:AN43,BE34:BF43)+1)</f>
        <v>5</v>
      </c>
      <c r="BX34" s="367"/>
      <c r="BY34" s="368" t="str">
        <f>IF('各会計、関係団体の財政状況及び健全化判断比率'!B68="","",'各会計、関係団体の財政状況及び健全化判断比率'!B68)</f>
        <v>杵藤地区広域市町村圏組合（一般会計）</v>
      </c>
      <c r="BZ34" s="368"/>
      <c r="CA34" s="368"/>
      <c r="CB34" s="368"/>
      <c r="CC34" s="368"/>
      <c r="CD34" s="368"/>
      <c r="CE34" s="368"/>
      <c r="CF34" s="368"/>
      <c r="CG34" s="368"/>
      <c r="CH34" s="368"/>
      <c r="CI34" s="368"/>
      <c r="CJ34" s="368"/>
      <c r="CK34" s="368"/>
      <c r="CL34" s="368"/>
      <c r="CM34" s="368"/>
      <c r="CN34" s="181"/>
      <c r="CO34" s="367" t="str">
        <f>IF(CQ34="","",MAX(C34:D43,U34:V43,AM34:AN43,BE34:BF43,BW34:BX43)+1)</f>
        <v/>
      </c>
      <c r="CP34" s="367"/>
      <c r="CQ34" s="368" t="str">
        <f>IF('各会計、関係団体の財政状況及び健全化判断比率'!BS7="","",'各会計、関係団体の財政状況及び健全化判断比率'!BS7)</f>
        <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f>IF(E35="","",C34+1)</f>
        <v>2</v>
      </c>
      <c r="D35" s="367"/>
      <c r="E35" s="368" t="str">
        <f>IF('各会計、関係団体の財政状況及び健全化判断比率'!B8="","",'各会計、関係団体の財政状況及び健全化判断比率'!B8)</f>
        <v>灌漑用水ポンプ施設維持管理事業特別会計</v>
      </c>
      <c r="F35" s="368"/>
      <c r="G35" s="368"/>
      <c r="H35" s="368"/>
      <c r="I35" s="368"/>
      <c r="J35" s="368"/>
      <c r="K35" s="368"/>
      <c r="L35" s="368"/>
      <c r="M35" s="368"/>
      <c r="N35" s="368"/>
      <c r="O35" s="368"/>
      <c r="P35" s="368"/>
      <c r="Q35" s="368"/>
      <c r="R35" s="368"/>
      <c r="S35" s="368"/>
      <c r="T35" s="181"/>
      <c r="U35" s="367">
        <f>IF(W35="","",U34+1)</f>
        <v>4</v>
      </c>
      <c r="V35" s="367"/>
      <c r="W35" s="368" t="str">
        <f>IF('各会計、関係団体の財政状況及び健全化判断比率'!B29="","",'各会計、関係団体の財政状況及び健全化判断比率'!B29)</f>
        <v>後期高齢者医療特別会計</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6</v>
      </c>
      <c r="BX35" s="367"/>
      <c r="BY35" s="368" t="str">
        <f>IF('各会計、関係団体の財政状況及び健全化判断比率'!B69="","",'各会計、関係団体の財政状況及び健全化判断比率'!B69)</f>
        <v>杵藤地区広域市町村圏組合（特別会計）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t="str">
        <f t="shared" ref="U36:U43" si="4">IF(W36="","",U35+1)</f>
        <v/>
      </c>
      <c r="V36" s="367"/>
      <c r="W36" s="368"/>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7</v>
      </c>
      <c r="BX36" s="367"/>
      <c r="BY36" s="368" t="str">
        <f>IF('各会計、関係団体の財政状況及び健全化判断比率'!B70="","",'各会計、関係団体の財政状況及び健全化判断比率'!B70)</f>
        <v>杵島工業用水道企業団</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8</v>
      </c>
      <c r="BX37" s="367"/>
      <c r="BY37" s="368" t="str">
        <f>IF('各会計、関係団体の財政状況及び健全化判断比率'!B71="","",'各会計、関係団体の財政状況及び健全化判断比率'!B71)</f>
        <v>佐賀西部広域水道企業団</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9</v>
      </c>
      <c r="BX38" s="367"/>
      <c r="BY38" s="368" t="str">
        <f>IF('各会計、関係団体の財政状況及び健全化判断比率'!B72="","",'各会計、関係団体の財政状況及び健全化判断比率'!B72)</f>
        <v>佐賀県西部広域環境組合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10</v>
      </c>
      <c r="BX39" s="367"/>
      <c r="BY39" s="368" t="str">
        <f>IF('各会計、関係団体の財政状況及び健全化判断比率'!B73="","",'各会計、関係団体の財政状況及び健全化判断比率'!B73)</f>
        <v>佐賀県後期高齢者医療広域連合（一般会計）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11</v>
      </c>
      <c r="BX40" s="367"/>
      <c r="BY40" s="368" t="str">
        <f>IF('各会計、関係団体の財政状況及び健全化判断比率'!B74="","",'各会計、関係団体の財政状況及び健全化判断比率'!B74)</f>
        <v>佐賀県後期高齢者医療広域連合（特別会計）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12</v>
      </c>
      <c r="BX41" s="367"/>
      <c r="BY41" s="368" t="str">
        <f>IF('各会計、関係団体の財政状況及び健全化判断比率'!B75="","",'各会計、関係団体の財政状況及び健全化判断比率'!B75)</f>
        <v>佐賀県市町総合事務組合（一般会計）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13</v>
      </c>
      <c r="BX42" s="367"/>
      <c r="BY42" s="368" t="str">
        <f>IF('各会計、関係団体の財政状況及び健全化判断比率'!B76="","",'各会計、関係団体の財政状況及び健全化判断比率'!B76)</f>
        <v>佐賀県市町総合事務組合（特別会計）</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f t="shared" si="2"/>
        <v>14</v>
      </c>
      <c r="BX43" s="367"/>
      <c r="BY43" s="368" t="str">
        <f>IF('各会計、関係団体の財政状況及び健全化判断比率'!B77="","",'各会計、関係団体の財政状況及び健全化判断比率'!B77)</f>
        <v>杵東地区衛生処理場組合</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208</v>
      </c>
      <c r="E46" s="364" t="s">
        <v>209</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210</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211</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212</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213</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214</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215</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216</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MTnrBVZ4+AnPojQM6O7FK7nSMoPy6JYvj/sSHPkEPFPDgHH/1yqxaMMunjCJ/V3hTjE5ZNJ1WmuEpweIqMtF+g==" saltValue="fqmyeWY3LKG1iDXw8Np5uw=="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15">
      <c r="A34" s="22"/>
      <c r="B34" s="31"/>
      <c r="C34" s="1151" t="s">
        <v>565</v>
      </c>
      <c r="D34" s="1151"/>
      <c r="E34" s="1152"/>
      <c r="F34" s="32">
        <v>7.07</v>
      </c>
      <c r="G34" s="33">
        <v>6.83</v>
      </c>
      <c r="H34" s="33">
        <v>2.19</v>
      </c>
      <c r="I34" s="33">
        <v>6.49</v>
      </c>
      <c r="J34" s="34">
        <v>6.83</v>
      </c>
      <c r="K34" s="22"/>
      <c r="L34" s="22"/>
      <c r="M34" s="22"/>
      <c r="N34" s="22"/>
      <c r="O34" s="22"/>
      <c r="P34" s="22"/>
    </row>
    <row r="35" spans="1:16" ht="39" customHeight="1" x14ac:dyDescent="0.15">
      <c r="A35" s="22"/>
      <c r="B35" s="35"/>
      <c r="C35" s="1145" t="s">
        <v>566</v>
      </c>
      <c r="D35" s="1146"/>
      <c r="E35" s="1147"/>
      <c r="F35" s="36">
        <v>0</v>
      </c>
      <c r="G35" s="37">
        <v>1.86</v>
      </c>
      <c r="H35" s="37">
        <v>0.3</v>
      </c>
      <c r="I35" s="37">
        <v>1.1499999999999999</v>
      </c>
      <c r="J35" s="38">
        <v>2.34</v>
      </c>
      <c r="K35" s="22"/>
      <c r="L35" s="22"/>
      <c r="M35" s="22"/>
      <c r="N35" s="22"/>
      <c r="O35" s="22"/>
      <c r="P35" s="22"/>
    </row>
    <row r="36" spans="1:16" ht="39" customHeight="1" x14ac:dyDescent="0.15">
      <c r="A36" s="22"/>
      <c r="B36" s="35"/>
      <c r="C36" s="1145" t="s">
        <v>567</v>
      </c>
      <c r="D36" s="1146"/>
      <c r="E36" s="1147"/>
      <c r="F36" s="36">
        <v>0</v>
      </c>
      <c r="G36" s="37">
        <v>0</v>
      </c>
      <c r="H36" s="37">
        <v>0</v>
      </c>
      <c r="I36" s="37">
        <v>0</v>
      </c>
      <c r="J36" s="38">
        <v>0</v>
      </c>
      <c r="K36" s="22"/>
      <c r="L36" s="22"/>
      <c r="M36" s="22"/>
      <c r="N36" s="22"/>
      <c r="O36" s="22"/>
      <c r="P36" s="22"/>
    </row>
    <row r="37" spans="1:16" ht="39" customHeight="1" x14ac:dyDescent="0.15">
      <c r="A37" s="22"/>
      <c r="B37" s="35"/>
      <c r="C37" s="1145" t="s">
        <v>568</v>
      </c>
      <c r="D37" s="1146"/>
      <c r="E37" s="1147"/>
      <c r="F37" s="36">
        <v>0</v>
      </c>
      <c r="G37" s="37">
        <v>0</v>
      </c>
      <c r="H37" s="37">
        <v>0</v>
      </c>
      <c r="I37" s="37">
        <v>0</v>
      </c>
      <c r="J37" s="38">
        <v>0</v>
      </c>
      <c r="K37" s="22"/>
      <c r="L37" s="22"/>
      <c r="M37" s="22"/>
      <c r="N37" s="22"/>
      <c r="O37" s="22"/>
      <c r="P37" s="22"/>
    </row>
    <row r="38" spans="1:16" ht="39" customHeight="1" x14ac:dyDescent="0.15">
      <c r="A38" s="22"/>
      <c r="B38" s="35"/>
      <c r="C38" s="1145"/>
      <c r="D38" s="1146"/>
      <c r="E38" s="1147"/>
      <c r="F38" s="36"/>
      <c r="G38" s="37"/>
      <c r="H38" s="37"/>
      <c r="I38" s="37"/>
      <c r="J38" s="38"/>
      <c r="K38" s="22"/>
      <c r="L38" s="22"/>
      <c r="M38" s="22"/>
      <c r="N38" s="22"/>
      <c r="O38" s="22"/>
      <c r="P38" s="22"/>
    </row>
    <row r="39" spans="1:16" ht="39" customHeight="1" x14ac:dyDescent="0.15">
      <c r="A39" s="22"/>
      <c r="B39" s="35"/>
      <c r="C39" s="1145"/>
      <c r="D39" s="1146"/>
      <c r="E39" s="1147"/>
      <c r="F39" s="36"/>
      <c r="G39" s="37"/>
      <c r="H39" s="37"/>
      <c r="I39" s="37"/>
      <c r="J39" s="38"/>
      <c r="K39" s="22"/>
      <c r="L39" s="22"/>
      <c r="M39" s="22"/>
      <c r="N39" s="22"/>
      <c r="O39" s="22"/>
      <c r="P39" s="22"/>
    </row>
    <row r="40" spans="1:16" ht="39" customHeight="1" x14ac:dyDescent="0.15">
      <c r="A40" s="22"/>
      <c r="B40" s="35"/>
      <c r="C40" s="1145"/>
      <c r="D40" s="1146"/>
      <c r="E40" s="1147"/>
      <c r="F40" s="36"/>
      <c r="G40" s="37"/>
      <c r="H40" s="37"/>
      <c r="I40" s="37"/>
      <c r="J40" s="38"/>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569</v>
      </c>
      <c r="D42" s="1146"/>
      <c r="E42" s="1147"/>
      <c r="F42" s="36" t="s">
        <v>516</v>
      </c>
      <c r="G42" s="37" t="s">
        <v>516</v>
      </c>
      <c r="H42" s="37" t="s">
        <v>516</v>
      </c>
      <c r="I42" s="37" t="s">
        <v>516</v>
      </c>
      <c r="J42" s="38" t="s">
        <v>516</v>
      </c>
      <c r="K42" s="22"/>
      <c r="L42" s="22"/>
      <c r="M42" s="22"/>
      <c r="N42" s="22"/>
      <c r="O42" s="22"/>
      <c r="P42" s="22"/>
    </row>
    <row r="43" spans="1:16" ht="39" customHeight="1" thickBot="1" x14ac:dyDescent="0.2">
      <c r="A43" s="22"/>
      <c r="B43" s="40"/>
      <c r="C43" s="1148" t="s">
        <v>570</v>
      </c>
      <c r="D43" s="1149"/>
      <c r="E43" s="1150"/>
      <c r="F43" s="41">
        <v>3.54</v>
      </c>
      <c r="G43" s="42">
        <v>4.12</v>
      </c>
      <c r="H43" s="42" t="s">
        <v>516</v>
      </c>
      <c r="I43" s="42" t="s">
        <v>516</v>
      </c>
      <c r="J43" s="43" t="s">
        <v>516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AXakHi8Sg00mfvR3Zsr4ykB+ellb1Hin7UEWmNKeKnbHWJoVQOi/2AfBwNRe3wETMqWV0Dha8mmV3IbOYJbtIg==" saltValue="gedwLeAd1EvbE1QKeayJB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verticalCentered="1"/>
  <pageMargins left="0" right="0" top="0" bottom="0" header="0" footer="0"/>
  <pageSetup paperSize="8" scale="86" orientation="landscape" r:id="rId1"/>
  <headerFooter alignWithMargins="0">
    <oddFooter>&amp;C&amp;P /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15">
      <c r="A45" s="48"/>
      <c r="B45" s="1176" t="s">
        <v>11</v>
      </c>
      <c r="C45" s="1177"/>
      <c r="D45" s="58"/>
      <c r="E45" s="1182" t="s">
        <v>12</v>
      </c>
      <c r="F45" s="1182"/>
      <c r="G45" s="1182"/>
      <c r="H45" s="1182"/>
      <c r="I45" s="1182"/>
      <c r="J45" s="1183"/>
      <c r="K45" s="59">
        <v>685</v>
      </c>
      <c r="L45" s="60">
        <v>686</v>
      </c>
      <c r="M45" s="60">
        <v>684</v>
      </c>
      <c r="N45" s="60">
        <v>694</v>
      </c>
      <c r="O45" s="61">
        <v>658</v>
      </c>
      <c r="P45" s="48"/>
      <c r="Q45" s="48"/>
      <c r="R45" s="48"/>
      <c r="S45" s="48"/>
      <c r="T45" s="48"/>
      <c r="U45" s="48"/>
    </row>
    <row r="46" spans="1:21" ht="30.75" customHeight="1" x14ac:dyDescent="0.15">
      <c r="A46" s="48"/>
      <c r="B46" s="1178"/>
      <c r="C46" s="1179"/>
      <c r="D46" s="62"/>
      <c r="E46" s="1155" t="s">
        <v>13</v>
      </c>
      <c r="F46" s="1155"/>
      <c r="G46" s="1155"/>
      <c r="H46" s="1155"/>
      <c r="I46" s="1155"/>
      <c r="J46" s="1156"/>
      <c r="K46" s="63" t="s">
        <v>516</v>
      </c>
      <c r="L46" s="64" t="s">
        <v>516</v>
      </c>
      <c r="M46" s="64" t="s">
        <v>516</v>
      </c>
      <c r="N46" s="64" t="s">
        <v>516</v>
      </c>
      <c r="O46" s="65" t="s">
        <v>516</v>
      </c>
      <c r="P46" s="48"/>
      <c r="Q46" s="48"/>
      <c r="R46" s="48"/>
      <c r="S46" s="48"/>
      <c r="T46" s="48"/>
      <c r="U46" s="48"/>
    </row>
    <row r="47" spans="1:21" ht="30.75" customHeight="1" x14ac:dyDescent="0.15">
      <c r="A47" s="48"/>
      <c r="B47" s="1178"/>
      <c r="C47" s="1179"/>
      <c r="D47" s="62"/>
      <c r="E47" s="1155" t="s">
        <v>14</v>
      </c>
      <c r="F47" s="1155"/>
      <c r="G47" s="1155"/>
      <c r="H47" s="1155"/>
      <c r="I47" s="1155"/>
      <c r="J47" s="1156"/>
      <c r="K47" s="63" t="s">
        <v>516</v>
      </c>
      <c r="L47" s="64" t="s">
        <v>516</v>
      </c>
      <c r="M47" s="64" t="s">
        <v>516</v>
      </c>
      <c r="N47" s="64" t="s">
        <v>516</v>
      </c>
      <c r="O47" s="65" t="s">
        <v>516</v>
      </c>
      <c r="P47" s="48"/>
      <c r="Q47" s="48"/>
      <c r="R47" s="48"/>
      <c r="S47" s="48"/>
      <c r="T47" s="48"/>
      <c r="U47" s="48"/>
    </row>
    <row r="48" spans="1:21" ht="30.75" customHeight="1" x14ac:dyDescent="0.15">
      <c r="A48" s="48"/>
      <c r="B48" s="1178"/>
      <c r="C48" s="1179"/>
      <c r="D48" s="62"/>
      <c r="E48" s="1155" t="s">
        <v>15</v>
      </c>
      <c r="F48" s="1155"/>
      <c r="G48" s="1155"/>
      <c r="H48" s="1155"/>
      <c r="I48" s="1155"/>
      <c r="J48" s="1156"/>
      <c r="K48" s="63">
        <v>7</v>
      </c>
      <c r="L48" s="64">
        <v>5</v>
      </c>
      <c r="M48" s="64" t="s">
        <v>516</v>
      </c>
      <c r="N48" s="64" t="s">
        <v>516</v>
      </c>
      <c r="O48" s="65" t="s">
        <v>516</v>
      </c>
      <c r="P48" s="48"/>
      <c r="Q48" s="48"/>
      <c r="R48" s="48"/>
      <c r="S48" s="48"/>
      <c r="T48" s="48"/>
      <c r="U48" s="48"/>
    </row>
    <row r="49" spans="1:21" ht="30.75" customHeight="1" x14ac:dyDescent="0.15">
      <c r="A49" s="48"/>
      <c r="B49" s="1178"/>
      <c r="C49" s="1179"/>
      <c r="D49" s="62"/>
      <c r="E49" s="1155" t="s">
        <v>16</v>
      </c>
      <c r="F49" s="1155"/>
      <c r="G49" s="1155"/>
      <c r="H49" s="1155"/>
      <c r="I49" s="1155"/>
      <c r="J49" s="1156"/>
      <c r="K49" s="63">
        <v>23</v>
      </c>
      <c r="L49" s="64">
        <v>28</v>
      </c>
      <c r="M49" s="64">
        <v>27</v>
      </c>
      <c r="N49" s="64">
        <v>25</v>
      </c>
      <c r="O49" s="65">
        <v>27</v>
      </c>
      <c r="P49" s="48"/>
      <c r="Q49" s="48"/>
      <c r="R49" s="48"/>
      <c r="S49" s="48"/>
      <c r="T49" s="48"/>
      <c r="U49" s="48"/>
    </row>
    <row r="50" spans="1:21" ht="30.75" customHeight="1" x14ac:dyDescent="0.15">
      <c r="A50" s="48"/>
      <c r="B50" s="1178"/>
      <c r="C50" s="1179"/>
      <c r="D50" s="62"/>
      <c r="E50" s="1155" t="s">
        <v>17</v>
      </c>
      <c r="F50" s="1155"/>
      <c r="G50" s="1155"/>
      <c r="H50" s="1155"/>
      <c r="I50" s="1155"/>
      <c r="J50" s="1156"/>
      <c r="K50" s="63" t="s">
        <v>516</v>
      </c>
      <c r="L50" s="64" t="s">
        <v>516</v>
      </c>
      <c r="M50" s="64" t="s">
        <v>516</v>
      </c>
      <c r="N50" s="64" t="s">
        <v>516</v>
      </c>
      <c r="O50" s="65" t="s">
        <v>516</v>
      </c>
      <c r="P50" s="48"/>
      <c r="Q50" s="48"/>
      <c r="R50" s="48"/>
      <c r="S50" s="48"/>
      <c r="T50" s="48"/>
      <c r="U50" s="48"/>
    </row>
    <row r="51" spans="1:21" ht="30.75" customHeight="1" x14ac:dyDescent="0.15">
      <c r="A51" s="48"/>
      <c r="B51" s="1180"/>
      <c r="C51" s="1181"/>
      <c r="D51" s="66"/>
      <c r="E51" s="1155" t="s">
        <v>18</v>
      </c>
      <c r="F51" s="1155"/>
      <c r="G51" s="1155"/>
      <c r="H51" s="1155"/>
      <c r="I51" s="1155"/>
      <c r="J51" s="1156"/>
      <c r="K51" s="63" t="s">
        <v>516</v>
      </c>
      <c r="L51" s="64" t="s">
        <v>516</v>
      </c>
      <c r="M51" s="64" t="s">
        <v>516</v>
      </c>
      <c r="N51" s="64" t="s">
        <v>516</v>
      </c>
      <c r="O51" s="65" t="s">
        <v>516</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557</v>
      </c>
      <c r="L52" s="64">
        <v>562</v>
      </c>
      <c r="M52" s="64">
        <v>553</v>
      </c>
      <c r="N52" s="64">
        <v>552</v>
      </c>
      <c r="O52" s="65">
        <v>527</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158</v>
      </c>
      <c r="L53" s="69">
        <v>157</v>
      </c>
      <c r="M53" s="69">
        <v>158</v>
      </c>
      <c r="N53" s="69">
        <v>167</v>
      </c>
      <c r="O53" s="70">
        <v>158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571</v>
      </c>
      <c r="P56" s="48"/>
      <c r="Q56" s="48"/>
      <c r="R56" s="48"/>
      <c r="S56" s="48"/>
      <c r="T56" s="48"/>
      <c r="U56" s="48"/>
    </row>
    <row r="57" spans="1:21" ht="31.5" customHeight="1" thickBot="1" x14ac:dyDescent="0.2">
      <c r="A57" s="48"/>
      <c r="B57" s="76"/>
      <c r="C57" s="77"/>
      <c r="D57" s="77"/>
      <c r="E57" s="78"/>
      <c r="F57" s="78"/>
      <c r="G57" s="78"/>
      <c r="H57" s="78"/>
      <c r="I57" s="78"/>
      <c r="J57" s="79" t="s">
        <v>2</v>
      </c>
      <c r="K57" s="80" t="s">
        <v>572</v>
      </c>
      <c r="L57" s="81" t="s">
        <v>573</v>
      </c>
      <c r="M57" s="81" t="s">
        <v>574</v>
      </c>
      <c r="N57" s="81" t="s">
        <v>575</v>
      </c>
      <c r="O57" s="82" t="s">
        <v>576</v>
      </c>
      <c r="P57" s="48"/>
      <c r="Q57" s="48"/>
      <c r="R57" s="48"/>
      <c r="S57" s="48"/>
      <c r="T57" s="48"/>
      <c r="U57" s="48"/>
    </row>
    <row r="58" spans="1:21" ht="31.5" customHeight="1" x14ac:dyDescent="0.15">
      <c r="B58" s="1161" t="s">
        <v>26</v>
      </c>
      <c r="C58" s="1162"/>
      <c r="D58" s="1167" t="s">
        <v>27</v>
      </c>
      <c r="E58" s="1168"/>
      <c r="F58" s="1168"/>
      <c r="G58" s="1168"/>
      <c r="H58" s="1168"/>
      <c r="I58" s="1168"/>
      <c r="J58" s="1169"/>
      <c r="K58" s="83"/>
      <c r="L58" s="84"/>
      <c r="M58" s="84"/>
      <c r="N58" s="84"/>
      <c r="O58" s="85"/>
    </row>
    <row r="59" spans="1:21" ht="31.5" customHeight="1" x14ac:dyDescent="0.15">
      <c r="B59" s="1163"/>
      <c r="C59" s="1164"/>
      <c r="D59" s="1170" t="s">
        <v>28</v>
      </c>
      <c r="E59" s="1171"/>
      <c r="F59" s="1171"/>
      <c r="G59" s="1171"/>
      <c r="H59" s="1171"/>
      <c r="I59" s="1171"/>
      <c r="J59" s="1172"/>
      <c r="K59" s="86"/>
      <c r="L59" s="87"/>
      <c r="M59" s="87"/>
      <c r="N59" s="87"/>
      <c r="O59" s="88"/>
    </row>
    <row r="60" spans="1:21" ht="31.5" customHeight="1" thickBot="1" x14ac:dyDescent="0.2">
      <c r="B60" s="1165"/>
      <c r="C60" s="1166"/>
      <c r="D60" s="1173" t="s">
        <v>29</v>
      </c>
      <c r="E60" s="1174"/>
      <c r="F60" s="1174"/>
      <c r="G60" s="1174"/>
      <c r="H60" s="1174"/>
      <c r="I60" s="1174"/>
      <c r="J60" s="1175"/>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tJ+uEC3JQww3tPYz5njDgnE2u+lW8NrYrt0Stw45JPcwFuBBDjBfYn4BCMdcCXP2rvmoyzpDGWUEi62UzXPgZg==" saltValue="86Nhea43euQ4Lez5yLY6wg=="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verticalCentered="1"/>
  <pageMargins left="0" right="0" top="0" bottom="0" header="0" footer="0"/>
  <pageSetup paperSize="8" scale="77" orientation="landscape" r:id="rId1"/>
  <headerFooter alignWithMargins="0">
    <oddFooter>&amp;C&amp;P / &amp;N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558</v>
      </c>
      <c r="J40" s="103" t="s">
        <v>559</v>
      </c>
      <c r="K40" s="103" t="s">
        <v>560</v>
      </c>
      <c r="L40" s="103" t="s">
        <v>561</v>
      </c>
      <c r="M40" s="104" t="s">
        <v>562</v>
      </c>
    </row>
    <row r="41" spans="2:13" ht="27.75" customHeight="1" x14ac:dyDescent="0.15">
      <c r="B41" s="1196" t="s">
        <v>32</v>
      </c>
      <c r="C41" s="1197"/>
      <c r="D41" s="105"/>
      <c r="E41" s="1198" t="s">
        <v>33</v>
      </c>
      <c r="F41" s="1198"/>
      <c r="G41" s="1198"/>
      <c r="H41" s="1199"/>
      <c r="I41" s="355">
        <v>5354</v>
      </c>
      <c r="J41" s="356">
        <v>4923</v>
      </c>
      <c r="K41" s="356">
        <v>4836</v>
      </c>
      <c r="L41" s="356">
        <v>4794</v>
      </c>
      <c r="M41" s="357">
        <v>4785</v>
      </c>
    </row>
    <row r="42" spans="2:13" ht="27.75" customHeight="1" x14ac:dyDescent="0.15">
      <c r="B42" s="1186"/>
      <c r="C42" s="1187"/>
      <c r="D42" s="106"/>
      <c r="E42" s="1190" t="s">
        <v>34</v>
      </c>
      <c r="F42" s="1190"/>
      <c r="G42" s="1190"/>
      <c r="H42" s="1191"/>
      <c r="I42" s="358" t="s">
        <v>516</v>
      </c>
      <c r="J42" s="359" t="s">
        <v>516</v>
      </c>
      <c r="K42" s="359" t="s">
        <v>516</v>
      </c>
      <c r="L42" s="359" t="s">
        <v>516</v>
      </c>
      <c r="M42" s="360" t="s">
        <v>516</v>
      </c>
    </row>
    <row r="43" spans="2:13" ht="27.75" customHeight="1" x14ac:dyDescent="0.15">
      <c r="B43" s="1186"/>
      <c r="C43" s="1187"/>
      <c r="D43" s="106"/>
      <c r="E43" s="1190" t="s">
        <v>35</v>
      </c>
      <c r="F43" s="1190"/>
      <c r="G43" s="1190"/>
      <c r="H43" s="1191"/>
      <c r="I43" s="358">
        <v>83</v>
      </c>
      <c r="J43" s="359">
        <v>68</v>
      </c>
      <c r="K43" s="359" t="s">
        <v>516</v>
      </c>
      <c r="L43" s="359" t="s">
        <v>516</v>
      </c>
      <c r="M43" s="360" t="s">
        <v>516</v>
      </c>
    </row>
    <row r="44" spans="2:13" ht="27.75" customHeight="1" x14ac:dyDescent="0.15">
      <c r="B44" s="1186"/>
      <c r="C44" s="1187"/>
      <c r="D44" s="106"/>
      <c r="E44" s="1190" t="s">
        <v>36</v>
      </c>
      <c r="F44" s="1190"/>
      <c r="G44" s="1190"/>
      <c r="H44" s="1191"/>
      <c r="I44" s="358">
        <v>427</v>
      </c>
      <c r="J44" s="359">
        <v>389</v>
      </c>
      <c r="K44" s="359">
        <v>353</v>
      </c>
      <c r="L44" s="359">
        <v>939</v>
      </c>
      <c r="M44" s="360">
        <v>872</v>
      </c>
    </row>
    <row r="45" spans="2:13" ht="27.75" customHeight="1" x14ac:dyDescent="0.15">
      <c r="B45" s="1186"/>
      <c r="C45" s="1187"/>
      <c r="D45" s="106"/>
      <c r="E45" s="1190" t="s">
        <v>37</v>
      </c>
      <c r="F45" s="1190"/>
      <c r="G45" s="1190"/>
      <c r="H45" s="1191"/>
      <c r="I45" s="358">
        <v>892</v>
      </c>
      <c r="J45" s="359">
        <v>871</v>
      </c>
      <c r="K45" s="359">
        <v>898</v>
      </c>
      <c r="L45" s="359">
        <v>740</v>
      </c>
      <c r="M45" s="360">
        <v>756</v>
      </c>
    </row>
    <row r="46" spans="2:13" ht="27.75" customHeight="1" x14ac:dyDescent="0.15">
      <c r="B46" s="1186"/>
      <c r="C46" s="1187"/>
      <c r="D46" s="107"/>
      <c r="E46" s="1190" t="s">
        <v>38</v>
      </c>
      <c r="F46" s="1190"/>
      <c r="G46" s="1190"/>
      <c r="H46" s="1191"/>
      <c r="I46" s="358" t="s">
        <v>516</v>
      </c>
      <c r="J46" s="359" t="s">
        <v>516</v>
      </c>
      <c r="K46" s="359" t="s">
        <v>516</v>
      </c>
      <c r="L46" s="359" t="s">
        <v>516</v>
      </c>
      <c r="M46" s="360" t="s">
        <v>516</v>
      </c>
    </row>
    <row r="47" spans="2:13" ht="27.75" customHeight="1" x14ac:dyDescent="0.15">
      <c r="B47" s="1186"/>
      <c r="C47" s="1187"/>
      <c r="D47" s="108"/>
      <c r="E47" s="1200" t="s">
        <v>39</v>
      </c>
      <c r="F47" s="1201"/>
      <c r="G47" s="1201"/>
      <c r="H47" s="1202"/>
      <c r="I47" s="358" t="s">
        <v>516</v>
      </c>
      <c r="J47" s="359" t="s">
        <v>516</v>
      </c>
      <c r="K47" s="359" t="s">
        <v>516</v>
      </c>
      <c r="L47" s="359" t="s">
        <v>516</v>
      </c>
      <c r="M47" s="360" t="s">
        <v>516</v>
      </c>
    </row>
    <row r="48" spans="2:13" ht="27.75" customHeight="1" x14ac:dyDescent="0.15">
      <c r="B48" s="1186"/>
      <c r="C48" s="1187"/>
      <c r="D48" s="106"/>
      <c r="E48" s="1190" t="s">
        <v>40</v>
      </c>
      <c r="F48" s="1190"/>
      <c r="G48" s="1190"/>
      <c r="H48" s="1191"/>
      <c r="I48" s="358" t="s">
        <v>516</v>
      </c>
      <c r="J48" s="359" t="s">
        <v>516</v>
      </c>
      <c r="K48" s="359" t="s">
        <v>516</v>
      </c>
      <c r="L48" s="359" t="s">
        <v>516</v>
      </c>
      <c r="M48" s="360" t="s">
        <v>516</v>
      </c>
    </row>
    <row r="49" spans="2:13" ht="27.75" customHeight="1" x14ac:dyDescent="0.15">
      <c r="B49" s="1188"/>
      <c r="C49" s="1189"/>
      <c r="D49" s="106"/>
      <c r="E49" s="1190" t="s">
        <v>41</v>
      </c>
      <c r="F49" s="1190"/>
      <c r="G49" s="1190"/>
      <c r="H49" s="1191"/>
      <c r="I49" s="358" t="s">
        <v>516</v>
      </c>
      <c r="J49" s="359" t="s">
        <v>516</v>
      </c>
      <c r="K49" s="359" t="s">
        <v>516</v>
      </c>
      <c r="L49" s="359" t="s">
        <v>516</v>
      </c>
      <c r="M49" s="360" t="s">
        <v>516</v>
      </c>
    </row>
    <row r="50" spans="2:13" ht="27.75" customHeight="1" x14ac:dyDescent="0.15">
      <c r="B50" s="1184" t="s">
        <v>42</v>
      </c>
      <c r="C50" s="1185"/>
      <c r="D50" s="109"/>
      <c r="E50" s="1190" t="s">
        <v>43</v>
      </c>
      <c r="F50" s="1190"/>
      <c r="G50" s="1190"/>
      <c r="H50" s="1191"/>
      <c r="I50" s="358">
        <v>3171</v>
      </c>
      <c r="J50" s="359">
        <v>3631</v>
      </c>
      <c r="K50" s="359">
        <v>3925</v>
      </c>
      <c r="L50" s="359">
        <v>4164</v>
      </c>
      <c r="M50" s="360">
        <v>4611</v>
      </c>
    </row>
    <row r="51" spans="2:13" ht="27.75" customHeight="1" x14ac:dyDescent="0.15">
      <c r="B51" s="1186"/>
      <c r="C51" s="1187"/>
      <c r="D51" s="106"/>
      <c r="E51" s="1190" t="s">
        <v>44</v>
      </c>
      <c r="F51" s="1190"/>
      <c r="G51" s="1190"/>
      <c r="H51" s="1191"/>
      <c r="I51" s="358">
        <v>56</v>
      </c>
      <c r="J51" s="359">
        <v>46</v>
      </c>
      <c r="K51" s="359">
        <v>39</v>
      </c>
      <c r="L51" s="359">
        <v>33</v>
      </c>
      <c r="M51" s="360">
        <v>28</v>
      </c>
    </row>
    <row r="52" spans="2:13" ht="27.75" customHeight="1" x14ac:dyDescent="0.15">
      <c r="B52" s="1188"/>
      <c r="C52" s="1189"/>
      <c r="D52" s="106"/>
      <c r="E52" s="1190" t="s">
        <v>45</v>
      </c>
      <c r="F52" s="1190"/>
      <c r="G52" s="1190"/>
      <c r="H52" s="1191"/>
      <c r="I52" s="358">
        <v>4347</v>
      </c>
      <c r="J52" s="359">
        <v>3984</v>
      </c>
      <c r="K52" s="359">
        <v>3875</v>
      </c>
      <c r="L52" s="359">
        <v>3796</v>
      </c>
      <c r="M52" s="360">
        <v>3722</v>
      </c>
    </row>
    <row r="53" spans="2:13" ht="27.75" customHeight="1" thickBot="1" x14ac:dyDescent="0.2">
      <c r="B53" s="1192" t="s">
        <v>46</v>
      </c>
      <c r="C53" s="1193"/>
      <c r="D53" s="110"/>
      <c r="E53" s="1194" t="s">
        <v>47</v>
      </c>
      <c r="F53" s="1194"/>
      <c r="G53" s="1194"/>
      <c r="H53" s="1195"/>
      <c r="I53" s="361">
        <v>-817</v>
      </c>
      <c r="J53" s="362">
        <v>-1409</v>
      </c>
      <c r="K53" s="362">
        <v>-1752</v>
      </c>
      <c r="L53" s="362">
        <v>-1520</v>
      </c>
      <c r="M53" s="363">
        <v>-1948</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UgWP7xxrZQCmqZ/8MH9VmJisdrX9XJMKiw/M8c65dGRoBqRp9rh/m5xEYpOeonu4zgCNSvN30s5EQMzaPu0b1Q==" saltValue="6TaiSC9WO1ao+PfC/2gaR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verticalCentered="1"/>
  <pageMargins left="0" right="0" top="0" bottom="0" header="0" footer="0"/>
  <pageSetup paperSize="8" scale="86" orientation="landscape" r:id="rId1"/>
  <headerFooter alignWithMargins="0">
    <oddFooter>&amp;C&amp;P / &amp;N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560</v>
      </c>
      <c r="G54" s="119" t="s">
        <v>561</v>
      </c>
      <c r="H54" s="120" t="s">
        <v>562</v>
      </c>
    </row>
    <row r="55" spans="2:8" ht="52.5" customHeight="1" x14ac:dyDescent="0.15">
      <c r="B55" s="121"/>
      <c r="C55" s="1211" t="s">
        <v>50</v>
      </c>
      <c r="D55" s="1211"/>
      <c r="E55" s="1212"/>
      <c r="F55" s="122">
        <v>1064</v>
      </c>
      <c r="G55" s="122">
        <v>1064</v>
      </c>
      <c r="H55" s="123">
        <v>1155</v>
      </c>
    </row>
    <row r="56" spans="2:8" ht="52.5" customHeight="1" x14ac:dyDescent="0.15">
      <c r="B56" s="124"/>
      <c r="C56" s="1213" t="s">
        <v>51</v>
      </c>
      <c r="D56" s="1213"/>
      <c r="E56" s="1214"/>
      <c r="F56" s="125">
        <v>324</v>
      </c>
      <c r="G56" s="125">
        <v>294</v>
      </c>
      <c r="H56" s="126">
        <v>475</v>
      </c>
    </row>
    <row r="57" spans="2:8" ht="53.25" customHeight="1" x14ac:dyDescent="0.15">
      <c r="B57" s="124"/>
      <c r="C57" s="1215" t="s">
        <v>52</v>
      </c>
      <c r="D57" s="1215"/>
      <c r="E57" s="1216"/>
      <c r="F57" s="127">
        <v>2537</v>
      </c>
      <c r="G57" s="127">
        <v>2805</v>
      </c>
      <c r="H57" s="128">
        <v>2980</v>
      </c>
    </row>
    <row r="58" spans="2:8" ht="45.75" customHeight="1" x14ac:dyDescent="0.15">
      <c r="B58" s="129"/>
      <c r="C58" s="1203" t="s">
        <v>587</v>
      </c>
      <c r="D58" s="1204"/>
      <c r="E58" s="1205"/>
      <c r="F58" s="130">
        <v>1603</v>
      </c>
      <c r="G58" s="130">
        <v>1905</v>
      </c>
      <c r="H58" s="131">
        <v>2093</v>
      </c>
    </row>
    <row r="59" spans="2:8" ht="45.75" customHeight="1" x14ac:dyDescent="0.15">
      <c r="B59" s="129"/>
      <c r="C59" s="1203" t="s">
        <v>591</v>
      </c>
      <c r="D59" s="1204"/>
      <c r="E59" s="1205"/>
      <c r="F59" s="130">
        <v>259</v>
      </c>
      <c r="G59" s="130">
        <v>251</v>
      </c>
      <c r="H59" s="131">
        <v>240</v>
      </c>
    </row>
    <row r="60" spans="2:8" ht="45.75" customHeight="1" x14ac:dyDescent="0.15">
      <c r="B60" s="129"/>
      <c r="C60" s="1203" t="s">
        <v>590</v>
      </c>
      <c r="D60" s="1204"/>
      <c r="E60" s="1205"/>
      <c r="F60" s="130">
        <v>228</v>
      </c>
      <c r="G60" s="130">
        <v>229</v>
      </c>
      <c r="H60" s="131">
        <v>230</v>
      </c>
    </row>
    <row r="61" spans="2:8" ht="45.75" customHeight="1" x14ac:dyDescent="0.15">
      <c r="B61" s="129"/>
      <c r="C61" s="1203" t="s">
        <v>588</v>
      </c>
      <c r="D61" s="1204"/>
      <c r="E61" s="1205"/>
      <c r="F61" s="130">
        <v>212</v>
      </c>
      <c r="G61" s="130">
        <v>214</v>
      </c>
      <c r="H61" s="131">
        <v>215</v>
      </c>
    </row>
    <row r="62" spans="2:8" ht="45.75" customHeight="1" thickBot="1" x14ac:dyDescent="0.2">
      <c r="B62" s="132"/>
      <c r="C62" s="1206" t="s">
        <v>589</v>
      </c>
      <c r="D62" s="1207"/>
      <c r="E62" s="1208"/>
      <c r="F62" s="133">
        <v>113</v>
      </c>
      <c r="G62" s="133">
        <v>104</v>
      </c>
      <c r="H62" s="134">
        <v>101</v>
      </c>
    </row>
    <row r="63" spans="2:8" ht="52.5" customHeight="1" thickBot="1" x14ac:dyDescent="0.2">
      <c r="B63" s="135"/>
      <c r="C63" s="1209" t="s">
        <v>53</v>
      </c>
      <c r="D63" s="1209"/>
      <c r="E63" s="1210"/>
      <c r="F63" s="136">
        <v>3925</v>
      </c>
      <c r="G63" s="136">
        <v>4164</v>
      </c>
      <c r="H63" s="137">
        <v>4611</v>
      </c>
    </row>
    <row r="64" spans="2:8" x14ac:dyDescent="0.15"/>
  </sheetData>
  <sheetProtection algorithmName="SHA-512" hashValue="Nw8/PUy2YL/fabZm+SkgHvFPlfdPceDkt2eJSMa5DVb27wItBK62LqkoGJveMqjW9xfHwPxeMwTRMsutjcF2mA==" saltValue="kojHJoSkUXWLj5iztzd4/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verticalCentered="1"/>
  <pageMargins left="0" right="0" top="0" bottom="0" header="0" footer="0"/>
  <pageSetup paperSize="8" scale="62" orientation="landscape" r:id="rId1"/>
  <headerFooter alignWithMargins="0">
    <oddFooter>&amp;C&amp;P / &amp;N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555</v>
      </c>
      <c r="G2" s="151"/>
      <c r="H2" s="152"/>
    </row>
    <row r="3" spans="1:8" x14ac:dyDescent="0.15">
      <c r="A3" s="148" t="s">
        <v>548</v>
      </c>
      <c r="B3" s="153"/>
      <c r="C3" s="154"/>
      <c r="D3" s="155">
        <v>21975</v>
      </c>
      <c r="E3" s="156"/>
      <c r="F3" s="157">
        <v>121449</v>
      </c>
      <c r="G3" s="158"/>
      <c r="H3" s="159"/>
    </row>
    <row r="4" spans="1:8" x14ac:dyDescent="0.15">
      <c r="A4" s="160"/>
      <c r="B4" s="161"/>
      <c r="C4" s="162"/>
      <c r="D4" s="163">
        <v>15350</v>
      </c>
      <c r="E4" s="164"/>
      <c r="F4" s="165">
        <v>62922</v>
      </c>
      <c r="G4" s="166"/>
      <c r="H4" s="167"/>
    </row>
    <row r="5" spans="1:8" x14ac:dyDescent="0.15">
      <c r="A5" s="148" t="s">
        <v>550</v>
      </c>
      <c r="B5" s="153"/>
      <c r="C5" s="154"/>
      <c r="D5" s="155">
        <v>23996</v>
      </c>
      <c r="E5" s="156"/>
      <c r="F5" s="157">
        <v>145139</v>
      </c>
      <c r="G5" s="158"/>
      <c r="H5" s="159"/>
    </row>
    <row r="6" spans="1:8" x14ac:dyDescent="0.15">
      <c r="A6" s="160"/>
      <c r="B6" s="161"/>
      <c r="C6" s="162"/>
      <c r="D6" s="163">
        <v>7586</v>
      </c>
      <c r="E6" s="164"/>
      <c r="F6" s="165">
        <v>83762</v>
      </c>
      <c r="G6" s="166"/>
      <c r="H6" s="167"/>
    </row>
    <row r="7" spans="1:8" x14ac:dyDescent="0.15">
      <c r="A7" s="148" t="s">
        <v>551</v>
      </c>
      <c r="B7" s="153"/>
      <c r="C7" s="154"/>
      <c r="D7" s="155">
        <v>78241</v>
      </c>
      <c r="E7" s="156"/>
      <c r="F7" s="157">
        <v>125391</v>
      </c>
      <c r="G7" s="158"/>
      <c r="H7" s="159"/>
    </row>
    <row r="8" spans="1:8" x14ac:dyDescent="0.15">
      <c r="A8" s="160"/>
      <c r="B8" s="161"/>
      <c r="C8" s="162"/>
      <c r="D8" s="163">
        <v>37062</v>
      </c>
      <c r="E8" s="164"/>
      <c r="F8" s="165">
        <v>68516</v>
      </c>
      <c r="G8" s="166"/>
      <c r="H8" s="167"/>
    </row>
    <row r="9" spans="1:8" x14ac:dyDescent="0.15">
      <c r="A9" s="148" t="s">
        <v>552</v>
      </c>
      <c r="B9" s="153"/>
      <c r="C9" s="154"/>
      <c r="D9" s="155">
        <v>76064</v>
      </c>
      <c r="E9" s="156"/>
      <c r="F9" s="157">
        <v>138402</v>
      </c>
      <c r="G9" s="158"/>
      <c r="H9" s="159"/>
    </row>
    <row r="10" spans="1:8" x14ac:dyDescent="0.15">
      <c r="A10" s="160"/>
      <c r="B10" s="161"/>
      <c r="C10" s="162"/>
      <c r="D10" s="163">
        <v>37789</v>
      </c>
      <c r="E10" s="164"/>
      <c r="F10" s="165">
        <v>70652</v>
      </c>
      <c r="G10" s="166"/>
      <c r="H10" s="167"/>
    </row>
    <row r="11" spans="1:8" x14ac:dyDescent="0.15">
      <c r="A11" s="148" t="s">
        <v>553</v>
      </c>
      <c r="B11" s="153"/>
      <c r="C11" s="154"/>
      <c r="D11" s="155">
        <v>105926</v>
      </c>
      <c r="E11" s="156"/>
      <c r="F11" s="157">
        <v>146367</v>
      </c>
      <c r="G11" s="158"/>
      <c r="H11" s="159"/>
    </row>
    <row r="12" spans="1:8" x14ac:dyDescent="0.15">
      <c r="A12" s="160"/>
      <c r="B12" s="161"/>
      <c r="C12" s="168"/>
      <c r="D12" s="163">
        <v>79817</v>
      </c>
      <c r="E12" s="164"/>
      <c r="F12" s="165">
        <v>79441</v>
      </c>
      <c r="G12" s="166"/>
      <c r="H12" s="167"/>
    </row>
    <row r="13" spans="1:8" x14ac:dyDescent="0.15">
      <c r="A13" s="148"/>
      <c r="B13" s="153"/>
      <c r="C13" s="169"/>
      <c r="D13" s="170">
        <v>61240</v>
      </c>
      <c r="E13" s="171"/>
      <c r="F13" s="172">
        <v>135350</v>
      </c>
      <c r="G13" s="173"/>
      <c r="H13" s="159"/>
    </row>
    <row r="14" spans="1:8" x14ac:dyDescent="0.15">
      <c r="A14" s="160"/>
      <c r="B14" s="161"/>
      <c r="C14" s="162"/>
      <c r="D14" s="163">
        <v>35521</v>
      </c>
      <c r="E14" s="164"/>
      <c r="F14" s="165">
        <v>73059</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7.08</v>
      </c>
      <c r="C19" s="174">
        <f>ROUND(VALUE(SUBSTITUTE(実質収支比率等に係る経年分析!G$48,"▲","-")),2)</f>
        <v>6.84</v>
      </c>
      <c r="D19" s="174">
        <f>ROUND(VALUE(SUBSTITUTE(実質収支比率等に係る経年分析!H$48,"▲","-")),2)</f>
        <v>2.19</v>
      </c>
      <c r="E19" s="174">
        <f>ROUND(VALUE(SUBSTITUTE(実質収支比率等に係る経年分析!I$48,"▲","-")),2)</f>
        <v>6.49</v>
      </c>
      <c r="F19" s="174">
        <f>ROUND(VALUE(SUBSTITUTE(実質収支比率等に係る経年分析!J$48,"▲","-")),2)</f>
        <v>6.83</v>
      </c>
    </row>
    <row r="20" spans="1:11" x14ac:dyDescent="0.15">
      <c r="A20" s="174" t="s">
        <v>57</v>
      </c>
      <c r="B20" s="174">
        <f>ROUND(VALUE(SUBSTITUTE(実質収支比率等に係る経年分析!F$47,"▲","-")),2)</f>
        <v>42.76</v>
      </c>
      <c r="C20" s="174">
        <f>ROUND(VALUE(SUBSTITUTE(実質収支比率等に係る経年分析!G$47,"▲","-")),2)</f>
        <v>43.15</v>
      </c>
      <c r="D20" s="174">
        <f>ROUND(VALUE(SUBSTITUTE(実質収支比率等に係る経年分析!H$47,"▲","-")),2)</f>
        <v>41.13</v>
      </c>
      <c r="E20" s="174">
        <f>ROUND(VALUE(SUBSTITUTE(実質収支比率等に係る経年分析!I$47,"▲","-")),2)</f>
        <v>39.06</v>
      </c>
      <c r="F20" s="174">
        <f>ROUND(VALUE(SUBSTITUTE(実質収支比率等に係る経年分析!J$47,"▲","-")),2)</f>
        <v>42.94</v>
      </c>
    </row>
    <row r="21" spans="1:11" x14ac:dyDescent="0.15">
      <c r="A21" s="174" t="s">
        <v>58</v>
      </c>
      <c r="B21" s="174">
        <f>IF(ISNUMBER(VALUE(SUBSTITUTE(実質収支比率等に係る経年分析!F$49,"▲","-"))),ROUND(VALUE(SUBSTITUTE(実質収支比率等に係る経年分析!F$49,"▲","-")),2),NA())</f>
        <v>7.61</v>
      </c>
      <c r="C21" s="174">
        <f>IF(ISNUMBER(VALUE(SUBSTITUTE(実質収支比率等に係る経年分析!G$49,"▲","-"))),ROUND(VALUE(SUBSTITUTE(実質収支比率等に係る経年分析!G$49,"▲","-")),2),NA())</f>
        <v>-4.08</v>
      </c>
      <c r="D21" s="174">
        <f>IF(ISNUMBER(VALUE(SUBSTITUTE(実質収支比率等に係る経年分析!H$49,"▲","-"))),ROUND(VALUE(SUBSTITUTE(実質収支比率等に係る経年分析!H$49,"▲","-")),2),NA())</f>
        <v>-7.79</v>
      </c>
      <c r="E21" s="174">
        <f>IF(ISNUMBER(VALUE(SUBSTITUTE(実質収支比率等に係る経年分析!I$49,"▲","-"))),ROUND(VALUE(SUBSTITUTE(実質収支比率等に係る経年分析!I$49,"▲","-")),2),NA())</f>
        <v>3.32</v>
      </c>
      <c r="F21" s="174">
        <f>IF(ISNUMBER(VALUE(SUBSTITUTE(実質収支比率等に係る経年分析!J$49,"▲","-"))),ROUND(VALUE(SUBSTITUTE(実質収支比率等に係る経年分析!J$49,"▲","-")),2),NA())</f>
        <v>0.28999999999999998</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3.54</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4.12</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15">
      <c r="A31" s="175" t="e">
        <f>IF(連結実質赤字比率に係る赤字・黒字の構成分析!C$39="",NA(),連結実質赤字比率に係る赤字・黒字の構成分析!C$39)</f>
        <v>#N/A</v>
      </c>
      <c r="B31" s="175" t="e">
        <f>IF(ROUND(VALUE(SUBSTITUTE(連結実質赤字比率に係る赤字・黒字の構成分析!F$39,"▲", "-")), 2) &lt; 0, ABS(ROUND(VALUE(SUBSTITUTE(連結実質赤字比率に係る赤字・黒字の構成分析!F$39,"▲", "-")), 2)), NA())</f>
        <v>#VALUE!</v>
      </c>
      <c r="C31" s="175" t="e">
        <f>IF(ROUND(VALUE(SUBSTITUTE(連結実質赤字比率に係る赤字・黒字の構成分析!F$39,"▲", "-")), 2) &gt;= 0, ABS(ROUND(VALUE(SUBSTITUTE(連結実質赤字比率に係る赤字・黒字の構成分析!F$39,"▲", "-")), 2)), NA())</f>
        <v>#VALUE!</v>
      </c>
      <c r="D31" s="175" t="e">
        <f>IF(ROUND(VALUE(SUBSTITUTE(連結実質赤字比率に係る赤字・黒字の構成分析!G$39,"▲", "-")), 2) &lt; 0, ABS(ROUND(VALUE(SUBSTITUTE(連結実質赤字比率に係る赤字・黒字の構成分析!G$39,"▲", "-")), 2)), NA())</f>
        <v>#VALUE!</v>
      </c>
      <c r="E31" s="175" t="e">
        <f>IF(ROUND(VALUE(SUBSTITUTE(連結実質赤字比率に係る赤字・黒字の構成分析!G$39,"▲", "-")), 2) &gt;= 0, ABS(ROUND(VALUE(SUBSTITUTE(連結実質赤字比率に係る赤字・黒字の構成分析!G$39,"▲", "-")), 2)), NA())</f>
        <v>#VALUE!</v>
      </c>
      <c r="F31" s="175" t="e">
        <f>IF(ROUND(VALUE(SUBSTITUTE(連結実質赤字比率に係る赤字・黒字の構成分析!H$39,"▲", "-")), 2) &lt; 0, ABS(ROUND(VALUE(SUBSTITUTE(連結実質赤字比率に係る赤字・黒字の構成分析!H$39,"▲", "-")), 2)), NA())</f>
        <v>#VALUE!</v>
      </c>
      <c r="G31" s="175" t="e">
        <f>IF(ROUND(VALUE(SUBSTITUTE(連結実質赤字比率に係る赤字・黒字の構成分析!H$39,"▲", "-")), 2) &gt;= 0, ABS(ROUND(VALUE(SUBSTITUTE(連結実質赤字比率に係る赤字・黒字の構成分析!H$39,"▲", "-")), 2)), NA())</f>
        <v>#VALUE!</v>
      </c>
      <c r="H31" s="175" t="e">
        <f>IF(ROUND(VALUE(SUBSTITUTE(連結実質赤字比率に係る赤字・黒字の構成分析!I$39,"▲", "-")), 2) &lt; 0, ABS(ROUND(VALUE(SUBSTITUTE(連結実質赤字比率に係る赤字・黒字の構成分析!I$39,"▲", "-")), 2)), NA())</f>
        <v>#VALUE!</v>
      </c>
      <c r="I31" s="175" t="e">
        <f>IF(ROUND(VALUE(SUBSTITUTE(連結実質赤字比率に係る赤字・黒字の構成分析!I$39,"▲", "-")), 2) &gt;= 0, ABS(ROUND(VALUE(SUBSTITUTE(連結実質赤字比率に係る赤字・黒字の構成分析!I$39,"▲", "-")), 2)), NA())</f>
        <v>#VALUE!</v>
      </c>
      <c r="J31" s="175" t="e">
        <f>IF(ROUND(VALUE(SUBSTITUTE(連結実質赤字比率に係る赤字・黒字の構成分析!J$39,"▲", "-")), 2) &lt; 0, ABS(ROUND(VALUE(SUBSTITUTE(連結実質赤字比率に係る赤字・黒字の構成分析!J$39,"▲", "-")), 2)), NA())</f>
        <v>#VALUE!</v>
      </c>
      <c r="K31" s="175" t="e">
        <f>IF(ROUND(VALUE(SUBSTITUTE(連結実質赤字比率に係る赤字・黒字の構成分析!J$39,"▲", "-")), 2) &gt;= 0, ABS(ROUND(VALUE(SUBSTITUTE(連結実質赤字比率に係る赤字・黒字の構成分析!J$39,"▲", "-")), 2)), NA())</f>
        <v>#VALUE!</v>
      </c>
    </row>
    <row r="32" spans="1:11" x14ac:dyDescent="0.15">
      <c r="A32" s="175" t="e">
        <f>IF(連結実質赤字比率に係る赤字・黒字の構成分析!C$38="",NA(),連結実質赤字比率に係る赤字・黒字の構成分析!C$38)</f>
        <v>#N/A</v>
      </c>
      <c r="B32" s="175" t="e">
        <f>IF(ROUND(VALUE(SUBSTITUTE(連結実質赤字比率に係る赤字・黒字の構成分析!F$38,"▲", "-")), 2) &lt; 0, ABS(ROUND(VALUE(SUBSTITUTE(連結実質赤字比率に係る赤字・黒字の構成分析!F$38,"▲", "-")), 2)), NA())</f>
        <v>#VALUE!</v>
      </c>
      <c r="C32" s="175" t="e">
        <f>IF(ROUND(VALUE(SUBSTITUTE(連結実質赤字比率に係る赤字・黒字の構成分析!F$38,"▲", "-")), 2) &gt;= 0, ABS(ROUND(VALUE(SUBSTITUTE(連結実質赤字比率に係る赤字・黒字の構成分析!F$38,"▲", "-")), 2)), NA())</f>
        <v>#VALUE!</v>
      </c>
      <c r="D32" s="175" t="e">
        <f>IF(ROUND(VALUE(SUBSTITUTE(連結実質赤字比率に係る赤字・黒字の構成分析!G$38,"▲", "-")), 2) &lt; 0, ABS(ROUND(VALUE(SUBSTITUTE(連結実質赤字比率に係る赤字・黒字の構成分析!G$38,"▲", "-")), 2)), NA())</f>
        <v>#VALUE!</v>
      </c>
      <c r="E32" s="175" t="e">
        <f>IF(ROUND(VALUE(SUBSTITUTE(連結実質赤字比率に係る赤字・黒字の構成分析!G$38,"▲", "-")), 2) &gt;= 0, ABS(ROUND(VALUE(SUBSTITUTE(連結実質赤字比率に係る赤字・黒字の構成分析!G$38,"▲", "-")), 2)), NA())</f>
        <v>#VALUE!</v>
      </c>
      <c r="F32" s="175" t="e">
        <f>IF(ROUND(VALUE(SUBSTITUTE(連結実質赤字比率に係る赤字・黒字の構成分析!H$38,"▲", "-")), 2) &lt; 0, ABS(ROUND(VALUE(SUBSTITUTE(連結実質赤字比率に係る赤字・黒字の構成分析!H$38,"▲", "-")), 2)), NA())</f>
        <v>#VALUE!</v>
      </c>
      <c r="G32" s="175" t="e">
        <f>IF(ROUND(VALUE(SUBSTITUTE(連結実質赤字比率に係る赤字・黒字の構成分析!H$38,"▲", "-")), 2) &gt;= 0, ABS(ROUND(VALUE(SUBSTITUTE(連結実質赤字比率に係る赤字・黒字の構成分析!H$38,"▲", "-")), 2)), NA())</f>
        <v>#VALUE!</v>
      </c>
      <c r="H32" s="175" t="e">
        <f>IF(ROUND(VALUE(SUBSTITUTE(連結実質赤字比率に係る赤字・黒字の構成分析!I$38,"▲", "-")), 2) &lt; 0, ABS(ROUND(VALUE(SUBSTITUTE(連結実質赤字比率に係る赤字・黒字の構成分析!I$38,"▲", "-")), 2)), NA())</f>
        <v>#VALUE!</v>
      </c>
      <c r="I32" s="175" t="e">
        <f>IF(ROUND(VALUE(SUBSTITUTE(連結実質赤字比率に係る赤字・黒字の構成分析!I$38,"▲", "-")), 2) &gt;= 0, ABS(ROUND(VALUE(SUBSTITUTE(連結実質赤字比率に係る赤字・黒字の構成分析!I$38,"▲", "-")), 2)), NA())</f>
        <v>#VALUE!</v>
      </c>
      <c r="J32" s="175" t="e">
        <f>IF(ROUND(VALUE(SUBSTITUTE(連結実質赤字比率に係る赤字・黒字の構成分析!J$38,"▲", "-")), 2) &lt; 0, ABS(ROUND(VALUE(SUBSTITUTE(連結実質赤字比率に係る赤字・黒字の構成分析!J$38,"▲", "-")), 2)), NA())</f>
        <v>#VALUE!</v>
      </c>
      <c r="K32" s="175" t="e">
        <f>IF(ROUND(VALUE(SUBSTITUTE(連結実質赤字比率に係る赤字・黒字の構成分析!J$38,"▲", "-")), 2) &gt;= 0, ABS(ROUND(VALUE(SUBSTITUTE(連結実質赤字比率に係る赤字・黒字の構成分析!J$38,"▲", "-")), 2)), NA())</f>
        <v>#VALUE!</v>
      </c>
    </row>
    <row r="33" spans="1:16" x14ac:dyDescent="0.15">
      <c r="A33" s="175" t="str">
        <f>IF(連結実質赤字比率に係る赤字・黒字の構成分析!C$37="",NA(),連結実質赤字比率に係る赤字・黒字の構成分析!C$37)</f>
        <v>後期高齢者医療特別会計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v>
      </c>
    </row>
    <row r="34" spans="1:16" x14ac:dyDescent="0.15">
      <c r="A34" s="175" t="str">
        <f>IF(連結実質赤字比率に係る赤字・黒字の構成分析!C$36="",NA(),連結実質赤字比率に係る赤字・黒字の構成分析!C$36)</f>
        <v>灌漑用水ポンプ施設維持管理事業特別会計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v>
      </c>
    </row>
    <row r="35" spans="1:16" x14ac:dyDescent="0.15">
      <c r="A35" s="175" t="str">
        <f>IF(連結実質赤字比率に係る赤字・黒字の構成分析!C$35="",NA(),連結実質赤字比率に係る赤字・黒字の構成分析!C$35)</f>
        <v>国民健康保険特別会計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0</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1.86</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0.3</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1.1499999999999999</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2.34</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7.07</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6.83</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2.19</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6.49</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6.83</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557</v>
      </c>
      <c r="E42" s="176"/>
      <c r="F42" s="176"/>
      <c r="G42" s="176">
        <f>'実質公債費比率（分子）の構造'!L$52</f>
        <v>562</v>
      </c>
      <c r="H42" s="176"/>
      <c r="I42" s="176"/>
      <c r="J42" s="176">
        <f>'実質公債費比率（分子）の構造'!M$52</f>
        <v>553</v>
      </c>
      <c r="K42" s="176"/>
      <c r="L42" s="176"/>
      <c r="M42" s="176">
        <f>'実質公債費比率（分子）の構造'!N$52</f>
        <v>552</v>
      </c>
      <c r="N42" s="176"/>
      <c r="O42" s="176"/>
      <c r="P42" s="176">
        <f>'実質公債費比率（分子）の構造'!O$52</f>
        <v>527</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68</v>
      </c>
      <c r="B45" s="176">
        <f>'実質公債費比率（分子）の構造'!K$49</f>
        <v>23</v>
      </c>
      <c r="C45" s="176"/>
      <c r="D45" s="176"/>
      <c r="E45" s="176">
        <f>'実質公債費比率（分子）の構造'!L$49</f>
        <v>28</v>
      </c>
      <c r="F45" s="176"/>
      <c r="G45" s="176"/>
      <c r="H45" s="176">
        <f>'実質公債費比率（分子）の構造'!M$49</f>
        <v>27</v>
      </c>
      <c r="I45" s="176"/>
      <c r="J45" s="176"/>
      <c r="K45" s="176">
        <f>'実質公債費比率（分子）の構造'!N$49</f>
        <v>25</v>
      </c>
      <c r="L45" s="176"/>
      <c r="M45" s="176"/>
      <c r="N45" s="176">
        <f>'実質公債費比率（分子）の構造'!O$49</f>
        <v>27</v>
      </c>
      <c r="O45" s="176"/>
      <c r="P45" s="176"/>
    </row>
    <row r="46" spans="1:16" x14ac:dyDescent="0.15">
      <c r="A46" s="176" t="s">
        <v>69</v>
      </c>
      <c r="B46" s="176">
        <f>'実質公債費比率（分子）の構造'!K$48</f>
        <v>7</v>
      </c>
      <c r="C46" s="176"/>
      <c r="D46" s="176"/>
      <c r="E46" s="176">
        <f>'実質公債費比率（分子）の構造'!L$48</f>
        <v>5</v>
      </c>
      <c r="F46" s="176"/>
      <c r="G46" s="176"/>
      <c r="H46" s="176" t="str">
        <f>'実質公債費比率（分子）の構造'!M$48</f>
        <v>-</v>
      </c>
      <c r="I46" s="176"/>
      <c r="J46" s="176"/>
      <c r="K46" s="176" t="str">
        <f>'実質公債費比率（分子）の構造'!N$48</f>
        <v>-</v>
      </c>
      <c r="L46" s="176"/>
      <c r="M46" s="176"/>
      <c r="N46" s="176" t="str">
        <f>'実質公債費比率（分子）の構造'!O$48</f>
        <v>-</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685</v>
      </c>
      <c r="C49" s="176"/>
      <c r="D49" s="176"/>
      <c r="E49" s="176">
        <f>'実質公債費比率（分子）の構造'!L$45</f>
        <v>686</v>
      </c>
      <c r="F49" s="176"/>
      <c r="G49" s="176"/>
      <c r="H49" s="176">
        <f>'実質公債費比率（分子）の構造'!M$45</f>
        <v>684</v>
      </c>
      <c r="I49" s="176"/>
      <c r="J49" s="176"/>
      <c r="K49" s="176">
        <f>'実質公債費比率（分子）の構造'!N$45</f>
        <v>694</v>
      </c>
      <c r="L49" s="176"/>
      <c r="M49" s="176"/>
      <c r="N49" s="176">
        <f>'実質公債費比率（分子）の構造'!O$45</f>
        <v>658</v>
      </c>
      <c r="O49" s="176"/>
      <c r="P49" s="176"/>
    </row>
    <row r="50" spans="1:16" x14ac:dyDescent="0.15">
      <c r="A50" s="176" t="s">
        <v>73</v>
      </c>
      <c r="B50" s="176" t="e">
        <f>NA()</f>
        <v>#N/A</v>
      </c>
      <c r="C50" s="176">
        <f>IF(ISNUMBER('実質公債費比率（分子）の構造'!K$53),'実質公債費比率（分子）の構造'!K$53,NA())</f>
        <v>158</v>
      </c>
      <c r="D50" s="176" t="e">
        <f>NA()</f>
        <v>#N/A</v>
      </c>
      <c r="E50" s="176" t="e">
        <f>NA()</f>
        <v>#N/A</v>
      </c>
      <c r="F50" s="176">
        <f>IF(ISNUMBER('実質公債費比率（分子）の構造'!L$53),'実質公債費比率（分子）の構造'!L$53,NA())</f>
        <v>157</v>
      </c>
      <c r="G50" s="176" t="e">
        <f>NA()</f>
        <v>#N/A</v>
      </c>
      <c r="H50" s="176" t="e">
        <f>NA()</f>
        <v>#N/A</v>
      </c>
      <c r="I50" s="176">
        <f>IF(ISNUMBER('実質公債費比率（分子）の構造'!M$53),'実質公債費比率（分子）の構造'!M$53,NA())</f>
        <v>158</v>
      </c>
      <c r="J50" s="176" t="e">
        <f>NA()</f>
        <v>#N/A</v>
      </c>
      <c r="K50" s="176" t="e">
        <f>NA()</f>
        <v>#N/A</v>
      </c>
      <c r="L50" s="176">
        <f>IF(ISNUMBER('実質公債費比率（分子）の構造'!N$53),'実質公債費比率（分子）の構造'!N$53,NA())</f>
        <v>167</v>
      </c>
      <c r="M50" s="176" t="e">
        <f>NA()</f>
        <v>#N/A</v>
      </c>
      <c r="N50" s="176" t="e">
        <f>NA()</f>
        <v>#N/A</v>
      </c>
      <c r="O50" s="176">
        <f>IF(ISNUMBER('実質公債費比率（分子）の構造'!O$53),'実質公債費比率（分子）の構造'!O$53,NA())</f>
        <v>158</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4347</v>
      </c>
      <c r="E56" s="175"/>
      <c r="F56" s="175"/>
      <c r="G56" s="175">
        <f>'将来負担比率（分子）の構造'!J$52</f>
        <v>3984</v>
      </c>
      <c r="H56" s="175"/>
      <c r="I56" s="175"/>
      <c r="J56" s="175">
        <f>'将来負担比率（分子）の構造'!K$52</f>
        <v>3875</v>
      </c>
      <c r="K56" s="175"/>
      <c r="L56" s="175"/>
      <c r="M56" s="175">
        <f>'将来負担比率（分子）の構造'!L$52</f>
        <v>3796</v>
      </c>
      <c r="N56" s="175"/>
      <c r="O56" s="175"/>
      <c r="P56" s="175">
        <f>'将来負担比率（分子）の構造'!M$52</f>
        <v>3722</v>
      </c>
    </row>
    <row r="57" spans="1:16" x14ac:dyDescent="0.15">
      <c r="A57" s="175" t="s">
        <v>44</v>
      </c>
      <c r="B57" s="175"/>
      <c r="C57" s="175"/>
      <c r="D57" s="175">
        <f>'将来負担比率（分子）の構造'!I$51</f>
        <v>56</v>
      </c>
      <c r="E57" s="175"/>
      <c r="F57" s="175"/>
      <c r="G57" s="175">
        <f>'将来負担比率（分子）の構造'!J$51</f>
        <v>46</v>
      </c>
      <c r="H57" s="175"/>
      <c r="I57" s="175"/>
      <c r="J57" s="175">
        <f>'将来負担比率（分子）の構造'!K$51</f>
        <v>39</v>
      </c>
      <c r="K57" s="175"/>
      <c r="L57" s="175"/>
      <c r="M57" s="175">
        <f>'将来負担比率（分子）の構造'!L$51</f>
        <v>33</v>
      </c>
      <c r="N57" s="175"/>
      <c r="O57" s="175"/>
      <c r="P57" s="175">
        <f>'将来負担比率（分子）の構造'!M$51</f>
        <v>28</v>
      </c>
    </row>
    <row r="58" spans="1:16" x14ac:dyDescent="0.15">
      <c r="A58" s="175" t="s">
        <v>43</v>
      </c>
      <c r="B58" s="175"/>
      <c r="C58" s="175"/>
      <c r="D58" s="175">
        <f>'将来負担比率（分子）の構造'!I$50</f>
        <v>3171</v>
      </c>
      <c r="E58" s="175"/>
      <c r="F58" s="175"/>
      <c r="G58" s="175">
        <f>'将来負担比率（分子）の構造'!J$50</f>
        <v>3631</v>
      </c>
      <c r="H58" s="175"/>
      <c r="I58" s="175"/>
      <c r="J58" s="175">
        <f>'将来負担比率（分子）の構造'!K$50</f>
        <v>3925</v>
      </c>
      <c r="K58" s="175"/>
      <c r="L58" s="175"/>
      <c r="M58" s="175">
        <f>'将来負担比率（分子）の構造'!L$50</f>
        <v>4164</v>
      </c>
      <c r="N58" s="175"/>
      <c r="O58" s="175"/>
      <c r="P58" s="175">
        <f>'将来負担比率（分子）の構造'!M$50</f>
        <v>4611</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892</v>
      </c>
      <c r="C62" s="175"/>
      <c r="D62" s="175"/>
      <c r="E62" s="175">
        <f>'将来負担比率（分子）の構造'!J$45</f>
        <v>871</v>
      </c>
      <c r="F62" s="175"/>
      <c r="G62" s="175"/>
      <c r="H62" s="175">
        <f>'将来負担比率（分子）の構造'!K$45</f>
        <v>898</v>
      </c>
      <c r="I62" s="175"/>
      <c r="J62" s="175"/>
      <c r="K62" s="175">
        <f>'将来負担比率（分子）の構造'!L$45</f>
        <v>740</v>
      </c>
      <c r="L62" s="175"/>
      <c r="M62" s="175"/>
      <c r="N62" s="175">
        <f>'将来負担比率（分子）の構造'!M$45</f>
        <v>756</v>
      </c>
      <c r="O62" s="175"/>
      <c r="P62" s="175"/>
    </row>
    <row r="63" spans="1:16" x14ac:dyDescent="0.15">
      <c r="A63" s="175" t="s">
        <v>36</v>
      </c>
      <c r="B63" s="175">
        <f>'将来負担比率（分子）の構造'!I$44</f>
        <v>427</v>
      </c>
      <c r="C63" s="175"/>
      <c r="D63" s="175"/>
      <c r="E63" s="175">
        <f>'将来負担比率（分子）の構造'!J$44</f>
        <v>389</v>
      </c>
      <c r="F63" s="175"/>
      <c r="G63" s="175"/>
      <c r="H63" s="175">
        <f>'将来負担比率（分子）の構造'!K$44</f>
        <v>353</v>
      </c>
      <c r="I63" s="175"/>
      <c r="J63" s="175"/>
      <c r="K63" s="175">
        <f>'将来負担比率（分子）の構造'!L$44</f>
        <v>939</v>
      </c>
      <c r="L63" s="175"/>
      <c r="M63" s="175"/>
      <c r="N63" s="175">
        <f>'将来負担比率（分子）の構造'!M$44</f>
        <v>872</v>
      </c>
      <c r="O63" s="175"/>
      <c r="P63" s="175"/>
    </row>
    <row r="64" spans="1:16" x14ac:dyDescent="0.15">
      <c r="A64" s="175" t="s">
        <v>35</v>
      </c>
      <c r="B64" s="175">
        <f>'将来負担比率（分子）の構造'!I$43</f>
        <v>83</v>
      </c>
      <c r="C64" s="175"/>
      <c r="D64" s="175"/>
      <c r="E64" s="175">
        <f>'将来負担比率（分子）の構造'!J$43</f>
        <v>68</v>
      </c>
      <c r="F64" s="175"/>
      <c r="G64" s="175"/>
      <c r="H64" s="175" t="str">
        <f>'将来負担比率（分子）の構造'!K$43</f>
        <v>-</v>
      </c>
      <c r="I64" s="175"/>
      <c r="J64" s="175"/>
      <c r="K64" s="175" t="str">
        <f>'将来負担比率（分子）の構造'!L$43</f>
        <v>-</v>
      </c>
      <c r="L64" s="175"/>
      <c r="M64" s="175"/>
      <c r="N64" s="175" t="str">
        <f>'将来負担比率（分子）の構造'!M$43</f>
        <v>-</v>
      </c>
      <c r="O64" s="175"/>
      <c r="P64" s="175"/>
    </row>
    <row r="65" spans="1:16" x14ac:dyDescent="0.15">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5354</v>
      </c>
      <c r="C66" s="175"/>
      <c r="D66" s="175"/>
      <c r="E66" s="175">
        <f>'将来負担比率（分子）の構造'!J$41</f>
        <v>4923</v>
      </c>
      <c r="F66" s="175"/>
      <c r="G66" s="175"/>
      <c r="H66" s="175">
        <f>'将来負担比率（分子）の構造'!K$41</f>
        <v>4836</v>
      </c>
      <c r="I66" s="175"/>
      <c r="J66" s="175"/>
      <c r="K66" s="175">
        <f>'将来負担比率（分子）の構造'!L$41</f>
        <v>4794</v>
      </c>
      <c r="L66" s="175"/>
      <c r="M66" s="175"/>
      <c r="N66" s="175">
        <f>'将来負担比率（分子）の構造'!M$41</f>
        <v>4785</v>
      </c>
      <c r="O66" s="175"/>
      <c r="P66" s="175"/>
    </row>
    <row r="67" spans="1:16" x14ac:dyDescent="0.15">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1064</v>
      </c>
      <c r="C72" s="179">
        <f>基金残高に係る経年分析!G55</f>
        <v>1064</v>
      </c>
      <c r="D72" s="179">
        <f>基金残高に係る経年分析!H55</f>
        <v>1155</v>
      </c>
    </row>
    <row r="73" spans="1:16" x14ac:dyDescent="0.15">
      <c r="A73" s="178" t="s">
        <v>80</v>
      </c>
      <c r="B73" s="179">
        <f>基金残高に係る経年分析!F56</f>
        <v>324</v>
      </c>
      <c r="C73" s="179">
        <f>基金残高に係る経年分析!G56</f>
        <v>294</v>
      </c>
      <c r="D73" s="179">
        <f>基金残高に係る経年分析!H56</f>
        <v>475</v>
      </c>
    </row>
    <row r="74" spans="1:16" x14ac:dyDescent="0.15">
      <c r="A74" s="178" t="s">
        <v>81</v>
      </c>
      <c r="B74" s="179">
        <f>基金残高に係る経年分析!F57</f>
        <v>2537</v>
      </c>
      <c r="C74" s="179">
        <f>基金残高に係る経年分析!G57</f>
        <v>2805</v>
      </c>
      <c r="D74" s="179">
        <f>基金残高に係る経年分析!H57</f>
        <v>2980</v>
      </c>
    </row>
  </sheetData>
  <sheetProtection algorithmName="SHA-512" hashValue="gP/M73SWBQd//YBLgxdADmF7XNTFIk479hMoCsWuA3oOK/GRuHfU1xz2I+qXo9tp0AjM3Y1HPGbAC9g3DGewhg==" saltValue="OZ8tlBmzU733uFY+8p8VZg=="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217</v>
      </c>
      <c r="DI1" s="718"/>
      <c r="DJ1" s="718"/>
      <c r="DK1" s="718"/>
      <c r="DL1" s="718"/>
      <c r="DM1" s="718"/>
      <c r="DN1" s="719"/>
      <c r="DO1" s="214"/>
      <c r="DP1" s="717" t="s">
        <v>218</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219</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9" t="s">
        <v>220</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221</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222</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15">
      <c r="B4" s="679" t="s">
        <v>1</v>
      </c>
      <c r="C4" s="680"/>
      <c r="D4" s="680"/>
      <c r="E4" s="680"/>
      <c r="F4" s="680"/>
      <c r="G4" s="680"/>
      <c r="H4" s="680"/>
      <c r="I4" s="680"/>
      <c r="J4" s="680"/>
      <c r="K4" s="680"/>
      <c r="L4" s="680"/>
      <c r="M4" s="680"/>
      <c r="N4" s="680"/>
      <c r="O4" s="680"/>
      <c r="P4" s="680"/>
      <c r="Q4" s="681"/>
      <c r="R4" s="679" t="s">
        <v>223</v>
      </c>
      <c r="S4" s="680"/>
      <c r="T4" s="680"/>
      <c r="U4" s="680"/>
      <c r="V4" s="680"/>
      <c r="W4" s="680"/>
      <c r="X4" s="680"/>
      <c r="Y4" s="681"/>
      <c r="Z4" s="679" t="s">
        <v>224</v>
      </c>
      <c r="AA4" s="680"/>
      <c r="AB4" s="680"/>
      <c r="AC4" s="681"/>
      <c r="AD4" s="679" t="s">
        <v>225</v>
      </c>
      <c r="AE4" s="680"/>
      <c r="AF4" s="680"/>
      <c r="AG4" s="680"/>
      <c r="AH4" s="680"/>
      <c r="AI4" s="680"/>
      <c r="AJ4" s="680"/>
      <c r="AK4" s="681"/>
      <c r="AL4" s="679" t="s">
        <v>224</v>
      </c>
      <c r="AM4" s="680"/>
      <c r="AN4" s="680"/>
      <c r="AO4" s="681"/>
      <c r="AP4" s="720" t="s">
        <v>226</v>
      </c>
      <c r="AQ4" s="720"/>
      <c r="AR4" s="720"/>
      <c r="AS4" s="720"/>
      <c r="AT4" s="720"/>
      <c r="AU4" s="720"/>
      <c r="AV4" s="720"/>
      <c r="AW4" s="720"/>
      <c r="AX4" s="720"/>
      <c r="AY4" s="720"/>
      <c r="AZ4" s="720"/>
      <c r="BA4" s="720"/>
      <c r="BB4" s="720"/>
      <c r="BC4" s="720"/>
      <c r="BD4" s="720"/>
      <c r="BE4" s="720"/>
      <c r="BF4" s="720"/>
      <c r="BG4" s="720" t="s">
        <v>227</v>
      </c>
      <c r="BH4" s="720"/>
      <c r="BI4" s="720"/>
      <c r="BJ4" s="720"/>
      <c r="BK4" s="720"/>
      <c r="BL4" s="720"/>
      <c r="BM4" s="720"/>
      <c r="BN4" s="720"/>
      <c r="BO4" s="720" t="s">
        <v>224</v>
      </c>
      <c r="BP4" s="720"/>
      <c r="BQ4" s="720"/>
      <c r="BR4" s="720"/>
      <c r="BS4" s="720" t="s">
        <v>228</v>
      </c>
      <c r="BT4" s="720"/>
      <c r="BU4" s="720"/>
      <c r="BV4" s="720"/>
      <c r="BW4" s="720"/>
      <c r="BX4" s="720"/>
      <c r="BY4" s="720"/>
      <c r="BZ4" s="720"/>
      <c r="CA4" s="720"/>
      <c r="CB4" s="720"/>
      <c r="CD4" s="679" t="s">
        <v>229</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15">
      <c r="B5" s="676" t="s">
        <v>230</v>
      </c>
      <c r="C5" s="677"/>
      <c r="D5" s="677"/>
      <c r="E5" s="677"/>
      <c r="F5" s="677"/>
      <c r="G5" s="677"/>
      <c r="H5" s="677"/>
      <c r="I5" s="677"/>
      <c r="J5" s="677"/>
      <c r="K5" s="677"/>
      <c r="L5" s="677"/>
      <c r="M5" s="677"/>
      <c r="N5" s="677"/>
      <c r="O5" s="677"/>
      <c r="P5" s="677"/>
      <c r="Q5" s="678"/>
      <c r="R5" s="673">
        <v>768776</v>
      </c>
      <c r="S5" s="674"/>
      <c r="T5" s="674"/>
      <c r="U5" s="674"/>
      <c r="V5" s="674"/>
      <c r="W5" s="674"/>
      <c r="X5" s="674"/>
      <c r="Y5" s="702"/>
      <c r="Z5" s="715">
        <v>12.5</v>
      </c>
      <c r="AA5" s="715"/>
      <c r="AB5" s="715"/>
      <c r="AC5" s="715"/>
      <c r="AD5" s="716">
        <v>768776</v>
      </c>
      <c r="AE5" s="716"/>
      <c r="AF5" s="716"/>
      <c r="AG5" s="716"/>
      <c r="AH5" s="716"/>
      <c r="AI5" s="716"/>
      <c r="AJ5" s="716"/>
      <c r="AK5" s="716"/>
      <c r="AL5" s="703">
        <v>27.7</v>
      </c>
      <c r="AM5" s="685"/>
      <c r="AN5" s="685"/>
      <c r="AO5" s="704"/>
      <c r="AP5" s="676" t="s">
        <v>231</v>
      </c>
      <c r="AQ5" s="677"/>
      <c r="AR5" s="677"/>
      <c r="AS5" s="677"/>
      <c r="AT5" s="677"/>
      <c r="AU5" s="677"/>
      <c r="AV5" s="677"/>
      <c r="AW5" s="677"/>
      <c r="AX5" s="677"/>
      <c r="AY5" s="677"/>
      <c r="AZ5" s="677"/>
      <c r="BA5" s="677"/>
      <c r="BB5" s="677"/>
      <c r="BC5" s="677"/>
      <c r="BD5" s="677"/>
      <c r="BE5" s="677"/>
      <c r="BF5" s="678"/>
      <c r="BG5" s="621">
        <v>768766</v>
      </c>
      <c r="BH5" s="622"/>
      <c r="BI5" s="622"/>
      <c r="BJ5" s="622"/>
      <c r="BK5" s="622"/>
      <c r="BL5" s="622"/>
      <c r="BM5" s="622"/>
      <c r="BN5" s="623"/>
      <c r="BO5" s="659">
        <v>100</v>
      </c>
      <c r="BP5" s="659"/>
      <c r="BQ5" s="659"/>
      <c r="BR5" s="659"/>
      <c r="BS5" s="660" t="s">
        <v>140</v>
      </c>
      <c r="BT5" s="660"/>
      <c r="BU5" s="660"/>
      <c r="BV5" s="660"/>
      <c r="BW5" s="660"/>
      <c r="BX5" s="660"/>
      <c r="BY5" s="660"/>
      <c r="BZ5" s="660"/>
      <c r="CA5" s="660"/>
      <c r="CB5" s="695"/>
      <c r="CD5" s="679" t="s">
        <v>226</v>
      </c>
      <c r="CE5" s="680"/>
      <c r="CF5" s="680"/>
      <c r="CG5" s="680"/>
      <c r="CH5" s="680"/>
      <c r="CI5" s="680"/>
      <c r="CJ5" s="680"/>
      <c r="CK5" s="680"/>
      <c r="CL5" s="680"/>
      <c r="CM5" s="680"/>
      <c r="CN5" s="680"/>
      <c r="CO5" s="680"/>
      <c r="CP5" s="680"/>
      <c r="CQ5" s="681"/>
      <c r="CR5" s="679" t="s">
        <v>232</v>
      </c>
      <c r="CS5" s="680"/>
      <c r="CT5" s="680"/>
      <c r="CU5" s="680"/>
      <c r="CV5" s="680"/>
      <c r="CW5" s="680"/>
      <c r="CX5" s="680"/>
      <c r="CY5" s="681"/>
      <c r="CZ5" s="679" t="s">
        <v>224</v>
      </c>
      <c r="DA5" s="680"/>
      <c r="DB5" s="680"/>
      <c r="DC5" s="681"/>
      <c r="DD5" s="679" t="s">
        <v>233</v>
      </c>
      <c r="DE5" s="680"/>
      <c r="DF5" s="680"/>
      <c r="DG5" s="680"/>
      <c r="DH5" s="680"/>
      <c r="DI5" s="680"/>
      <c r="DJ5" s="680"/>
      <c r="DK5" s="680"/>
      <c r="DL5" s="680"/>
      <c r="DM5" s="680"/>
      <c r="DN5" s="680"/>
      <c r="DO5" s="680"/>
      <c r="DP5" s="681"/>
      <c r="DQ5" s="679" t="s">
        <v>234</v>
      </c>
      <c r="DR5" s="680"/>
      <c r="DS5" s="680"/>
      <c r="DT5" s="680"/>
      <c r="DU5" s="680"/>
      <c r="DV5" s="680"/>
      <c r="DW5" s="680"/>
      <c r="DX5" s="680"/>
      <c r="DY5" s="680"/>
      <c r="DZ5" s="680"/>
      <c r="EA5" s="680"/>
      <c r="EB5" s="680"/>
      <c r="EC5" s="681"/>
    </row>
    <row r="6" spans="2:143" ht="11.25" customHeight="1" x14ac:dyDescent="0.15">
      <c r="B6" s="618" t="s">
        <v>235</v>
      </c>
      <c r="C6" s="619"/>
      <c r="D6" s="619"/>
      <c r="E6" s="619"/>
      <c r="F6" s="619"/>
      <c r="G6" s="619"/>
      <c r="H6" s="619"/>
      <c r="I6" s="619"/>
      <c r="J6" s="619"/>
      <c r="K6" s="619"/>
      <c r="L6" s="619"/>
      <c r="M6" s="619"/>
      <c r="N6" s="619"/>
      <c r="O6" s="619"/>
      <c r="P6" s="619"/>
      <c r="Q6" s="620"/>
      <c r="R6" s="621">
        <v>21127</v>
      </c>
      <c r="S6" s="622"/>
      <c r="T6" s="622"/>
      <c r="U6" s="622"/>
      <c r="V6" s="622"/>
      <c r="W6" s="622"/>
      <c r="X6" s="622"/>
      <c r="Y6" s="623"/>
      <c r="Z6" s="659">
        <v>0.3</v>
      </c>
      <c r="AA6" s="659"/>
      <c r="AB6" s="659"/>
      <c r="AC6" s="659"/>
      <c r="AD6" s="660">
        <v>21127</v>
      </c>
      <c r="AE6" s="660"/>
      <c r="AF6" s="660"/>
      <c r="AG6" s="660"/>
      <c r="AH6" s="660"/>
      <c r="AI6" s="660"/>
      <c r="AJ6" s="660"/>
      <c r="AK6" s="660"/>
      <c r="AL6" s="624">
        <v>0.8</v>
      </c>
      <c r="AM6" s="625"/>
      <c r="AN6" s="625"/>
      <c r="AO6" s="661"/>
      <c r="AP6" s="618" t="s">
        <v>236</v>
      </c>
      <c r="AQ6" s="619"/>
      <c r="AR6" s="619"/>
      <c r="AS6" s="619"/>
      <c r="AT6" s="619"/>
      <c r="AU6" s="619"/>
      <c r="AV6" s="619"/>
      <c r="AW6" s="619"/>
      <c r="AX6" s="619"/>
      <c r="AY6" s="619"/>
      <c r="AZ6" s="619"/>
      <c r="BA6" s="619"/>
      <c r="BB6" s="619"/>
      <c r="BC6" s="619"/>
      <c r="BD6" s="619"/>
      <c r="BE6" s="619"/>
      <c r="BF6" s="620"/>
      <c r="BG6" s="621">
        <v>768766</v>
      </c>
      <c r="BH6" s="622"/>
      <c r="BI6" s="622"/>
      <c r="BJ6" s="622"/>
      <c r="BK6" s="622"/>
      <c r="BL6" s="622"/>
      <c r="BM6" s="622"/>
      <c r="BN6" s="623"/>
      <c r="BO6" s="659">
        <v>100</v>
      </c>
      <c r="BP6" s="659"/>
      <c r="BQ6" s="659"/>
      <c r="BR6" s="659"/>
      <c r="BS6" s="660" t="s">
        <v>131</v>
      </c>
      <c r="BT6" s="660"/>
      <c r="BU6" s="660"/>
      <c r="BV6" s="660"/>
      <c r="BW6" s="660"/>
      <c r="BX6" s="660"/>
      <c r="BY6" s="660"/>
      <c r="BZ6" s="660"/>
      <c r="CA6" s="660"/>
      <c r="CB6" s="695"/>
      <c r="CD6" s="676" t="s">
        <v>237</v>
      </c>
      <c r="CE6" s="677"/>
      <c r="CF6" s="677"/>
      <c r="CG6" s="677"/>
      <c r="CH6" s="677"/>
      <c r="CI6" s="677"/>
      <c r="CJ6" s="677"/>
      <c r="CK6" s="677"/>
      <c r="CL6" s="677"/>
      <c r="CM6" s="677"/>
      <c r="CN6" s="677"/>
      <c r="CO6" s="677"/>
      <c r="CP6" s="677"/>
      <c r="CQ6" s="678"/>
      <c r="CR6" s="621">
        <v>53613</v>
      </c>
      <c r="CS6" s="622"/>
      <c r="CT6" s="622"/>
      <c r="CU6" s="622"/>
      <c r="CV6" s="622"/>
      <c r="CW6" s="622"/>
      <c r="CX6" s="622"/>
      <c r="CY6" s="623"/>
      <c r="CZ6" s="703">
        <v>0.9</v>
      </c>
      <c r="DA6" s="685"/>
      <c r="DB6" s="685"/>
      <c r="DC6" s="705"/>
      <c r="DD6" s="627">
        <v>1126</v>
      </c>
      <c r="DE6" s="622"/>
      <c r="DF6" s="622"/>
      <c r="DG6" s="622"/>
      <c r="DH6" s="622"/>
      <c r="DI6" s="622"/>
      <c r="DJ6" s="622"/>
      <c r="DK6" s="622"/>
      <c r="DL6" s="622"/>
      <c r="DM6" s="622"/>
      <c r="DN6" s="622"/>
      <c r="DO6" s="622"/>
      <c r="DP6" s="623"/>
      <c r="DQ6" s="627">
        <v>53613</v>
      </c>
      <c r="DR6" s="622"/>
      <c r="DS6" s="622"/>
      <c r="DT6" s="622"/>
      <c r="DU6" s="622"/>
      <c r="DV6" s="622"/>
      <c r="DW6" s="622"/>
      <c r="DX6" s="622"/>
      <c r="DY6" s="622"/>
      <c r="DZ6" s="622"/>
      <c r="EA6" s="622"/>
      <c r="EB6" s="622"/>
      <c r="EC6" s="658"/>
    </row>
    <row r="7" spans="2:143" ht="11.25" customHeight="1" x14ac:dyDescent="0.15">
      <c r="B7" s="618" t="s">
        <v>238</v>
      </c>
      <c r="C7" s="619"/>
      <c r="D7" s="619"/>
      <c r="E7" s="619"/>
      <c r="F7" s="619"/>
      <c r="G7" s="619"/>
      <c r="H7" s="619"/>
      <c r="I7" s="619"/>
      <c r="J7" s="619"/>
      <c r="K7" s="619"/>
      <c r="L7" s="619"/>
      <c r="M7" s="619"/>
      <c r="N7" s="619"/>
      <c r="O7" s="619"/>
      <c r="P7" s="619"/>
      <c r="Q7" s="620"/>
      <c r="R7" s="621">
        <v>215</v>
      </c>
      <c r="S7" s="622"/>
      <c r="T7" s="622"/>
      <c r="U7" s="622"/>
      <c r="V7" s="622"/>
      <c r="W7" s="622"/>
      <c r="X7" s="622"/>
      <c r="Y7" s="623"/>
      <c r="Z7" s="659">
        <v>0</v>
      </c>
      <c r="AA7" s="659"/>
      <c r="AB7" s="659"/>
      <c r="AC7" s="659"/>
      <c r="AD7" s="660">
        <v>215</v>
      </c>
      <c r="AE7" s="660"/>
      <c r="AF7" s="660"/>
      <c r="AG7" s="660"/>
      <c r="AH7" s="660"/>
      <c r="AI7" s="660"/>
      <c r="AJ7" s="660"/>
      <c r="AK7" s="660"/>
      <c r="AL7" s="624">
        <v>0</v>
      </c>
      <c r="AM7" s="625"/>
      <c r="AN7" s="625"/>
      <c r="AO7" s="661"/>
      <c r="AP7" s="618" t="s">
        <v>239</v>
      </c>
      <c r="AQ7" s="619"/>
      <c r="AR7" s="619"/>
      <c r="AS7" s="619"/>
      <c r="AT7" s="619"/>
      <c r="AU7" s="619"/>
      <c r="AV7" s="619"/>
      <c r="AW7" s="619"/>
      <c r="AX7" s="619"/>
      <c r="AY7" s="619"/>
      <c r="AZ7" s="619"/>
      <c r="BA7" s="619"/>
      <c r="BB7" s="619"/>
      <c r="BC7" s="619"/>
      <c r="BD7" s="619"/>
      <c r="BE7" s="619"/>
      <c r="BF7" s="620"/>
      <c r="BG7" s="621">
        <v>325911</v>
      </c>
      <c r="BH7" s="622"/>
      <c r="BI7" s="622"/>
      <c r="BJ7" s="622"/>
      <c r="BK7" s="622"/>
      <c r="BL7" s="622"/>
      <c r="BM7" s="622"/>
      <c r="BN7" s="623"/>
      <c r="BO7" s="659">
        <v>42.4</v>
      </c>
      <c r="BP7" s="659"/>
      <c r="BQ7" s="659"/>
      <c r="BR7" s="659"/>
      <c r="BS7" s="660" t="s">
        <v>131</v>
      </c>
      <c r="BT7" s="660"/>
      <c r="BU7" s="660"/>
      <c r="BV7" s="660"/>
      <c r="BW7" s="660"/>
      <c r="BX7" s="660"/>
      <c r="BY7" s="660"/>
      <c r="BZ7" s="660"/>
      <c r="CA7" s="660"/>
      <c r="CB7" s="695"/>
      <c r="CD7" s="618" t="s">
        <v>240</v>
      </c>
      <c r="CE7" s="619"/>
      <c r="CF7" s="619"/>
      <c r="CG7" s="619"/>
      <c r="CH7" s="619"/>
      <c r="CI7" s="619"/>
      <c r="CJ7" s="619"/>
      <c r="CK7" s="619"/>
      <c r="CL7" s="619"/>
      <c r="CM7" s="619"/>
      <c r="CN7" s="619"/>
      <c r="CO7" s="619"/>
      <c r="CP7" s="619"/>
      <c r="CQ7" s="620"/>
      <c r="CR7" s="621">
        <v>1507365</v>
      </c>
      <c r="CS7" s="622"/>
      <c r="CT7" s="622"/>
      <c r="CU7" s="622"/>
      <c r="CV7" s="622"/>
      <c r="CW7" s="622"/>
      <c r="CX7" s="622"/>
      <c r="CY7" s="623"/>
      <c r="CZ7" s="659">
        <v>25.3</v>
      </c>
      <c r="DA7" s="659"/>
      <c r="DB7" s="659"/>
      <c r="DC7" s="659"/>
      <c r="DD7" s="627">
        <v>11657</v>
      </c>
      <c r="DE7" s="622"/>
      <c r="DF7" s="622"/>
      <c r="DG7" s="622"/>
      <c r="DH7" s="622"/>
      <c r="DI7" s="622"/>
      <c r="DJ7" s="622"/>
      <c r="DK7" s="622"/>
      <c r="DL7" s="622"/>
      <c r="DM7" s="622"/>
      <c r="DN7" s="622"/>
      <c r="DO7" s="622"/>
      <c r="DP7" s="623"/>
      <c r="DQ7" s="627">
        <v>631335</v>
      </c>
      <c r="DR7" s="622"/>
      <c r="DS7" s="622"/>
      <c r="DT7" s="622"/>
      <c r="DU7" s="622"/>
      <c r="DV7" s="622"/>
      <c r="DW7" s="622"/>
      <c r="DX7" s="622"/>
      <c r="DY7" s="622"/>
      <c r="DZ7" s="622"/>
      <c r="EA7" s="622"/>
      <c r="EB7" s="622"/>
      <c r="EC7" s="658"/>
    </row>
    <row r="8" spans="2:143" ht="11.25" customHeight="1" x14ac:dyDescent="0.15">
      <c r="B8" s="618" t="s">
        <v>241</v>
      </c>
      <c r="C8" s="619"/>
      <c r="D8" s="619"/>
      <c r="E8" s="619"/>
      <c r="F8" s="619"/>
      <c r="G8" s="619"/>
      <c r="H8" s="619"/>
      <c r="I8" s="619"/>
      <c r="J8" s="619"/>
      <c r="K8" s="619"/>
      <c r="L8" s="619"/>
      <c r="M8" s="619"/>
      <c r="N8" s="619"/>
      <c r="O8" s="619"/>
      <c r="P8" s="619"/>
      <c r="Q8" s="620"/>
      <c r="R8" s="621">
        <v>1736</v>
      </c>
      <c r="S8" s="622"/>
      <c r="T8" s="622"/>
      <c r="U8" s="622"/>
      <c r="V8" s="622"/>
      <c r="W8" s="622"/>
      <c r="X8" s="622"/>
      <c r="Y8" s="623"/>
      <c r="Z8" s="659">
        <v>0</v>
      </c>
      <c r="AA8" s="659"/>
      <c r="AB8" s="659"/>
      <c r="AC8" s="659"/>
      <c r="AD8" s="660">
        <v>1736</v>
      </c>
      <c r="AE8" s="660"/>
      <c r="AF8" s="660"/>
      <c r="AG8" s="660"/>
      <c r="AH8" s="660"/>
      <c r="AI8" s="660"/>
      <c r="AJ8" s="660"/>
      <c r="AK8" s="660"/>
      <c r="AL8" s="624">
        <v>0.1</v>
      </c>
      <c r="AM8" s="625"/>
      <c r="AN8" s="625"/>
      <c r="AO8" s="661"/>
      <c r="AP8" s="618" t="s">
        <v>242</v>
      </c>
      <c r="AQ8" s="619"/>
      <c r="AR8" s="619"/>
      <c r="AS8" s="619"/>
      <c r="AT8" s="619"/>
      <c r="AU8" s="619"/>
      <c r="AV8" s="619"/>
      <c r="AW8" s="619"/>
      <c r="AX8" s="619"/>
      <c r="AY8" s="619"/>
      <c r="AZ8" s="619"/>
      <c r="BA8" s="619"/>
      <c r="BB8" s="619"/>
      <c r="BC8" s="619"/>
      <c r="BD8" s="619"/>
      <c r="BE8" s="619"/>
      <c r="BF8" s="620"/>
      <c r="BG8" s="621">
        <v>10103</v>
      </c>
      <c r="BH8" s="622"/>
      <c r="BI8" s="622"/>
      <c r="BJ8" s="622"/>
      <c r="BK8" s="622"/>
      <c r="BL8" s="622"/>
      <c r="BM8" s="622"/>
      <c r="BN8" s="623"/>
      <c r="BO8" s="659">
        <v>1.3</v>
      </c>
      <c r="BP8" s="659"/>
      <c r="BQ8" s="659"/>
      <c r="BR8" s="659"/>
      <c r="BS8" s="660" t="s">
        <v>131</v>
      </c>
      <c r="BT8" s="660"/>
      <c r="BU8" s="660"/>
      <c r="BV8" s="660"/>
      <c r="BW8" s="660"/>
      <c r="BX8" s="660"/>
      <c r="BY8" s="660"/>
      <c r="BZ8" s="660"/>
      <c r="CA8" s="660"/>
      <c r="CB8" s="695"/>
      <c r="CD8" s="618" t="s">
        <v>243</v>
      </c>
      <c r="CE8" s="619"/>
      <c r="CF8" s="619"/>
      <c r="CG8" s="619"/>
      <c r="CH8" s="619"/>
      <c r="CI8" s="619"/>
      <c r="CJ8" s="619"/>
      <c r="CK8" s="619"/>
      <c r="CL8" s="619"/>
      <c r="CM8" s="619"/>
      <c r="CN8" s="619"/>
      <c r="CO8" s="619"/>
      <c r="CP8" s="619"/>
      <c r="CQ8" s="620"/>
      <c r="CR8" s="621">
        <v>1599840</v>
      </c>
      <c r="CS8" s="622"/>
      <c r="CT8" s="622"/>
      <c r="CU8" s="622"/>
      <c r="CV8" s="622"/>
      <c r="CW8" s="622"/>
      <c r="CX8" s="622"/>
      <c r="CY8" s="623"/>
      <c r="CZ8" s="659">
        <v>26.9</v>
      </c>
      <c r="DA8" s="659"/>
      <c r="DB8" s="659"/>
      <c r="DC8" s="659"/>
      <c r="DD8" s="627">
        <v>114204</v>
      </c>
      <c r="DE8" s="622"/>
      <c r="DF8" s="622"/>
      <c r="DG8" s="622"/>
      <c r="DH8" s="622"/>
      <c r="DI8" s="622"/>
      <c r="DJ8" s="622"/>
      <c r="DK8" s="622"/>
      <c r="DL8" s="622"/>
      <c r="DM8" s="622"/>
      <c r="DN8" s="622"/>
      <c r="DO8" s="622"/>
      <c r="DP8" s="623"/>
      <c r="DQ8" s="627">
        <v>819418</v>
      </c>
      <c r="DR8" s="622"/>
      <c r="DS8" s="622"/>
      <c r="DT8" s="622"/>
      <c r="DU8" s="622"/>
      <c r="DV8" s="622"/>
      <c r="DW8" s="622"/>
      <c r="DX8" s="622"/>
      <c r="DY8" s="622"/>
      <c r="DZ8" s="622"/>
      <c r="EA8" s="622"/>
      <c r="EB8" s="622"/>
      <c r="EC8" s="658"/>
    </row>
    <row r="9" spans="2:143" ht="11.25" customHeight="1" x14ac:dyDescent="0.15">
      <c r="B9" s="618" t="s">
        <v>244</v>
      </c>
      <c r="C9" s="619"/>
      <c r="D9" s="619"/>
      <c r="E9" s="619"/>
      <c r="F9" s="619"/>
      <c r="G9" s="619"/>
      <c r="H9" s="619"/>
      <c r="I9" s="619"/>
      <c r="J9" s="619"/>
      <c r="K9" s="619"/>
      <c r="L9" s="619"/>
      <c r="M9" s="619"/>
      <c r="N9" s="619"/>
      <c r="O9" s="619"/>
      <c r="P9" s="619"/>
      <c r="Q9" s="620"/>
      <c r="R9" s="621">
        <v>1481</v>
      </c>
      <c r="S9" s="622"/>
      <c r="T9" s="622"/>
      <c r="U9" s="622"/>
      <c r="V9" s="622"/>
      <c r="W9" s="622"/>
      <c r="X9" s="622"/>
      <c r="Y9" s="623"/>
      <c r="Z9" s="659">
        <v>0</v>
      </c>
      <c r="AA9" s="659"/>
      <c r="AB9" s="659"/>
      <c r="AC9" s="659"/>
      <c r="AD9" s="660">
        <v>1481</v>
      </c>
      <c r="AE9" s="660"/>
      <c r="AF9" s="660"/>
      <c r="AG9" s="660"/>
      <c r="AH9" s="660"/>
      <c r="AI9" s="660"/>
      <c r="AJ9" s="660"/>
      <c r="AK9" s="660"/>
      <c r="AL9" s="624">
        <v>0.1</v>
      </c>
      <c r="AM9" s="625"/>
      <c r="AN9" s="625"/>
      <c r="AO9" s="661"/>
      <c r="AP9" s="618" t="s">
        <v>245</v>
      </c>
      <c r="AQ9" s="619"/>
      <c r="AR9" s="619"/>
      <c r="AS9" s="619"/>
      <c r="AT9" s="619"/>
      <c r="AU9" s="619"/>
      <c r="AV9" s="619"/>
      <c r="AW9" s="619"/>
      <c r="AX9" s="619"/>
      <c r="AY9" s="619"/>
      <c r="AZ9" s="619"/>
      <c r="BA9" s="619"/>
      <c r="BB9" s="619"/>
      <c r="BC9" s="619"/>
      <c r="BD9" s="619"/>
      <c r="BE9" s="619"/>
      <c r="BF9" s="620"/>
      <c r="BG9" s="621">
        <v>205085</v>
      </c>
      <c r="BH9" s="622"/>
      <c r="BI9" s="622"/>
      <c r="BJ9" s="622"/>
      <c r="BK9" s="622"/>
      <c r="BL9" s="622"/>
      <c r="BM9" s="622"/>
      <c r="BN9" s="623"/>
      <c r="BO9" s="659">
        <v>26.7</v>
      </c>
      <c r="BP9" s="659"/>
      <c r="BQ9" s="659"/>
      <c r="BR9" s="659"/>
      <c r="BS9" s="660" t="s">
        <v>131</v>
      </c>
      <c r="BT9" s="660"/>
      <c r="BU9" s="660"/>
      <c r="BV9" s="660"/>
      <c r="BW9" s="660"/>
      <c r="BX9" s="660"/>
      <c r="BY9" s="660"/>
      <c r="BZ9" s="660"/>
      <c r="CA9" s="660"/>
      <c r="CB9" s="695"/>
      <c r="CD9" s="618" t="s">
        <v>246</v>
      </c>
      <c r="CE9" s="619"/>
      <c r="CF9" s="619"/>
      <c r="CG9" s="619"/>
      <c r="CH9" s="619"/>
      <c r="CI9" s="619"/>
      <c r="CJ9" s="619"/>
      <c r="CK9" s="619"/>
      <c r="CL9" s="619"/>
      <c r="CM9" s="619"/>
      <c r="CN9" s="619"/>
      <c r="CO9" s="619"/>
      <c r="CP9" s="619"/>
      <c r="CQ9" s="620"/>
      <c r="CR9" s="621">
        <v>474314</v>
      </c>
      <c r="CS9" s="622"/>
      <c r="CT9" s="622"/>
      <c r="CU9" s="622"/>
      <c r="CV9" s="622"/>
      <c r="CW9" s="622"/>
      <c r="CX9" s="622"/>
      <c r="CY9" s="623"/>
      <c r="CZ9" s="659">
        <v>8</v>
      </c>
      <c r="DA9" s="659"/>
      <c r="DB9" s="659"/>
      <c r="DC9" s="659"/>
      <c r="DD9" s="627">
        <v>14856</v>
      </c>
      <c r="DE9" s="622"/>
      <c r="DF9" s="622"/>
      <c r="DG9" s="622"/>
      <c r="DH9" s="622"/>
      <c r="DI9" s="622"/>
      <c r="DJ9" s="622"/>
      <c r="DK9" s="622"/>
      <c r="DL9" s="622"/>
      <c r="DM9" s="622"/>
      <c r="DN9" s="622"/>
      <c r="DO9" s="622"/>
      <c r="DP9" s="623"/>
      <c r="DQ9" s="627">
        <v>325554</v>
      </c>
      <c r="DR9" s="622"/>
      <c r="DS9" s="622"/>
      <c r="DT9" s="622"/>
      <c r="DU9" s="622"/>
      <c r="DV9" s="622"/>
      <c r="DW9" s="622"/>
      <c r="DX9" s="622"/>
      <c r="DY9" s="622"/>
      <c r="DZ9" s="622"/>
      <c r="EA9" s="622"/>
      <c r="EB9" s="622"/>
      <c r="EC9" s="658"/>
    </row>
    <row r="10" spans="2:143" ht="11.25" customHeight="1" x14ac:dyDescent="0.15">
      <c r="B10" s="618" t="s">
        <v>247</v>
      </c>
      <c r="C10" s="619"/>
      <c r="D10" s="619"/>
      <c r="E10" s="619"/>
      <c r="F10" s="619"/>
      <c r="G10" s="619"/>
      <c r="H10" s="619"/>
      <c r="I10" s="619"/>
      <c r="J10" s="619"/>
      <c r="K10" s="619"/>
      <c r="L10" s="619"/>
      <c r="M10" s="619"/>
      <c r="N10" s="619"/>
      <c r="O10" s="619"/>
      <c r="P10" s="619"/>
      <c r="Q10" s="620"/>
      <c r="R10" s="621" t="s">
        <v>131</v>
      </c>
      <c r="S10" s="622"/>
      <c r="T10" s="622"/>
      <c r="U10" s="622"/>
      <c r="V10" s="622"/>
      <c r="W10" s="622"/>
      <c r="X10" s="622"/>
      <c r="Y10" s="623"/>
      <c r="Z10" s="659" t="s">
        <v>131</v>
      </c>
      <c r="AA10" s="659"/>
      <c r="AB10" s="659"/>
      <c r="AC10" s="659"/>
      <c r="AD10" s="660" t="s">
        <v>131</v>
      </c>
      <c r="AE10" s="660"/>
      <c r="AF10" s="660"/>
      <c r="AG10" s="660"/>
      <c r="AH10" s="660"/>
      <c r="AI10" s="660"/>
      <c r="AJ10" s="660"/>
      <c r="AK10" s="660"/>
      <c r="AL10" s="624" t="s">
        <v>248</v>
      </c>
      <c r="AM10" s="625"/>
      <c r="AN10" s="625"/>
      <c r="AO10" s="661"/>
      <c r="AP10" s="618" t="s">
        <v>249</v>
      </c>
      <c r="AQ10" s="619"/>
      <c r="AR10" s="619"/>
      <c r="AS10" s="619"/>
      <c r="AT10" s="619"/>
      <c r="AU10" s="619"/>
      <c r="AV10" s="619"/>
      <c r="AW10" s="619"/>
      <c r="AX10" s="619"/>
      <c r="AY10" s="619"/>
      <c r="AZ10" s="619"/>
      <c r="BA10" s="619"/>
      <c r="BB10" s="619"/>
      <c r="BC10" s="619"/>
      <c r="BD10" s="619"/>
      <c r="BE10" s="619"/>
      <c r="BF10" s="620"/>
      <c r="BG10" s="621">
        <v>15550</v>
      </c>
      <c r="BH10" s="622"/>
      <c r="BI10" s="622"/>
      <c r="BJ10" s="622"/>
      <c r="BK10" s="622"/>
      <c r="BL10" s="622"/>
      <c r="BM10" s="622"/>
      <c r="BN10" s="623"/>
      <c r="BO10" s="659">
        <v>2</v>
      </c>
      <c r="BP10" s="659"/>
      <c r="BQ10" s="659"/>
      <c r="BR10" s="659"/>
      <c r="BS10" s="660" t="s">
        <v>131</v>
      </c>
      <c r="BT10" s="660"/>
      <c r="BU10" s="660"/>
      <c r="BV10" s="660"/>
      <c r="BW10" s="660"/>
      <c r="BX10" s="660"/>
      <c r="BY10" s="660"/>
      <c r="BZ10" s="660"/>
      <c r="CA10" s="660"/>
      <c r="CB10" s="695"/>
      <c r="CD10" s="618" t="s">
        <v>250</v>
      </c>
      <c r="CE10" s="619"/>
      <c r="CF10" s="619"/>
      <c r="CG10" s="619"/>
      <c r="CH10" s="619"/>
      <c r="CI10" s="619"/>
      <c r="CJ10" s="619"/>
      <c r="CK10" s="619"/>
      <c r="CL10" s="619"/>
      <c r="CM10" s="619"/>
      <c r="CN10" s="619"/>
      <c r="CO10" s="619"/>
      <c r="CP10" s="619"/>
      <c r="CQ10" s="620"/>
      <c r="CR10" s="621">
        <v>3030</v>
      </c>
      <c r="CS10" s="622"/>
      <c r="CT10" s="622"/>
      <c r="CU10" s="622"/>
      <c r="CV10" s="622"/>
      <c r="CW10" s="622"/>
      <c r="CX10" s="622"/>
      <c r="CY10" s="623"/>
      <c r="CZ10" s="659">
        <v>0.1</v>
      </c>
      <c r="DA10" s="659"/>
      <c r="DB10" s="659"/>
      <c r="DC10" s="659"/>
      <c r="DD10" s="627" t="s">
        <v>248</v>
      </c>
      <c r="DE10" s="622"/>
      <c r="DF10" s="622"/>
      <c r="DG10" s="622"/>
      <c r="DH10" s="622"/>
      <c r="DI10" s="622"/>
      <c r="DJ10" s="622"/>
      <c r="DK10" s="622"/>
      <c r="DL10" s="622"/>
      <c r="DM10" s="622"/>
      <c r="DN10" s="622"/>
      <c r="DO10" s="622"/>
      <c r="DP10" s="623"/>
      <c r="DQ10" s="627">
        <v>30</v>
      </c>
      <c r="DR10" s="622"/>
      <c r="DS10" s="622"/>
      <c r="DT10" s="622"/>
      <c r="DU10" s="622"/>
      <c r="DV10" s="622"/>
      <c r="DW10" s="622"/>
      <c r="DX10" s="622"/>
      <c r="DY10" s="622"/>
      <c r="DZ10" s="622"/>
      <c r="EA10" s="622"/>
      <c r="EB10" s="622"/>
      <c r="EC10" s="658"/>
    </row>
    <row r="11" spans="2:143" ht="11.25" customHeight="1" x14ac:dyDescent="0.15">
      <c r="B11" s="618" t="s">
        <v>251</v>
      </c>
      <c r="C11" s="619"/>
      <c r="D11" s="619"/>
      <c r="E11" s="619"/>
      <c r="F11" s="619"/>
      <c r="G11" s="619"/>
      <c r="H11" s="619"/>
      <c r="I11" s="619"/>
      <c r="J11" s="619"/>
      <c r="K11" s="619"/>
      <c r="L11" s="619"/>
      <c r="M11" s="619"/>
      <c r="N11" s="619"/>
      <c r="O11" s="619"/>
      <c r="P11" s="619"/>
      <c r="Q11" s="620"/>
      <c r="R11" s="621">
        <v>151309</v>
      </c>
      <c r="S11" s="622"/>
      <c r="T11" s="622"/>
      <c r="U11" s="622"/>
      <c r="V11" s="622"/>
      <c r="W11" s="622"/>
      <c r="X11" s="622"/>
      <c r="Y11" s="623"/>
      <c r="Z11" s="624">
        <v>2.5</v>
      </c>
      <c r="AA11" s="625"/>
      <c r="AB11" s="625"/>
      <c r="AC11" s="626"/>
      <c r="AD11" s="627">
        <v>151309</v>
      </c>
      <c r="AE11" s="622"/>
      <c r="AF11" s="622"/>
      <c r="AG11" s="622"/>
      <c r="AH11" s="622"/>
      <c r="AI11" s="622"/>
      <c r="AJ11" s="622"/>
      <c r="AK11" s="623"/>
      <c r="AL11" s="624">
        <v>5.4</v>
      </c>
      <c r="AM11" s="625"/>
      <c r="AN11" s="625"/>
      <c r="AO11" s="661"/>
      <c r="AP11" s="618" t="s">
        <v>252</v>
      </c>
      <c r="AQ11" s="619"/>
      <c r="AR11" s="619"/>
      <c r="AS11" s="619"/>
      <c r="AT11" s="619"/>
      <c r="AU11" s="619"/>
      <c r="AV11" s="619"/>
      <c r="AW11" s="619"/>
      <c r="AX11" s="619"/>
      <c r="AY11" s="619"/>
      <c r="AZ11" s="619"/>
      <c r="BA11" s="619"/>
      <c r="BB11" s="619"/>
      <c r="BC11" s="619"/>
      <c r="BD11" s="619"/>
      <c r="BE11" s="619"/>
      <c r="BF11" s="620"/>
      <c r="BG11" s="621">
        <v>95173</v>
      </c>
      <c r="BH11" s="622"/>
      <c r="BI11" s="622"/>
      <c r="BJ11" s="622"/>
      <c r="BK11" s="622"/>
      <c r="BL11" s="622"/>
      <c r="BM11" s="622"/>
      <c r="BN11" s="623"/>
      <c r="BO11" s="659">
        <v>12.4</v>
      </c>
      <c r="BP11" s="659"/>
      <c r="BQ11" s="659"/>
      <c r="BR11" s="659"/>
      <c r="BS11" s="660" t="s">
        <v>131</v>
      </c>
      <c r="BT11" s="660"/>
      <c r="BU11" s="660"/>
      <c r="BV11" s="660"/>
      <c r="BW11" s="660"/>
      <c r="BX11" s="660"/>
      <c r="BY11" s="660"/>
      <c r="BZ11" s="660"/>
      <c r="CA11" s="660"/>
      <c r="CB11" s="695"/>
      <c r="CD11" s="618" t="s">
        <v>253</v>
      </c>
      <c r="CE11" s="619"/>
      <c r="CF11" s="619"/>
      <c r="CG11" s="619"/>
      <c r="CH11" s="619"/>
      <c r="CI11" s="619"/>
      <c r="CJ11" s="619"/>
      <c r="CK11" s="619"/>
      <c r="CL11" s="619"/>
      <c r="CM11" s="619"/>
      <c r="CN11" s="619"/>
      <c r="CO11" s="619"/>
      <c r="CP11" s="619"/>
      <c r="CQ11" s="620"/>
      <c r="CR11" s="621">
        <v>219060</v>
      </c>
      <c r="CS11" s="622"/>
      <c r="CT11" s="622"/>
      <c r="CU11" s="622"/>
      <c r="CV11" s="622"/>
      <c r="CW11" s="622"/>
      <c r="CX11" s="622"/>
      <c r="CY11" s="623"/>
      <c r="CZ11" s="659">
        <v>3.7</v>
      </c>
      <c r="DA11" s="659"/>
      <c r="DB11" s="659"/>
      <c r="DC11" s="659"/>
      <c r="DD11" s="627">
        <v>128011</v>
      </c>
      <c r="DE11" s="622"/>
      <c r="DF11" s="622"/>
      <c r="DG11" s="622"/>
      <c r="DH11" s="622"/>
      <c r="DI11" s="622"/>
      <c r="DJ11" s="622"/>
      <c r="DK11" s="622"/>
      <c r="DL11" s="622"/>
      <c r="DM11" s="622"/>
      <c r="DN11" s="622"/>
      <c r="DO11" s="622"/>
      <c r="DP11" s="623"/>
      <c r="DQ11" s="627">
        <v>48381</v>
      </c>
      <c r="DR11" s="622"/>
      <c r="DS11" s="622"/>
      <c r="DT11" s="622"/>
      <c r="DU11" s="622"/>
      <c r="DV11" s="622"/>
      <c r="DW11" s="622"/>
      <c r="DX11" s="622"/>
      <c r="DY11" s="622"/>
      <c r="DZ11" s="622"/>
      <c r="EA11" s="622"/>
      <c r="EB11" s="622"/>
      <c r="EC11" s="658"/>
    </row>
    <row r="12" spans="2:143" ht="11.25" customHeight="1" x14ac:dyDescent="0.15">
      <c r="B12" s="618" t="s">
        <v>254</v>
      </c>
      <c r="C12" s="619"/>
      <c r="D12" s="619"/>
      <c r="E12" s="619"/>
      <c r="F12" s="619"/>
      <c r="G12" s="619"/>
      <c r="H12" s="619"/>
      <c r="I12" s="619"/>
      <c r="J12" s="619"/>
      <c r="K12" s="619"/>
      <c r="L12" s="619"/>
      <c r="M12" s="619"/>
      <c r="N12" s="619"/>
      <c r="O12" s="619"/>
      <c r="P12" s="619"/>
      <c r="Q12" s="620"/>
      <c r="R12" s="621" t="s">
        <v>248</v>
      </c>
      <c r="S12" s="622"/>
      <c r="T12" s="622"/>
      <c r="U12" s="622"/>
      <c r="V12" s="622"/>
      <c r="W12" s="622"/>
      <c r="X12" s="622"/>
      <c r="Y12" s="623"/>
      <c r="Z12" s="659" t="s">
        <v>131</v>
      </c>
      <c r="AA12" s="659"/>
      <c r="AB12" s="659"/>
      <c r="AC12" s="659"/>
      <c r="AD12" s="660" t="s">
        <v>140</v>
      </c>
      <c r="AE12" s="660"/>
      <c r="AF12" s="660"/>
      <c r="AG12" s="660"/>
      <c r="AH12" s="660"/>
      <c r="AI12" s="660"/>
      <c r="AJ12" s="660"/>
      <c r="AK12" s="660"/>
      <c r="AL12" s="624" t="s">
        <v>131</v>
      </c>
      <c r="AM12" s="625"/>
      <c r="AN12" s="625"/>
      <c r="AO12" s="661"/>
      <c r="AP12" s="618" t="s">
        <v>255</v>
      </c>
      <c r="AQ12" s="619"/>
      <c r="AR12" s="619"/>
      <c r="AS12" s="619"/>
      <c r="AT12" s="619"/>
      <c r="AU12" s="619"/>
      <c r="AV12" s="619"/>
      <c r="AW12" s="619"/>
      <c r="AX12" s="619"/>
      <c r="AY12" s="619"/>
      <c r="AZ12" s="619"/>
      <c r="BA12" s="619"/>
      <c r="BB12" s="619"/>
      <c r="BC12" s="619"/>
      <c r="BD12" s="619"/>
      <c r="BE12" s="619"/>
      <c r="BF12" s="620"/>
      <c r="BG12" s="621">
        <v>372358</v>
      </c>
      <c r="BH12" s="622"/>
      <c r="BI12" s="622"/>
      <c r="BJ12" s="622"/>
      <c r="BK12" s="622"/>
      <c r="BL12" s="622"/>
      <c r="BM12" s="622"/>
      <c r="BN12" s="623"/>
      <c r="BO12" s="659">
        <v>48.4</v>
      </c>
      <c r="BP12" s="659"/>
      <c r="BQ12" s="659"/>
      <c r="BR12" s="659"/>
      <c r="BS12" s="660" t="s">
        <v>131</v>
      </c>
      <c r="BT12" s="660"/>
      <c r="BU12" s="660"/>
      <c r="BV12" s="660"/>
      <c r="BW12" s="660"/>
      <c r="BX12" s="660"/>
      <c r="BY12" s="660"/>
      <c r="BZ12" s="660"/>
      <c r="CA12" s="660"/>
      <c r="CB12" s="695"/>
      <c r="CD12" s="618" t="s">
        <v>256</v>
      </c>
      <c r="CE12" s="619"/>
      <c r="CF12" s="619"/>
      <c r="CG12" s="619"/>
      <c r="CH12" s="619"/>
      <c r="CI12" s="619"/>
      <c r="CJ12" s="619"/>
      <c r="CK12" s="619"/>
      <c r="CL12" s="619"/>
      <c r="CM12" s="619"/>
      <c r="CN12" s="619"/>
      <c r="CO12" s="619"/>
      <c r="CP12" s="619"/>
      <c r="CQ12" s="620"/>
      <c r="CR12" s="621">
        <v>472828</v>
      </c>
      <c r="CS12" s="622"/>
      <c r="CT12" s="622"/>
      <c r="CU12" s="622"/>
      <c r="CV12" s="622"/>
      <c r="CW12" s="622"/>
      <c r="CX12" s="622"/>
      <c r="CY12" s="623"/>
      <c r="CZ12" s="659">
        <v>8</v>
      </c>
      <c r="DA12" s="659"/>
      <c r="DB12" s="659"/>
      <c r="DC12" s="659"/>
      <c r="DD12" s="627">
        <v>181857</v>
      </c>
      <c r="DE12" s="622"/>
      <c r="DF12" s="622"/>
      <c r="DG12" s="622"/>
      <c r="DH12" s="622"/>
      <c r="DI12" s="622"/>
      <c r="DJ12" s="622"/>
      <c r="DK12" s="622"/>
      <c r="DL12" s="622"/>
      <c r="DM12" s="622"/>
      <c r="DN12" s="622"/>
      <c r="DO12" s="622"/>
      <c r="DP12" s="623"/>
      <c r="DQ12" s="627">
        <v>118651</v>
      </c>
      <c r="DR12" s="622"/>
      <c r="DS12" s="622"/>
      <c r="DT12" s="622"/>
      <c r="DU12" s="622"/>
      <c r="DV12" s="622"/>
      <c r="DW12" s="622"/>
      <c r="DX12" s="622"/>
      <c r="DY12" s="622"/>
      <c r="DZ12" s="622"/>
      <c r="EA12" s="622"/>
      <c r="EB12" s="622"/>
      <c r="EC12" s="658"/>
    </row>
    <row r="13" spans="2:143" ht="11.25" customHeight="1" x14ac:dyDescent="0.15">
      <c r="B13" s="618" t="s">
        <v>257</v>
      </c>
      <c r="C13" s="619"/>
      <c r="D13" s="619"/>
      <c r="E13" s="619"/>
      <c r="F13" s="619"/>
      <c r="G13" s="619"/>
      <c r="H13" s="619"/>
      <c r="I13" s="619"/>
      <c r="J13" s="619"/>
      <c r="K13" s="619"/>
      <c r="L13" s="619"/>
      <c r="M13" s="619"/>
      <c r="N13" s="619"/>
      <c r="O13" s="619"/>
      <c r="P13" s="619"/>
      <c r="Q13" s="620"/>
      <c r="R13" s="621" t="s">
        <v>131</v>
      </c>
      <c r="S13" s="622"/>
      <c r="T13" s="622"/>
      <c r="U13" s="622"/>
      <c r="V13" s="622"/>
      <c r="W13" s="622"/>
      <c r="X13" s="622"/>
      <c r="Y13" s="623"/>
      <c r="Z13" s="659" t="s">
        <v>140</v>
      </c>
      <c r="AA13" s="659"/>
      <c r="AB13" s="659"/>
      <c r="AC13" s="659"/>
      <c r="AD13" s="660" t="s">
        <v>131</v>
      </c>
      <c r="AE13" s="660"/>
      <c r="AF13" s="660"/>
      <c r="AG13" s="660"/>
      <c r="AH13" s="660"/>
      <c r="AI13" s="660"/>
      <c r="AJ13" s="660"/>
      <c r="AK13" s="660"/>
      <c r="AL13" s="624" t="s">
        <v>140</v>
      </c>
      <c r="AM13" s="625"/>
      <c r="AN13" s="625"/>
      <c r="AO13" s="661"/>
      <c r="AP13" s="618" t="s">
        <v>258</v>
      </c>
      <c r="AQ13" s="619"/>
      <c r="AR13" s="619"/>
      <c r="AS13" s="619"/>
      <c r="AT13" s="619"/>
      <c r="AU13" s="619"/>
      <c r="AV13" s="619"/>
      <c r="AW13" s="619"/>
      <c r="AX13" s="619"/>
      <c r="AY13" s="619"/>
      <c r="AZ13" s="619"/>
      <c r="BA13" s="619"/>
      <c r="BB13" s="619"/>
      <c r="BC13" s="619"/>
      <c r="BD13" s="619"/>
      <c r="BE13" s="619"/>
      <c r="BF13" s="620"/>
      <c r="BG13" s="621">
        <v>371393</v>
      </c>
      <c r="BH13" s="622"/>
      <c r="BI13" s="622"/>
      <c r="BJ13" s="622"/>
      <c r="BK13" s="622"/>
      <c r="BL13" s="622"/>
      <c r="BM13" s="622"/>
      <c r="BN13" s="623"/>
      <c r="BO13" s="659">
        <v>48.3</v>
      </c>
      <c r="BP13" s="659"/>
      <c r="BQ13" s="659"/>
      <c r="BR13" s="659"/>
      <c r="BS13" s="660" t="s">
        <v>131</v>
      </c>
      <c r="BT13" s="660"/>
      <c r="BU13" s="660"/>
      <c r="BV13" s="660"/>
      <c r="BW13" s="660"/>
      <c r="BX13" s="660"/>
      <c r="BY13" s="660"/>
      <c r="BZ13" s="660"/>
      <c r="CA13" s="660"/>
      <c r="CB13" s="695"/>
      <c r="CD13" s="618" t="s">
        <v>259</v>
      </c>
      <c r="CE13" s="619"/>
      <c r="CF13" s="619"/>
      <c r="CG13" s="619"/>
      <c r="CH13" s="619"/>
      <c r="CI13" s="619"/>
      <c r="CJ13" s="619"/>
      <c r="CK13" s="619"/>
      <c r="CL13" s="619"/>
      <c r="CM13" s="619"/>
      <c r="CN13" s="619"/>
      <c r="CO13" s="619"/>
      <c r="CP13" s="619"/>
      <c r="CQ13" s="620"/>
      <c r="CR13" s="621">
        <v>197224</v>
      </c>
      <c r="CS13" s="622"/>
      <c r="CT13" s="622"/>
      <c r="CU13" s="622"/>
      <c r="CV13" s="622"/>
      <c r="CW13" s="622"/>
      <c r="CX13" s="622"/>
      <c r="CY13" s="623"/>
      <c r="CZ13" s="659">
        <v>3.3</v>
      </c>
      <c r="DA13" s="659"/>
      <c r="DB13" s="659"/>
      <c r="DC13" s="659"/>
      <c r="DD13" s="627">
        <v>98692</v>
      </c>
      <c r="DE13" s="622"/>
      <c r="DF13" s="622"/>
      <c r="DG13" s="622"/>
      <c r="DH13" s="622"/>
      <c r="DI13" s="622"/>
      <c r="DJ13" s="622"/>
      <c r="DK13" s="622"/>
      <c r="DL13" s="622"/>
      <c r="DM13" s="622"/>
      <c r="DN13" s="622"/>
      <c r="DO13" s="622"/>
      <c r="DP13" s="623"/>
      <c r="DQ13" s="627">
        <v>57906</v>
      </c>
      <c r="DR13" s="622"/>
      <c r="DS13" s="622"/>
      <c r="DT13" s="622"/>
      <c r="DU13" s="622"/>
      <c r="DV13" s="622"/>
      <c r="DW13" s="622"/>
      <c r="DX13" s="622"/>
      <c r="DY13" s="622"/>
      <c r="DZ13" s="622"/>
      <c r="EA13" s="622"/>
      <c r="EB13" s="622"/>
      <c r="EC13" s="658"/>
    </row>
    <row r="14" spans="2:143" ht="11.25" customHeight="1" x14ac:dyDescent="0.15">
      <c r="B14" s="618" t="s">
        <v>260</v>
      </c>
      <c r="C14" s="619"/>
      <c r="D14" s="619"/>
      <c r="E14" s="619"/>
      <c r="F14" s="619"/>
      <c r="G14" s="619"/>
      <c r="H14" s="619"/>
      <c r="I14" s="619"/>
      <c r="J14" s="619"/>
      <c r="K14" s="619"/>
      <c r="L14" s="619"/>
      <c r="M14" s="619"/>
      <c r="N14" s="619"/>
      <c r="O14" s="619"/>
      <c r="P14" s="619"/>
      <c r="Q14" s="620"/>
      <c r="R14" s="621">
        <v>40</v>
      </c>
      <c r="S14" s="622"/>
      <c r="T14" s="622"/>
      <c r="U14" s="622"/>
      <c r="V14" s="622"/>
      <c r="W14" s="622"/>
      <c r="X14" s="622"/>
      <c r="Y14" s="623"/>
      <c r="Z14" s="659">
        <v>0</v>
      </c>
      <c r="AA14" s="659"/>
      <c r="AB14" s="659"/>
      <c r="AC14" s="659"/>
      <c r="AD14" s="660">
        <v>40</v>
      </c>
      <c r="AE14" s="660"/>
      <c r="AF14" s="660"/>
      <c r="AG14" s="660"/>
      <c r="AH14" s="660"/>
      <c r="AI14" s="660"/>
      <c r="AJ14" s="660"/>
      <c r="AK14" s="660"/>
      <c r="AL14" s="624">
        <v>0</v>
      </c>
      <c r="AM14" s="625"/>
      <c r="AN14" s="625"/>
      <c r="AO14" s="661"/>
      <c r="AP14" s="618" t="s">
        <v>261</v>
      </c>
      <c r="AQ14" s="619"/>
      <c r="AR14" s="619"/>
      <c r="AS14" s="619"/>
      <c r="AT14" s="619"/>
      <c r="AU14" s="619"/>
      <c r="AV14" s="619"/>
      <c r="AW14" s="619"/>
      <c r="AX14" s="619"/>
      <c r="AY14" s="619"/>
      <c r="AZ14" s="619"/>
      <c r="BA14" s="619"/>
      <c r="BB14" s="619"/>
      <c r="BC14" s="619"/>
      <c r="BD14" s="619"/>
      <c r="BE14" s="619"/>
      <c r="BF14" s="620"/>
      <c r="BG14" s="621">
        <v>25415</v>
      </c>
      <c r="BH14" s="622"/>
      <c r="BI14" s="622"/>
      <c r="BJ14" s="622"/>
      <c r="BK14" s="622"/>
      <c r="BL14" s="622"/>
      <c r="BM14" s="622"/>
      <c r="BN14" s="623"/>
      <c r="BO14" s="659">
        <v>3.3</v>
      </c>
      <c r="BP14" s="659"/>
      <c r="BQ14" s="659"/>
      <c r="BR14" s="659"/>
      <c r="BS14" s="660" t="s">
        <v>131</v>
      </c>
      <c r="BT14" s="660"/>
      <c r="BU14" s="660"/>
      <c r="BV14" s="660"/>
      <c r="BW14" s="660"/>
      <c r="BX14" s="660"/>
      <c r="BY14" s="660"/>
      <c r="BZ14" s="660"/>
      <c r="CA14" s="660"/>
      <c r="CB14" s="695"/>
      <c r="CD14" s="618" t="s">
        <v>262</v>
      </c>
      <c r="CE14" s="619"/>
      <c r="CF14" s="619"/>
      <c r="CG14" s="619"/>
      <c r="CH14" s="619"/>
      <c r="CI14" s="619"/>
      <c r="CJ14" s="619"/>
      <c r="CK14" s="619"/>
      <c r="CL14" s="619"/>
      <c r="CM14" s="619"/>
      <c r="CN14" s="619"/>
      <c r="CO14" s="619"/>
      <c r="CP14" s="619"/>
      <c r="CQ14" s="620"/>
      <c r="CR14" s="621">
        <v>234860</v>
      </c>
      <c r="CS14" s="622"/>
      <c r="CT14" s="622"/>
      <c r="CU14" s="622"/>
      <c r="CV14" s="622"/>
      <c r="CW14" s="622"/>
      <c r="CX14" s="622"/>
      <c r="CY14" s="623"/>
      <c r="CZ14" s="659">
        <v>3.9</v>
      </c>
      <c r="DA14" s="659"/>
      <c r="DB14" s="659"/>
      <c r="DC14" s="659"/>
      <c r="DD14" s="627">
        <v>67750</v>
      </c>
      <c r="DE14" s="622"/>
      <c r="DF14" s="622"/>
      <c r="DG14" s="622"/>
      <c r="DH14" s="622"/>
      <c r="DI14" s="622"/>
      <c r="DJ14" s="622"/>
      <c r="DK14" s="622"/>
      <c r="DL14" s="622"/>
      <c r="DM14" s="622"/>
      <c r="DN14" s="622"/>
      <c r="DO14" s="622"/>
      <c r="DP14" s="623"/>
      <c r="DQ14" s="627">
        <v>161244</v>
      </c>
      <c r="DR14" s="622"/>
      <c r="DS14" s="622"/>
      <c r="DT14" s="622"/>
      <c r="DU14" s="622"/>
      <c r="DV14" s="622"/>
      <c r="DW14" s="622"/>
      <c r="DX14" s="622"/>
      <c r="DY14" s="622"/>
      <c r="DZ14" s="622"/>
      <c r="EA14" s="622"/>
      <c r="EB14" s="622"/>
      <c r="EC14" s="658"/>
    </row>
    <row r="15" spans="2:143" ht="11.25" customHeight="1" x14ac:dyDescent="0.15">
      <c r="B15" s="618" t="s">
        <v>263</v>
      </c>
      <c r="C15" s="619"/>
      <c r="D15" s="619"/>
      <c r="E15" s="619"/>
      <c r="F15" s="619"/>
      <c r="G15" s="619"/>
      <c r="H15" s="619"/>
      <c r="I15" s="619"/>
      <c r="J15" s="619"/>
      <c r="K15" s="619"/>
      <c r="L15" s="619"/>
      <c r="M15" s="619"/>
      <c r="N15" s="619"/>
      <c r="O15" s="619"/>
      <c r="P15" s="619"/>
      <c r="Q15" s="620"/>
      <c r="R15" s="621" t="s">
        <v>248</v>
      </c>
      <c r="S15" s="622"/>
      <c r="T15" s="622"/>
      <c r="U15" s="622"/>
      <c r="V15" s="622"/>
      <c r="W15" s="622"/>
      <c r="X15" s="622"/>
      <c r="Y15" s="623"/>
      <c r="Z15" s="659" t="s">
        <v>131</v>
      </c>
      <c r="AA15" s="659"/>
      <c r="AB15" s="659"/>
      <c r="AC15" s="659"/>
      <c r="AD15" s="660" t="s">
        <v>140</v>
      </c>
      <c r="AE15" s="660"/>
      <c r="AF15" s="660"/>
      <c r="AG15" s="660"/>
      <c r="AH15" s="660"/>
      <c r="AI15" s="660"/>
      <c r="AJ15" s="660"/>
      <c r="AK15" s="660"/>
      <c r="AL15" s="624" t="s">
        <v>131</v>
      </c>
      <c r="AM15" s="625"/>
      <c r="AN15" s="625"/>
      <c r="AO15" s="661"/>
      <c r="AP15" s="618" t="s">
        <v>264</v>
      </c>
      <c r="AQ15" s="619"/>
      <c r="AR15" s="619"/>
      <c r="AS15" s="619"/>
      <c r="AT15" s="619"/>
      <c r="AU15" s="619"/>
      <c r="AV15" s="619"/>
      <c r="AW15" s="619"/>
      <c r="AX15" s="619"/>
      <c r="AY15" s="619"/>
      <c r="AZ15" s="619"/>
      <c r="BA15" s="619"/>
      <c r="BB15" s="619"/>
      <c r="BC15" s="619"/>
      <c r="BD15" s="619"/>
      <c r="BE15" s="619"/>
      <c r="BF15" s="620"/>
      <c r="BG15" s="621">
        <v>45082</v>
      </c>
      <c r="BH15" s="622"/>
      <c r="BI15" s="622"/>
      <c r="BJ15" s="622"/>
      <c r="BK15" s="622"/>
      <c r="BL15" s="622"/>
      <c r="BM15" s="622"/>
      <c r="BN15" s="623"/>
      <c r="BO15" s="659">
        <v>5.9</v>
      </c>
      <c r="BP15" s="659"/>
      <c r="BQ15" s="659"/>
      <c r="BR15" s="659"/>
      <c r="BS15" s="660" t="s">
        <v>248</v>
      </c>
      <c r="BT15" s="660"/>
      <c r="BU15" s="660"/>
      <c r="BV15" s="660"/>
      <c r="BW15" s="660"/>
      <c r="BX15" s="660"/>
      <c r="BY15" s="660"/>
      <c r="BZ15" s="660"/>
      <c r="CA15" s="660"/>
      <c r="CB15" s="695"/>
      <c r="CD15" s="618" t="s">
        <v>265</v>
      </c>
      <c r="CE15" s="619"/>
      <c r="CF15" s="619"/>
      <c r="CG15" s="619"/>
      <c r="CH15" s="619"/>
      <c r="CI15" s="619"/>
      <c r="CJ15" s="619"/>
      <c r="CK15" s="619"/>
      <c r="CL15" s="619"/>
      <c r="CM15" s="619"/>
      <c r="CN15" s="619"/>
      <c r="CO15" s="619"/>
      <c r="CP15" s="619"/>
      <c r="CQ15" s="620"/>
      <c r="CR15" s="621">
        <v>338518</v>
      </c>
      <c r="CS15" s="622"/>
      <c r="CT15" s="622"/>
      <c r="CU15" s="622"/>
      <c r="CV15" s="622"/>
      <c r="CW15" s="622"/>
      <c r="CX15" s="622"/>
      <c r="CY15" s="623"/>
      <c r="CZ15" s="659">
        <v>5.7</v>
      </c>
      <c r="DA15" s="659"/>
      <c r="DB15" s="659"/>
      <c r="DC15" s="659"/>
      <c r="DD15" s="627">
        <v>31809</v>
      </c>
      <c r="DE15" s="622"/>
      <c r="DF15" s="622"/>
      <c r="DG15" s="622"/>
      <c r="DH15" s="622"/>
      <c r="DI15" s="622"/>
      <c r="DJ15" s="622"/>
      <c r="DK15" s="622"/>
      <c r="DL15" s="622"/>
      <c r="DM15" s="622"/>
      <c r="DN15" s="622"/>
      <c r="DO15" s="622"/>
      <c r="DP15" s="623"/>
      <c r="DQ15" s="627">
        <v>254320</v>
      </c>
      <c r="DR15" s="622"/>
      <c r="DS15" s="622"/>
      <c r="DT15" s="622"/>
      <c r="DU15" s="622"/>
      <c r="DV15" s="622"/>
      <c r="DW15" s="622"/>
      <c r="DX15" s="622"/>
      <c r="DY15" s="622"/>
      <c r="DZ15" s="622"/>
      <c r="EA15" s="622"/>
      <c r="EB15" s="622"/>
      <c r="EC15" s="658"/>
    </row>
    <row r="16" spans="2:143" ht="11.25" customHeight="1" x14ac:dyDescent="0.15">
      <c r="B16" s="618" t="s">
        <v>266</v>
      </c>
      <c r="C16" s="619"/>
      <c r="D16" s="619"/>
      <c r="E16" s="619"/>
      <c r="F16" s="619"/>
      <c r="G16" s="619"/>
      <c r="H16" s="619"/>
      <c r="I16" s="619"/>
      <c r="J16" s="619"/>
      <c r="K16" s="619"/>
      <c r="L16" s="619"/>
      <c r="M16" s="619"/>
      <c r="N16" s="619"/>
      <c r="O16" s="619"/>
      <c r="P16" s="619"/>
      <c r="Q16" s="620"/>
      <c r="R16" s="621">
        <v>1552</v>
      </c>
      <c r="S16" s="622"/>
      <c r="T16" s="622"/>
      <c r="U16" s="622"/>
      <c r="V16" s="622"/>
      <c r="W16" s="622"/>
      <c r="X16" s="622"/>
      <c r="Y16" s="623"/>
      <c r="Z16" s="659">
        <v>0</v>
      </c>
      <c r="AA16" s="659"/>
      <c r="AB16" s="659"/>
      <c r="AC16" s="659"/>
      <c r="AD16" s="660">
        <v>1552</v>
      </c>
      <c r="AE16" s="660"/>
      <c r="AF16" s="660"/>
      <c r="AG16" s="660"/>
      <c r="AH16" s="660"/>
      <c r="AI16" s="660"/>
      <c r="AJ16" s="660"/>
      <c r="AK16" s="660"/>
      <c r="AL16" s="624">
        <v>0.1</v>
      </c>
      <c r="AM16" s="625"/>
      <c r="AN16" s="625"/>
      <c r="AO16" s="661"/>
      <c r="AP16" s="618" t="s">
        <v>267</v>
      </c>
      <c r="AQ16" s="619"/>
      <c r="AR16" s="619"/>
      <c r="AS16" s="619"/>
      <c r="AT16" s="619"/>
      <c r="AU16" s="619"/>
      <c r="AV16" s="619"/>
      <c r="AW16" s="619"/>
      <c r="AX16" s="619"/>
      <c r="AY16" s="619"/>
      <c r="AZ16" s="619"/>
      <c r="BA16" s="619"/>
      <c r="BB16" s="619"/>
      <c r="BC16" s="619"/>
      <c r="BD16" s="619"/>
      <c r="BE16" s="619"/>
      <c r="BF16" s="620"/>
      <c r="BG16" s="621" t="s">
        <v>131</v>
      </c>
      <c r="BH16" s="622"/>
      <c r="BI16" s="622"/>
      <c r="BJ16" s="622"/>
      <c r="BK16" s="622"/>
      <c r="BL16" s="622"/>
      <c r="BM16" s="622"/>
      <c r="BN16" s="623"/>
      <c r="BO16" s="659" t="s">
        <v>140</v>
      </c>
      <c r="BP16" s="659"/>
      <c r="BQ16" s="659"/>
      <c r="BR16" s="659"/>
      <c r="BS16" s="660" t="s">
        <v>140</v>
      </c>
      <c r="BT16" s="660"/>
      <c r="BU16" s="660"/>
      <c r="BV16" s="660"/>
      <c r="BW16" s="660"/>
      <c r="BX16" s="660"/>
      <c r="BY16" s="660"/>
      <c r="BZ16" s="660"/>
      <c r="CA16" s="660"/>
      <c r="CB16" s="695"/>
      <c r="CD16" s="618" t="s">
        <v>268</v>
      </c>
      <c r="CE16" s="619"/>
      <c r="CF16" s="619"/>
      <c r="CG16" s="619"/>
      <c r="CH16" s="619"/>
      <c r="CI16" s="619"/>
      <c r="CJ16" s="619"/>
      <c r="CK16" s="619"/>
      <c r="CL16" s="619"/>
      <c r="CM16" s="619"/>
      <c r="CN16" s="619"/>
      <c r="CO16" s="619"/>
      <c r="CP16" s="619"/>
      <c r="CQ16" s="620"/>
      <c r="CR16" s="621">
        <v>188267</v>
      </c>
      <c r="CS16" s="622"/>
      <c r="CT16" s="622"/>
      <c r="CU16" s="622"/>
      <c r="CV16" s="622"/>
      <c r="CW16" s="622"/>
      <c r="CX16" s="622"/>
      <c r="CY16" s="623"/>
      <c r="CZ16" s="659">
        <v>3.2</v>
      </c>
      <c r="DA16" s="659"/>
      <c r="DB16" s="659"/>
      <c r="DC16" s="659"/>
      <c r="DD16" s="627" t="s">
        <v>131</v>
      </c>
      <c r="DE16" s="622"/>
      <c r="DF16" s="622"/>
      <c r="DG16" s="622"/>
      <c r="DH16" s="622"/>
      <c r="DI16" s="622"/>
      <c r="DJ16" s="622"/>
      <c r="DK16" s="622"/>
      <c r="DL16" s="622"/>
      <c r="DM16" s="622"/>
      <c r="DN16" s="622"/>
      <c r="DO16" s="622"/>
      <c r="DP16" s="623"/>
      <c r="DQ16" s="627">
        <v>10711</v>
      </c>
      <c r="DR16" s="622"/>
      <c r="DS16" s="622"/>
      <c r="DT16" s="622"/>
      <c r="DU16" s="622"/>
      <c r="DV16" s="622"/>
      <c r="DW16" s="622"/>
      <c r="DX16" s="622"/>
      <c r="DY16" s="622"/>
      <c r="DZ16" s="622"/>
      <c r="EA16" s="622"/>
      <c r="EB16" s="622"/>
      <c r="EC16" s="658"/>
    </row>
    <row r="17" spans="2:133" ht="11.25" customHeight="1" x14ac:dyDescent="0.15">
      <c r="B17" s="618" t="s">
        <v>269</v>
      </c>
      <c r="C17" s="619"/>
      <c r="D17" s="619"/>
      <c r="E17" s="619"/>
      <c r="F17" s="619"/>
      <c r="G17" s="619"/>
      <c r="H17" s="619"/>
      <c r="I17" s="619"/>
      <c r="J17" s="619"/>
      <c r="K17" s="619"/>
      <c r="L17" s="619"/>
      <c r="M17" s="619"/>
      <c r="N17" s="619"/>
      <c r="O17" s="619"/>
      <c r="P17" s="619"/>
      <c r="Q17" s="620"/>
      <c r="R17" s="621">
        <v>11545</v>
      </c>
      <c r="S17" s="622"/>
      <c r="T17" s="622"/>
      <c r="U17" s="622"/>
      <c r="V17" s="622"/>
      <c r="W17" s="622"/>
      <c r="X17" s="622"/>
      <c r="Y17" s="623"/>
      <c r="Z17" s="659">
        <v>0.2</v>
      </c>
      <c r="AA17" s="659"/>
      <c r="AB17" s="659"/>
      <c r="AC17" s="659"/>
      <c r="AD17" s="660">
        <v>11545</v>
      </c>
      <c r="AE17" s="660"/>
      <c r="AF17" s="660"/>
      <c r="AG17" s="660"/>
      <c r="AH17" s="660"/>
      <c r="AI17" s="660"/>
      <c r="AJ17" s="660"/>
      <c r="AK17" s="660"/>
      <c r="AL17" s="624">
        <v>0.4</v>
      </c>
      <c r="AM17" s="625"/>
      <c r="AN17" s="625"/>
      <c r="AO17" s="661"/>
      <c r="AP17" s="618" t="s">
        <v>270</v>
      </c>
      <c r="AQ17" s="619"/>
      <c r="AR17" s="619"/>
      <c r="AS17" s="619"/>
      <c r="AT17" s="619"/>
      <c r="AU17" s="619"/>
      <c r="AV17" s="619"/>
      <c r="AW17" s="619"/>
      <c r="AX17" s="619"/>
      <c r="AY17" s="619"/>
      <c r="AZ17" s="619"/>
      <c r="BA17" s="619"/>
      <c r="BB17" s="619"/>
      <c r="BC17" s="619"/>
      <c r="BD17" s="619"/>
      <c r="BE17" s="619"/>
      <c r="BF17" s="620"/>
      <c r="BG17" s="621" t="s">
        <v>248</v>
      </c>
      <c r="BH17" s="622"/>
      <c r="BI17" s="622"/>
      <c r="BJ17" s="622"/>
      <c r="BK17" s="622"/>
      <c r="BL17" s="622"/>
      <c r="BM17" s="622"/>
      <c r="BN17" s="623"/>
      <c r="BO17" s="659" t="s">
        <v>131</v>
      </c>
      <c r="BP17" s="659"/>
      <c r="BQ17" s="659"/>
      <c r="BR17" s="659"/>
      <c r="BS17" s="660" t="s">
        <v>131</v>
      </c>
      <c r="BT17" s="660"/>
      <c r="BU17" s="660"/>
      <c r="BV17" s="660"/>
      <c r="BW17" s="660"/>
      <c r="BX17" s="660"/>
      <c r="BY17" s="660"/>
      <c r="BZ17" s="660"/>
      <c r="CA17" s="660"/>
      <c r="CB17" s="695"/>
      <c r="CD17" s="618" t="s">
        <v>271</v>
      </c>
      <c r="CE17" s="619"/>
      <c r="CF17" s="619"/>
      <c r="CG17" s="619"/>
      <c r="CH17" s="619"/>
      <c r="CI17" s="619"/>
      <c r="CJ17" s="619"/>
      <c r="CK17" s="619"/>
      <c r="CL17" s="619"/>
      <c r="CM17" s="619"/>
      <c r="CN17" s="619"/>
      <c r="CO17" s="619"/>
      <c r="CP17" s="619"/>
      <c r="CQ17" s="620"/>
      <c r="CR17" s="621">
        <v>657723</v>
      </c>
      <c r="CS17" s="622"/>
      <c r="CT17" s="622"/>
      <c r="CU17" s="622"/>
      <c r="CV17" s="622"/>
      <c r="CW17" s="622"/>
      <c r="CX17" s="622"/>
      <c r="CY17" s="623"/>
      <c r="CZ17" s="659">
        <v>11.1</v>
      </c>
      <c r="DA17" s="659"/>
      <c r="DB17" s="659"/>
      <c r="DC17" s="659"/>
      <c r="DD17" s="627" t="s">
        <v>131</v>
      </c>
      <c r="DE17" s="622"/>
      <c r="DF17" s="622"/>
      <c r="DG17" s="622"/>
      <c r="DH17" s="622"/>
      <c r="DI17" s="622"/>
      <c r="DJ17" s="622"/>
      <c r="DK17" s="622"/>
      <c r="DL17" s="622"/>
      <c r="DM17" s="622"/>
      <c r="DN17" s="622"/>
      <c r="DO17" s="622"/>
      <c r="DP17" s="623"/>
      <c r="DQ17" s="627">
        <v>652214</v>
      </c>
      <c r="DR17" s="622"/>
      <c r="DS17" s="622"/>
      <c r="DT17" s="622"/>
      <c r="DU17" s="622"/>
      <c r="DV17" s="622"/>
      <c r="DW17" s="622"/>
      <c r="DX17" s="622"/>
      <c r="DY17" s="622"/>
      <c r="DZ17" s="622"/>
      <c r="EA17" s="622"/>
      <c r="EB17" s="622"/>
      <c r="EC17" s="658"/>
    </row>
    <row r="18" spans="2:133" ht="11.25" customHeight="1" x14ac:dyDescent="0.15">
      <c r="B18" s="618" t="s">
        <v>272</v>
      </c>
      <c r="C18" s="619"/>
      <c r="D18" s="619"/>
      <c r="E18" s="619"/>
      <c r="F18" s="619"/>
      <c r="G18" s="619"/>
      <c r="H18" s="619"/>
      <c r="I18" s="619"/>
      <c r="J18" s="619"/>
      <c r="K18" s="619"/>
      <c r="L18" s="619"/>
      <c r="M18" s="619"/>
      <c r="N18" s="619"/>
      <c r="O18" s="619"/>
      <c r="P18" s="619"/>
      <c r="Q18" s="620"/>
      <c r="R18" s="621">
        <v>4188</v>
      </c>
      <c r="S18" s="622"/>
      <c r="T18" s="622"/>
      <c r="U18" s="622"/>
      <c r="V18" s="622"/>
      <c r="W18" s="622"/>
      <c r="X18" s="622"/>
      <c r="Y18" s="623"/>
      <c r="Z18" s="659">
        <v>0.1</v>
      </c>
      <c r="AA18" s="659"/>
      <c r="AB18" s="659"/>
      <c r="AC18" s="659"/>
      <c r="AD18" s="660">
        <v>4188</v>
      </c>
      <c r="AE18" s="660"/>
      <c r="AF18" s="660"/>
      <c r="AG18" s="660"/>
      <c r="AH18" s="660"/>
      <c r="AI18" s="660"/>
      <c r="AJ18" s="660"/>
      <c r="AK18" s="660"/>
      <c r="AL18" s="624">
        <v>0.2</v>
      </c>
      <c r="AM18" s="625"/>
      <c r="AN18" s="625"/>
      <c r="AO18" s="661"/>
      <c r="AP18" s="618" t="s">
        <v>273</v>
      </c>
      <c r="AQ18" s="619"/>
      <c r="AR18" s="619"/>
      <c r="AS18" s="619"/>
      <c r="AT18" s="619"/>
      <c r="AU18" s="619"/>
      <c r="AV18" s="619"/>
      <c r="AW18" s="619"/>
      <c r="AX18" s="619"/>
      <c r="AY18" s="619"/>
      <c r="AZ18" s="619"/>
      <c r="BA18" s="619"/>
      <c r="BB18" s="619"/>
      <c r="BC18" s="619"/>
      <c r="BD18" s="619"/>
      <c r="BE18" s="619"/>
      <c r="BF18" s="620"/>
      <c r="BG18" s="621" t="s">
        <v>140</v>
      </c>
      <c r="BH18" s="622"/>
      <c r="BI18" s="622"/>
      <c r="BJ18" s="622"/>
      <c r="BK18" s="622"/>
      <c r="BL18" s="622"/>
      <c r="BM18" s="622"/>
      <c r="BN18" s="623"/>
      <c r="BO18" s="659" t="s">
        <v>131</v>
      </c>
      <c r="BP18" s="659"/>
      <c r="BQ18" s="659"/>
      <c r="BR18" s="659"/>
      <c r="BS18" s="660" t="s">
        <v>131</v>
      </c>
      <c r="BT18" s="660"/>
      <c r="BU18" s="660"/>
      <c r="BV18" s="660"/>
      <c r="BW18" s="660"/>
      <c r="BX18" s="660"/>
      <c r="BY18" s="660"/>
      <c r="BZ18" s="660"/>
      <c r="CA18" s="660"/>
      <c r="CB18" s="695"/>
      <c r="CD18" s="618" t="s">
        <v>274</v>
      </c>
      <c r="CE18" s="619"/>
      <c r="CF18" s="619"/>
      <c r="CG18" s="619"/>
      <c r="CH18" s="619"/>
      <c r="CI18" s="619"/>
      <c r="CJ18" s="619"/>
      <c r="CK18" s="619"/>
      <c r="CL18" s="619"/>
      <c r="CM18" s="619"/>
      <c r="CN18" s="619"/>
      <c r="CO18" s="619"/>
      <c r="CP18" s="619"/>
      <c r="CQ18" s="620"/>
      <c r="CR18" s="621" t="s">
        <v>140</v>
      </c>
      <c r="CS18" s="622"/>
      <c r="CT18" s="622"/>
      <c r="CU18" s="622"/>
      <c r="CV18" s="622"/>
      <c r="CW18" s="622"/>
      <c r="CX18" s="622"/>
      <c r="CY18" s="623"/>
      <c r="CZ18" s="659" t="s">
        <v>131</v>
      </c>
      <c r="DA18" s="659"/>
      <c r="DB18" s="659"/>
      <c r="DC18" s="659"/>
      <c r="DD18" s="627" t="s">
        <v>131</v>
      </c>
      <c r="DE18" s="622"/>
      <c r="DF18" s="622"/>
      <c r="DG18" s="622"/>
      <c r="DH18" s="622"/>
      <c r="DI18" s="622"/>
      <c r="DJ18" s="622"/>
      <c r="DK18" s="622"/>
      <c r="DL18" s="622"/>
      <c r="DM18" s="622"/>
      <c r="DN18" s="622"/>
      <c r="DO18" s="622"/>
      <c r="DP18" s="623"/>
      <c r="DQ18" s="627" t="s">
        <v>140</v>
      </c>
      <c r="DR18" s="622"/>
      <c r="DS18" s="622"/>
      <c r="DT18" s="622"/>
      <c r="DU18" s="622"/>
      <c r="DV18" s="622"/>
      <c r="DW18" s="622"/>
      <c r="DX18" s="622"/>
      <c r="DY18" s="622"/>
      <c r="DZ18" s="622"/>
      <c r="EA18" s="622"/>
      <c r="EB18" s="622"/>
      <c r="EC18" s="658"/>
    </row>
    <row r="19" spans="2:133" ht="11.25" customHeight="1" x14ac:dyDescent="0.15">
      <c r="B19" s="618" t="s">
        <v>275</v>
      </c>
      <c r="C19" s="619"/>
      <c r="D19" s="619"/>
      <c r="E19" s="619"/>
      <c r="F19" s="619"/>
      <c r="G19" s="619"/>
      <c r="H19" s="619"/>
      <c r="I19" s="619"/>
      <c r="J19" s="619"/>
      <c r="K19" s="619"/>
      <c r="L19" s="619"/>
      <c r="M19" s="619"/>
      <c r="N19" s="619"/>
      <c r="O19" s="619"/>
      <c r="P19" s="619"/>
      <c r="Q19" s="620"/>
      <c r="R19" s="621">
        <v>4188</v>
      </c>
      <c r="S19" s="622"/>
      <c r="T19" s="622"/>
      <c r="U19" s="622"/>
      <c r="V19" s="622"/>
      <c r="W19" s="622"/>
      <c r="X19" s="622"/>
      <c r="Y19" s="623"/>
      <c r="Z19" s="659">
        <v>0.1</v>
      </c>
      <c r="AA19" s="659"/>
      <c r="AB19" s="659"/>
      <c r="AC19" s="659"/>
      <c r="AD19" s="660">
        <v>4188</v>
      </c>
      <c r="AE19" s="660"/>
      <c r="AF19" s="660"/>
      <c r="AG19" s="660"/>
      <c r="AH19" s="660"/>
      <c r="AI19" s="660"/>
      <c r="AJ19" s="660"/>
      <c r="AK19" s="660"/>
      <c r="AL19" s="624">
        <v>0.2</v>
      </c>
      <c r="AM19" s="625"/>
      <c r="AN19" s="625"/>
      <c r="AO19" s="661"/>
      <c r="AP19" s="618" t="s">
        <v>276</v>
      </c>
      <c r="AQ19" s="619"/>
      <c r="AR19" s="619"/>
      <c r="AS19" s="619"/>
      <c r="AT19" s="619"/>
      <c r="AU19" s="619"/>
      <c r="AV19" s="619"/>
      <c r="AW19" s="619"/>
      <c r="AX19" s="619"/>
      <c r="AY19" s="619"/>
      <c r="AZ19" s="619"/>
      <c r="BA19" s="619"/>
      <c r="BB19" s="619"/>
      <c r="BC19" s="619"/>
      <c r="BD19" s="619"/>
      <c r="BE19" s="619"/>
      <c r="BF19" s="620"/>
      <c r="BG19" s="621">
        <v>10</v>
      </c>
      <c r="BH19" s="622"/>
      <c r="BI19" s="622"/>
      <c r="BJ19" s="622"/>
      <c r="BK19" s="622"/>
      <c r="BL19" s="622"/>
      <c r="BM19" s="622"/>
      <c r="BN19" s="623"/>
      <c r="BO19" s="659">
        <v>0</v>
      </c>
      <c r="BP19" s="659"/>
      <c r="BQ19" s="659"/>
      <c r="BR19" s="659"/>
      <c r="BS19" s="660" t="s">
        <v>131</v>
      </c>
      <c r="BT19" s="660"/>
      <c r="BU19" s="660"/>
      <c r="BV19" s="660"/>
      <c r="BW19" s="660"/>
      <c r="BX19" s="660"/>
      <c r="BY19" s="660"/>
      <c r="BZ19" s="660"/>
      <c r="CA19" s="660"/>
      <c r="CB19" s="695"/>
      <c r="CD19" s="618" t="s">
        <v>277</v>
      </c>
      <c r="CE19" s="619"/>
      <c r="CF19" s="619"/>
      <c r="CG19" s="619"/>
      <c r="CH19" s="619"/>
      <c r="CI19" s="619"/>
      <c r="CJ19" s="619"/>
      <c r="CK19" s="619"/>
      <c r="CL19" s="619"/>
      <c r="CM19" s="619"/>
      <c r="CN19" s="619"/>
      <c r="CO19" s="619"/>
      <c r="CP19" s="619"/>
      <c r="CQ19" s="620"/>
      <c r="CR19" s="621" t="s">
        <v>248</v>
      </c>
      <c r="CS19" s="622"/>
      <c r="CT19" s="622"/>
      <c r="CU19" s="622"/>
      <c r="CV19" s="622"/>
      <c r="CW19" s="622"/>
      <c r="CX19" s="622"/>
      <c r="CY19" s="623"/>
      <c r="CZ19" s="659" t="s">
        <v>131</v>
      </c>
      <c r="DA19" s="659"/>
      <c r="DB19" s="659"/>
      <c r="DC19" s="659"/>
      <c r="DD19" s="627" t="s">
        <v>140</v>
      </c>
      <c r="DE19" s="622"/>
      <c r="DF19" s="622"/>
      <c r="DG19" s="622"/>
      <c r="DH19" s="622"/>
      <c r="DI19" s="622"/>
      <c r="DJ19" s="622"/>
      <c r="DK19" s="622"/>
      <c r="DL19" s="622"/>
      <c r="DM19" s="622"/>
      <c r="DN19" s="622"/>
      <c r="DO19" s="622"/>
      <c r="DP19" s="623"/>
      <c r="DQ19" s="627" t="s">
        <v>131</v>
      </c>
      <c r="DR19" s="622"/>
      <c r="DS19" s="622"/>
      <c r="DT19" s="622"/>
      <c r="DU19" s="622"/>
      <c r="DV19" s="622"/>
      <c r="DW19" s="622"/>
      <c r="DX19" s="622"/>
      <c r="DY19" s="622"/>
      <c r="DZ19" s="622"/>
      <c r="EA19" s="622"/>
      <c r="EB19" s="622"/>
      <c r="EC19" s="658"/>
    </row>
    <row r="20" spans="2:133" ht="11.25" customHeight="1" x14ac:dyDescent="0.15">
      <c r="B20" s="696" t="s">
        <v>278</v>
      </c>
      <c r="C20" s="697"/>
      <c r="D20" s="697"/>
      <c r="E20" s="697"/>
      <c r="F20" s="697"/>
      <c r="G20" s="697"/>
      <c r="H20" s="697"/>
      <c r="I20" s="697"/>
      <c r="J20" s="697"/>
      <c r="K20" s="697"/>
      <c r="L20" s="697"/>
      <c r="M20" s="697"/>
      <c r="N20" s="697"/>
      <c r="O20" s="697"/>
      <c r="P20" s="697"/>
      <c r="Q20" s="698"/>
      <c r="R20" s="621" t="s">
        <v>131</v>
      </c>
      <c r="S20" s="622"/>
      <c r="T20" s="622"/>
      <c r="U20" s="622"/>
      <c r="V20" s="622"/>
      <c r="W20" s="622"/>
      <c r="X20" s="622"/>
      <c r="Y20" s="623"/>
      <c r="Z20" s="659" t="s">
        <v>131</v>
      </c>
      <c r="AA20" s="659"/>
      <c r="AB20" s="659"/>
      <c r="AC20" s="659"/>
      <c r="AD20" s="660" t="s">
        <v>131</v>
      </c>
      <c r="AE20" s="660"/>
      <c r="AF20" s="660"/>
      <c r="AG20" s="660"/>
      <c r="AH20" s="660"/>
      <c r="AI20" s="660"/>
      <c r="AJ20" s="660"/>
      <c r="AK20" s="660"/>
      <c r="AL20" s="624" t="s">
        <v>131</v>
      </c>
      <c r="AM20" s="625"/>
      <c r="AN20" s="625"/>
      <c r="AO20" s="661"/>
      <c r="AP20" s="618" t="s">
        <v>279</v>
      </c>
      <c r="AQ20" s="619"/>
      <c r="AR20" s="619"/>
      <c r="AS20" s="619"/>
      <c r="AT20" s="619"/>
      <c r="AU20" s="619"/>
      <c r="AV20" s="619"/>
      <c r="AW20" s="619"/>
      <c r="AX20" s="619"/>
      <c r="AY20" s="619"/>
      <c r="AZ20" s="619"/>
      <c r="BA20" s="619"/>
      <c r="BB20" s="619"/>
      <c r="BC20" s="619"/>
      <c r="BD20" s="619"/>
      <c r="BE20" s="619"/>
      <c r="BF20" s="620"/>
      <c r="BG20" s="621">
        <v>10</v>
      </c>
      <c r="BH20" s="622"/>
      <c r="BI20" s="622"/>
      <c r="BJ20" s="622"/>
      <c r="BK20" s="622"/>
      <c r="BL20" s="622"/>
      <c r="BM20" s="622"/>
      <c r="BN20" s="623"/>
      <c r="BO20" s="659">
        <v>0</v>
      </c>
      <c r="BP20" s="659"/>
      <c r="BQ20" s="659"/>
      <c r="BR20" s="659"/>
      <c r="BS20" s="660" t="s">
        <v>131</v>
      </c>
      <c r="BT20" s="660"/>
      <c r="BU20" s="660"/>
      <c r="BV20" s="660"/>
      <c r="BW20" s="660"/>
      <c r="BX20" s="660"/>
      <c r="BY20" s="660"/>
      <c r="BZ20" s="660"/>
      <c r="CA20" s="660"/>
      <c r="CB20" s="695"/>
      <c r="CD20" s="618" t="s">
        <v>280</v>
      </c>
      <c r="CE20" s="619"/>
      <c r="CF20" s="619"/>
      <c r="CG20" s="619"/>
      <c r="CH20" s="619"/>
      <c r="CI20" s="619"/>
      <c r="CJ20" s="619"/>
      <c r="CK20" s="619"/>
      <c r="CL20" s="619"/>
      <c r="CM20" s="619"/>
      <c r="CN20" s="619"/>
      <c r="CO20" s="619"/>
      <c r="CP20" s="619"/>
      <c r="CQ20" s="620"/>
      <c r="CR20" s="621">
        <v>5946642</v>
      </c>
      <c r="CS20" s="622"/>
      <c r="CT20" s="622"/>
      <c r="CU20" s="622"/>
      <c r="CV20" s="622"/>
      <c r="CW20" s="622"/>
      <c r="CX20" s="622"/>
      <c r="CY20" s="623"/>
      <c r="CZ20" s="659">
        <v>100</v>
      </c>
      <c r="DA20" s="659"/>
      <c r="DB20" s="659"/>
      <c r="DC20" s="659"/>
      <c r="DD20" s="627">
        <v>649962</v>
      </c>
      <c r="DE20" s="622"/>
      <c r="DF20" s="622"/>
      <c r="DG20" s="622"/>
      <c r="DH20" s="622"/>
      <c r="DI20" s="622"/>
      <c r="DJ20" s="622"/>
      <c r="DK20" s="622"/>
      <c r="DL20" s="622"/>
      <c r="DM20" s="622"/>
      <c r="DN20" s="622"/>
      <c r="DO20" s="622"/>
      <c r="DP20" s="623"/>
      <c r="DQ20" s="627">
        <v>3133377</v>
      </c>
      <c r="DR20" s="622"/>
      <c r="DS20" s="622"/>
      <c r="DT20" s="622"/>
      <c r="DU20" s="622"/>
      <c r="DV20" s="622"/>
      <c r="DW20" s="622"/>
      <c r="DX20" s="622"/>
      <c r="DY20" s="622"/>
      <c r="DZ20" s="622"/>
      <c r="EA20" s="622"/>
      <c r="EB20" s="622"/>
      <c r="EC20" s="658"/>
    </row>
    <row r="21" spans="2:133" ht="11.25" customHeight="1" x14ac:dyDescent="0.15">
      <c r="B21" s="618" t="s">
        <v>281</v>
      </c>
      <c r="C21" s="619"/>
      <c r="D21" s="619"/>
      <c r="E21" s="619"/>
      <c r="F21" s="619"/>
      <c r="G21" s="619"/>
      <c r="H21" s="619"/>
      <c r="I21" s="619"/>
      <c r="J21" s="619"/>
      <c r="K21" s="619"/>
      <c r="L21" s="619"/>
      <c r="M21" s="619"/>
      <c r="N21" s="619"/>
      <c r="O21" s="619"/>
      <c r="P21" s="619"/>
      <c r="Q21" s="620"/>
      <c r="R21" s="621">
        <v>1991933</v>
      </c>
      <c r="S21" s="622"/>
      <c r="T21" s="622"/>
      <c r="U21" s="622"/>
      <c r="V21" s="622"/>
      <c r="W21" s="622"/>
      <c r="X21" s="622"/>
      <c r="Y21" s="623"/>
      <c r="Z21" s="659">
        <v>32.4</v>
      </c>
      <c r="AA21" s="659"/>
      <c r="AB21" s="659"/>
      <c r="AC21" s="659"/>
      <c r="AD21" s="660">
        <v>1806714</v>
      </c>
      <c r="AE21" s="660"/>
      <c r="AF21" s="660"/>
      <c r="AG21" s="660"/>
      <c r="AH21" s="660"/>
      <c r="AI21" s="660"/>
      <c r="AJ21" s="660"/>
      <c r="AK21" s="660"/>
      <c r="AL21" s="624">
        <v>65.099999999999994</v>
      </c>
      <c r="AM21" s="625"/>
      <c r="AN21" s="625"/>
      <c r="AO21" s="661"/>
      <c r="AP21" s="618" t="s">
        <v>282</v>
      </c>
      <c r="AQ21" s="699"/>
      <c r="AR21" s="699"/>
      <c r="AS21" s="699"/>
      <c r="AT21" s="699"/>
      <c r="AU21" s="699"/>
      <c r="AV21" s="699"/>
      <c r="AW21" s="699"/>
      <c r="AX21" s="699"/>
      <c r="AY21" s="699"/>
      <c r="AZ21" s="699"/>
      <c r="BA21" s="699"/>
      <c r="BB21" s="699"/>
      <c r="BC21" s="699"/>
      <c r="BD21" s="699"/>
      <c r="BE21" s="699"/>
      <c r="BF21" s="700"/>
      <c r="BG21" s="621">
        <v>10</v>
      </c>
      <c r="BH21" s="622"/>
      <c r="BI21" s="622"/>
      <c r="BJ21" s="622"/>
      <c r="BK21" s="622"/>
      <c r="BL21" s="622"/>
      <c r="BM21" s="622"/>
      <c r="BN21" s="623"/>
      <c r="BO21" s="659">
        <v>0</v>
      </c>
      <c r="BP21" s="659"/>
      <c r="BQ21" s="659"/>
      <c r="BR21" s="659"/>
      <c r="BS21" s="660" t="s">
        <v>140</v>
      </c>
      <c r="BT21" s="660"/>
      <c r="BU21" s="660"/>
      <c r="BV21" s="660"/>
      <c r="BW21" s="660"/>
      <c r="BX21" s="660"/>
      <c r="BY21" s="660"/>
      <c r="BZ21" s="660"/>
      <c r="CA21" s="660"/>
      <c r="CB21" s="695"/>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18" t="s">
        <v>283</v>
      </c>
      <c r="C22" s="619"/>
      <c r="D22" s="619"/>
      <c r="E22" s="619"/>
      <c r="F22" s="619"/>
      <c r="G22" s="619"/>
      <c r="H22" s="619"/>
      <c r="I22" s="619"/>
      <c r="J22" s="619"/>
      <c r="K22" s="619"/>
      <c r="L22" s="619"/>
      <c r="M22" s="619"/>
      <c r="N22" s="619"/>
      <c r="O22" s="619"/>
      <c r="P22" s="619"/>
      <c r="Q22" s="620"/>
      <c r="R22" s="621">
        <v>1806714</v>
      </c>
      <c r="S22" s="622"/>
      <c r="T22" s="622"/>
      <c r="U22" s="622"/>
      <c r="V22" s="622"/>
      <c r="W22" s="622"/>
      <c r="X22" s="622"/>
      <c r="Y22" s="623"/>
      <c r="Z22" s="659">
        <v>29.4</v>
      </c>
      <c r="AA22" s="659"/>
      <c r="AB22" s="659"/>
      <c r="AC22" s="659"/>
      <c r="AD22" s="660">
        <v>1806714</v>
      </c>
      <c r="AE22" s="660"/>
      <c r="AF22" s="660"/>
      <c r="AG22" s="660"/>
      <c r="AH22" s="660"/>
      <c r="AI22" s="660"/>
      <c r="AJ22" s="660"/>
      <c r="AK22" s="660"/>
      <c r="AL22" s="624">
        <v>65.099999999999994</v>
      </c>
      <c r="AM22" s="625"/>
      <c r="AN22" s="625"/>
      <c r="AO22" s="661"/>
      <c r="AP22" s="618" t="s">
        <v>284</v>
      </c>
      <c r="AQ22" s="699"/>
      <c r="AR22" s="699"/>
      <c r="AS22" s="699"/>
      <c r="AT22" s="699"/>
      <c r="AU22" s="699"/>
      <c r="AV22" s="699"/>
      <c r="AW22" s="699"/>
      <c r="AX22" s="699"/>
      <c r="AY22" s="699"/>
      <c r="AZ22" s="699"/>
      <c r="BA22" s="699"/>
      <c r="BB22" s="699"/>
      <c r="BC22" s="699"/>
      <c r="BD22" s="699"/>
      <c r="BE22" s="699"/>
      <c r="BF22" s="700"/>
      <c r="BG22" s="621" t="s">
        <v>248</v>
      </c>
      <c r="BH22" s="622"/>
      <c r="BI22" s="622"/>
      <c r="BJ22" s="622"/>
      <c r="BK22" s="622"/>
      <c r="BL22" s="622"/>
      <c r="BM22" s="622"/>
      <c r="BN22" s="623"/>
      <c r="BO22" s="659" t="s">
        <v>131</v>
      </c>
      <c r="BP22" s="659"/>
      <c r="BQ22" s="659"/>
      <c r="BR22" s="659"/>
      <c r="BS22" s="660" t="s">
        <v>248</v>
      </c>
      <c r="BT22" s="660"/>
      <c r="BU22" s="660"/>
      <c r="BV22" s="660"/>
      <c r="BW22" s="660"/>
      <c r="BX22" s="660"/>
      <c r="BY22" s="660"/>
      <c r="BZ22" s="660"/>
      <c r="CA22" s="660"/>
      <c r="CB22" s="695"/>
      <c r="CD22" s="679" t="s">
        <v>285</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15">
      <c r="B23" s="618" t="s">
        <v>286</v>
      </c>
      <c r="C23" s="619"/>
      <c r="D23" s="619"/>
      <c r="E23" s="619"/>
      <c r="F23" s="619"/>
      <c r="G23" s="619"/>
      <c r="H23" s="619"/>
      <c r="I23" s="619"/>
      <c r="J23" s="619"/>
      <c r="K23" s="619"/>
      <c r="L23" s="619"/>
      <c r="M23" s="619"/>
      <c r="N23" s="619"/>
      <c r="O23" s="619"/>
      <c r="P23" s="619"/>
      <c r="Q23" s="620"/>
      <c r="R23" s="621">
        <v>185219</v>
      </c>
      <c r="S23" s="622"/>
      <c r="T23" s="622"/>
      <c r="U23" s="622"/>
      <c r="V23" s="622"/>
      <c r="W23" s="622"/>
      <c r="X23" s="622"/>
      <c r="Y23" s="623"/>
      <c r="Z23" s="659">
        <v>3</v>
      </c>
      <c r="AA23" s="659"/>
      <c r="AB23" s="659"/>
      <c r="AC23" s="659"/>
      <c r="AD23" s="660" t="s">
        <v>131</v>
      </c>
      <c r="AE23" s="660"/>
      <c r="AF23" s="660"/>
      <c r="AG23" s="660"/>
      <c r="AH23" s="660"/>
      <c r="AI23" s="660"/>
      <c r="AJ23" s="660"/>
      <c r="AK23" s="660"/>
      <c r="AL23" s="624" t="s">
        <v>140</v>
      </c>
      <c r="AM23" s="625"/>
      <c r="AN23" s="625"/>
      <c r="AO23" s="661"/>
      <c r="AP23" s="618" t="s">
        <v>287</v>
      </c>
      <c r="AQ23" s="699"/>
      <c r="AR23" s="699"/>
      <c r="AS23" s="699"/>
      <c r="AT23" s="699"/>
      <c r="AU23" s="699"/>
      <c r="AV23" s="699"/>
      <c r="AW23" s="699"/>
      <c r="AX23" s="699"/>
      <c r="AY23" s="699"/>
      <c r="AZ23" s="699"/>
      <c r="BA23" s="699"/>
      <c r="BB23" s="699"/>
      <c r="BC23" s="699"/>
      <c r="BD23" s="699"/>
      <c r="BE23" s="699"/>
      <c r="BF23" s="700"/>
      <c r="BG23" s="621" t="s">
        <v>140</v>
      </c>
      <c r="BH23" s="622"/>
      <c r="BI23" s="622"/>
      <c r="BJ23" s="622"/>
      <c r="BK23" s="622"/>
      <c r="BL23" s="622"/>
      <c r="BM23" s="622"/>
      <c r="BN23" s="623"/>
      <c r="BO23" s="659" t="s">
        <v>131</v>
      </c>
      <c r="BP23" s="659"/>
      <c r="BQ23" s="659"/>
      <c r="BR23" s="659"/>
      <c r="BS23" s="660" t="s">
        <v>248</v>
      </c>
      <c r="BT23" s="660"/>
      <c r="BU23" s="660"/>
      <c r="BV23" s="660"/>
      <c r="BW23" s="660"/>
      <c r="BX23" s="660"/>
      <c r="BY23" s="660"/>
      <c r="BZ23" s="660"/>
      <c r="CA23" s="660"/>
      <c r="CB23" s="695"/>
      <c r="CD23" s="679" t="s">
        <v>226</v>
      </c>
      <c r="CE23" s="680"/>
      <c r="CF23" s="680"/>
      <c r="CG23" s="680"/>
      <c r="CH23" s="680"/>
      <c r="CI23" s="680"/>
      <c r="CJ23" s="680"/>
      <c r="CK23" s="680"/>
      <c r="CL23" s="680"/>
      <c r="CM23" s="680"/>
      <c r="CN23" s="680"/>
      <c r="CO23" s="680"/>
      <c r="CP23" s="680"/>
      <c r="CQ23" s="681"/>
      <c r="CR23" s="679" t="s">
        <v>288</v>
      </c>
      <c r="CS23" s="680"/>
      <c r="CT23" s="680"/>
      <c r="CU23" s="680"/>
      <c r="CV23" s="680"/>
      <c r="CW23" s="680"/>
      <c r="CX23" s="680"/>
      <c r="CY23" s="681"/>
      <c r="CZ23" s="679" t="s">
        <v>289</v>
      </c>
      <c r="DA23" s="680"/>
      <c r="DB23" s="680"/>
      <c r="DC23" s="681"/>
      <c r="DD23" s="679" t="s">
        <v>290</v>
      </c>
      <c r="DE23" s="680"/>
      <c r="DF23" s="680"/>
      <c r="DG23" s="680"/>
      <c r="DH23" s="680"/>
      <c r="DI23" s="680"/>
      <c r="DJ23" s="680"/>
      <c r="DK23" s="681"/>
      <c r="DL23" s="711" t="s">
        <v>291</v>
      </c>
      <c r="DM23" s="712"/>
      <c r="DN23" s="712"/>
      <c r="DO23" s="712"/>
      <c r="DP23" s="712"/>
      <c r="DQ23" s="712"/>
      <c r="DR23" s="712"/>
      <c r="DS23" s="712"/>
      <c r="DT23" s="712"/>
      <c r="DU23" s="712"/>
      <c r="DV23" s="713"/>
      <c r="DW23" s="679" t="s">
        <v>292</v>
      </c>
      <c r="DX23" s="680"/>
      <c r="DY23" s="680"/>
      <c r="DZ23" s="680"/>
      <c r="EA23" s="680"/>
      <c r="EB23" s="680"/>
      <c r="EC23" s="681"/>
    </row>
    <row r="24" spans="2:133" ht="11.25" customHeight="1" x14ac:dyDescent="0.15">
      <c r="B24" s="618" t="s">
        <v>293</v>
      </c>
      <c r="C24" s="619"/>
      <c r="D24" s="619"/>
      <c r="E24" s="619"/>
      <c r="F24" s="619"/>
      <c r="G24" s="619"/>
      <c r="H24" s="619"/>
      <c r="I24" s="619"/>
      <c r="J24" s="619"/>
      <c r="K24" s="619"/>
      <c r="L24" s="619"/>
      <c r="M24" s="619"/>
      <c r="N24" s="619"/>
      <c r="O24" s="619"/>
      <c r="P24" s="619"/>
      <c r="Q24" s="620"/>
      <c r="R24" s="621" t="s">
        <v>140</v>
      </c>
      <c r="S24" s="622"/>
      <c r="T24" s="622"/>
      <c r="U24" s="622"/>
      <c r="V24" s="622"/>
      <c r="W24" s="622"/>
      <c r="X24" s="622"/>
      <c r="Y24" s="623"/>
      <c r="Z24" s="659" t="s">
        <v>248</v>
      </c>
      <c r="AA24" s="659"/>
      <c r="AB24" s="659"/>
      <c r="AC24" s="659"/>
      <c r="AD24" s="660" t="s">
        <v>140</v>
      </c>
      <c r="AE24" s="660"/>
      <c r="AF24" s="660"/>
      <c r="AG24" s="660"/>
      <c r="AH24" s="660"/>
      <c r="AI24" s="660"/>
      <c r="AJ24" s="660"/>
      <c r="AK24" s="660"/>
      <c r="AL24" s="624" t="s">
        <v>140</v>
      </c>
      <c r="AM24" s="625"/>
      <c r="AN24" s="625"/>
      <c r="AO24" s="661"/>
      <c r="AP24" s="618" t="s">
        <v>294</v>
      </c>
      <c r="AQ24" s="699"/>
      <c r="AR24" s="699"/>
      <c r="AS24" s="699"/>
      <c r="AT24" s="699"/>
      <c r="AU24" s="699"/>
      <c r="AV24" s="699"/>
      <c r="AW24" s="699"/>
      <c r="AX24" s="699"/>
      <c r="AY24" s="699"/>
      <c r="AZ24" s="699"/>
      <c r="BA24" s="699"/>
      <c r="BB24" s="699"/>
      <c r="BC24" s="699"/>
      <c r="BD24" s="699"/>
      <c r="BE24" s="699"/>
      <c r="BF24" s="700"/>
      <c r="BG24" s="621" t="s">
        <v>131</v>
      </c>
      <c r="BH24" s="622"/>
      <c r="BI24" s="622"/>
      <c r="BJ24" s="622"/>
      <c r="BK24" s="622"/>
      <c r="BL24" s="622"/>
      <c r="BM24" s="622"/>
      <c r="BN24" s="623"/>
      <c r="BO24" s="659" t="s">
        <v>131</v>
      </c>
      <c r="BP24" s="659"/>
      <c r="BQ24" s="659"/>
      <c r="BR24" s="659"/>
      <c r="BS24" s="660" t="s">
        <v>131</v>
      </c>
      <c r="BT24" s="660"/>
      <c r="BU24" s="660"/>
      <c r="BV24" s="660"/>
      <c r="BW24" s="660"/>
      <c r="BX24" s="660"/>
      <c r="BY24" s="660"/>
      <c r="BZ24" s="660"/>
      <c r="CA24" s="660"/>
      <c r="CB24" s="695"/>
      <c r="CD24" s="676" t="s">
        <v>295</v>
      </c>
      <c r="CE24" s="677"/>
      <c r="CF24" s="677"/>
      <c r="CG24" s="677"/>
      <c r="CH24" s="677"/>
      <c r="CI24" s="677"/>
      <c r="CJ24" s="677"/>
      <c r="CK24" s="677"/>
      <c r="CL24" s="677"/>
      <c r="CM24" s="677"/>
      <c r="CN24" s="677"/>
      <c r="CO24" s="677"/>
      <c r="CP24" s="677"/>
      <c r="CQ24" s="678"/>
      <c r="CR24" s="673">
        <v>2236473</v>
      </c>
      <c r="CS24" s="674"/>
      <c r="CT24" s="674"/>
      <c r="CU24" s="674"/>
      <c r="CV24" s="674"/>
      <c r="CW24" s="674"/>
      <c r="CX24" s="674"/>
      <c r="CY24" s="702"/>
      <c r="CZ24" s="703">
        <v>37.6</v>
      </c>
      <c r="DA24" s="685"/>
      <c r="DB24" s="685"/>
      <c r="DC24" s="705"/>
      <c r="DD24" s="701">
        <v>1619687</v>
      </c>
      <c r="DE24" s="674"/>
      <c r="DF24" s="674"/>
      <c r="DG24" s="674"/>
      <c r="DH24" s="674"/>
      <c r="DI24" s="674"/>
      <c r="DJ24" s="674"/>
      <c r="DK24" s="702"/>
      <c r="DL24" s="701">
        <v>1590405</v>
      </c>
      <c r="DM24" s="674"/>
      <c r="DN24" s="674"/>
      <c r="DO24" s="674"/>
      <c r="DP24" s="674"/>
      <c r="DQ24" s="674"/>
      <c r="DR24" s="674"/>
      <c r="DS24" s="674"/>
      <c r="DT24" s="674"/>
      <c r="DU24" s="674"/>
      <c r="DV24" s="702"/>
      <c r="DW24" s="703">
        <v>56.7</v>
      </c>
      <c r="DX24" s="685"/>
      <c r="DY24" s="685"/>
      <c r="DZ24" s="685"/>
      <c r="EA24" s="685"/>
      <c r="EB24" s="685"/>
      <c r="EC24" s="704"/>
    </row>
    <row r="25" spans="2:133" ht="11.25" customHeight="1" x14ac:dyDescent="0.15">
      <c r="B25" s="618" t="s">
        <v>296</v>
      </c>
      <c r="C25" s="619"/>
      <c r="D25" s="619"/>
      <c r="E25" s="619"/>
      <c r="F25" s="619"/>
      <c r="G25" s="619"/>
      <c r="H25" s="619"/>
      <c r="I25" s="619"/>
      <c r="J25" s="619"/>
      <c r="K25" s="619"/>
      <c r="L25" s="619"/>
      <c r="M25" s="619"/>
      <c r="N25" s="619"/>
      <c r="O25" s="619"/>
      <c r="P25" s="619"/>
      <c r="Q25" s="620"/>
      <c r="R25" s="621">
        <v>2953902</v>
      </c>
      <c r="S25" s="622"/>
      <c r="T25" s="622"/>
      <c r="U25" s="622"/>
      <c r="V25" s="622"/>
      <c r="W25" s="622"/>
      <c r="X25" s="622"/>
      <c r="Y25" s="623"/>
      <c r="Z25" s="659">
        <v>48</v>
      </c>
      <c r="AA25" s="659"/>
      <c r="AB25" s="659"/>
      <c r="AC25" s="659"/>
      <c r="AD25" s="660">
        <v>2768683</v>
      </c>
      <c r="AE25" s="660"/>
      <c r="AF25" s="660"/>
      <c r="AG25" s="660"/>
      <c r="AH25" s="660"/>
      <c r="AI25" s="660"/>
      <c r="AJ25" s="660"/>
      <c r="AK25" s="660"/>
      <c r="AL25" s="624">
        <v>99.7</v>
      </c>
      <c r="AM25" s="625"/>
      <c r="AN25" s="625"/>
      <c r="AO25" s="661"/>
      <c r="AP25" s="618" t="s">
        <v>297</v>
      </c>
      <c r="AQ25" s="699"/>
      <c r="AR25" s="699"/>
      <c r="AS25" s="699"/>
      <c r="AT25" s="699"/>
      <c r="AU25" s="699"/>
      <c r="AV25" s="699"/>
      <c r="AW25" s="699"/>
      <c r="AX25" s="699"/>
      <c r="AY25" s="699"/>
      <c r="AZ25" s="699"/>
      <c r="BA25" s="699"/>
      <c r="BB25" s="699"/>
      <c r="BC25" s="699"/>
      <c r="BD25" s="699"/>
      <c r="BE25" s="699"/>
      <c r="BF25" s="700"/>
      <c r="BG25" s="621" t="s">
        <v>131</v>
      </c>
      <c r="BH25" s="622"/>
      <c r="BI25" s="622"/>
      <c r="BJ25" s="622"/>
      <c r="BK25" s="622"/>
      <c r="BL25" s="622"/>
      <c r="BM25" s="622"/>
      <c r="BN25" s="623"/>
      <c r="BO25" s="659" t="s">
        <v>140</v>
      </c>
      <c r="BP25" s="659"/>
      <c r="BQ25" s="659"/>
      <c r="BR25" s="659"/>
      <c r="BS25" s="660" t="s">
        <v>131</v>
      </c>
      <c r="BT25" s="660"/>
      <c r="BU25" s="660"/>
      <c r="BV25" s="660"/>
      <c r="BW25" s="660"/>
      <c r="BX25" s="660"/>
      <c r="BY25" s="660"/>
      <c r="BZ25" s="660"/>
      <c r="CA25" s="660"/>
      <c r="CB25" s="695"/>
      <c r="CD25" s="618" t="s">
        <v>298</v>
      </c>
      <c r="CE25" s="619"/>
      <c r="CF25" s="619"/>
      <c r="CG25" s="619"/>
      <c r="CH25" s="619"/>
      <c r="CI25" s="619"/>
      <c r="CJ25" s="619"/>
      <c r="CK25" s="619"/>
      <c r="CL25" s="619"/>
      <c r="CM25" s="619"/>
      <c r="CN25" s="619"/>
      <c r="CO25" s="619"/>
      <c r="CP25" s="619"/>
      <c r="CQ25" s="620"/>
      <c r="CR25" s="621">
        <v>875678</v>
      </c>
      <c r="CS25" s="634"/>
      <c r="CT25" s="634"/>
      <c r="CU25" s="634"/>
      <c r="CV25" s="634"/>
      <c r="CW25" s="634"/>
      <c r="CX25" s="634"/>
      <c r="CY25" s="635"/>
      <c r="CZ25" s="624">
        <v>14.7</v>
      </c>
      <c r="DA25" s="636"/>
      <c r="DB25" s="636"/>
      <c r="DC25" s="637"/>
      <c r="DD25" s="627">
        <v>778721</v>
      </c>
      <c r="DE25" s="634"/>
      <c r="DF25" s="634"/>
      <c r="DG25" s="634"/>
      <c r="DH25" s="634"/>
      <c r="DI25" s="634"/>
      <c r="DJ25" s="634"/>
      <c r="DK25" s="635"/>
      <c r="DL25" s="627">
        <v>766860</v>
      </c>
      <c r="DM25" s="634"/>
      <c r="DN25" s="634"/>
      <c r="DO25" s="634"/>
      <c r="DP25" s="634"/>
      <c r="DQ25" s="634"/>
      <c r="DR25" s="634"/>
      <c r="DS25" s="634"/>
      <c r="DT25" s="634"/>
      <c r="DU25" s="634"/>
      <c r="DV25" s="635"/>
      <c r="DW25" s="624">
        <v>27.3</v>
      </c>
      <c r="DX25" s="636"/>
      <c r="DY25" s="636"/>
      <c r="DZ25" s="636"/>
      <c r="EA25" s="636"/>
      <c r="EB25" s="636"/>
      <c r="EC25" s="648"/>
    </row>
    <row r="26" spans="2:133" ht="11.25" customHeight="1" x14ac:dyDescent="0.15">
      <c r="B26" s="618" t="s">
        <v>299</v>
      </c>
      <c r="C26" s="619"/>
      <c r="D26" s="619"/>
      <c r="E26" s="619"/>
      <c r="F26" s="619"/>
      <c r="G26" s="619"/>
      <c r="H26" s="619"/>
      <c r="I26" s="619"/>
      <c r="J26" s="619"/>
      <c r="K26" s="619"/>
      <c r="L26" s="619"/>
      <c r="M26" s="619"/>
      <c r="N26" s="619"/>
      <c r="O26" s="619"/>
      <c r="P26" s="619"/>
      <c r="Q26" s="620"/>
      <c r="R26" s="621">
        <v>867</v>
      </c>
      <c r="S26" s="622"/>
      <c r="T26" s="622"/>
      <c r="U26" s="622"/>
      <c r="V26" s="622"/>
      <c r="W26" s="622"/>
      <c r="X26" s="622"/>
      <c r="Y26" s="623"/>
      <c r="Z26" s="659">
        <v>0</v>
      </c>
      <c r="AA26" s="659"/>
      <c r="AB26" s="659"/>
      <c r="AC26" s="659"/>
      <c r="AD26" s="660">
        <v>867</v>
      </c>
      <c r="AE26" s="660"/>
      <c r="AF26" s="660"/>
      <c r="AG26" s="660"/>
      <c r="AH26" s="660"/>
      <c r="AI26" s="660"/>
      <c r="AJ26" s="660"/>
      <c r="AK26" s="660"/>
      <c r="AL26" s="624">
        <v>0</v>
      </c>
      <c r="AM26" s="625"/>
      <c r="AN26" s="625"/>
      <c r="AO26" s="661"/>
      <c r="AP26" s="618" t="s">
        <v>300</v>
      </c>
      <c r="AQ26" s="699"/>
      <c r="AR26" s="699"/>
      <c r="AS26" s="699"/>
      <c r="AT26" s="699"/>
      <c r="AU26" s="699"/>
      <c r="AV26" s="699"/>
      <c r="AW26" s="699"/>
      <c r="AX26" s="699"/>
      <c r="AY26" s="699"/>
      <c r="AZ26" s="699"/>
      <c r="BA26" s="699"/>
      <c r="BB26" s="699"/>
      <c r="BC26" s="699"/>
      <c r="BD26" s="699"/>
      <c r="BE26" s="699"/>
      <c r="BF26" s="700"/>
      <c r="BG26" s="621" t="s">
        <v>131</v>
      </c>
      <c r="BH26" s="622"/>
      <c r="BI26" s="622"/>
      <c r="BJ26" s="622"/>
      <c r="BK26" s="622"/>
      <c r="BL26" s="622"/>
      <c r="BM26" s="622"/>
      <c r="BN26" s="623"/>
      <c r="BO26" s="659" t="s">
        <v>140</v>
      </c>
      <c r="BP26" s="659"/>
      <c r="BQ26" s="659"/>
      <c r="BR26" s="659"/>
      <c r="BS26" s="660" t="s">
        <v>248</v>
      </c>
      <c r="BT26" s="660"/>
      <c r="BU26" s="660"/>
      <c r="BV26" s="660"/>
      <c r="BW26" s="660"/>
      <c r="BX26" s="660"/>
      <c r="BY26" s="660"/>
      <c r="BZ26" s="660"/>
      <c r="CA26" s="660"/>
      <c r="CB26" s="695"/>
      <c r="CD26" s="618" t="s">
        <v>301</v>
      </c>
      <c r="CE26" s="619"/>
      <c r="CF26" s="619"/>
      <c r="CG26" s="619"/>
      <c r="CH26" s="619"/>
      <c r="CI26" s="619"/>
      <c r="CJ26" s="619"/>
      <c r="CK26" s="619"/>
      <c r="CL26" s="619"/>
      <c r="CM26" s="619"/>
      <c r="CN26" s="619"/>
      <c r="CO26" s="619"/>
      <c r="CP26" s="619"/>
      <c r="CQ26" s="620"/>
      <c r="CR26" s="621">
        <v>507393</v>
      </c>
      <c r="CS26" s="622"/>
      <c r="CT26" s="622"/>
      <c r="CU26" s="622"/>
      <c r="CV26" s="622"/>
      <c r="CW26" s="622"/>
      <c r="CX26" s="622"/>
      <c r="CY26" s="623"/>
      <c r="CZ26" s="624">
        <v>8.5</v>
      </c>
      <c r="DA26" s="636"/>
      <c r="DB26" s="636"/>
      <c r="DC26" s="637"/>
      <c r="DD26" s="627">
        <v>441679</v>
      </c>
      <c r="DE26" s="622"/>
      <c r="DF26" s="622"/>
      <c r="DG26" s="622"/>
      <c r="DH26" s="622"/>
      <c r="DI26" s="622"/>
      <c r="DJ26" s="622"/>
      <c r="DK26" s="623"/>
      <c r="DL26" s="627" t="s">
        <v>131</v>
      </c>
      <c r="DM26" s="622"/>
      <c r="DN26" s="622"/>
      <c r="DO26" s="622"/>
      <c r="DP26" s="622"/>
      <c r="DQ26" s="622"/>
      <c r="DR26" s="622"/>
      <c r="DS26" s="622"/>
      <c r="DT26" s="622"/>
      <c r="DU26" s="622"/>
      <c r="DV26" s="623"/>
      <c r="DW26" s="624" t="s">
        <v>248</v>
      </c>
      <c r="DX26" s="636"/>
      <c r="DY26" s="636"/>
      <c r="DZ26" s="636"/>
      <c r="EA26" s="636"/>
      <c r="EB26" s="636"/>
      <c r="EC26" s="648"/>
    </row>
    <row r="27" spans="2:133" ht="11.25" customHeight="1" x14ac:dyDescent="0.15">
      <c r="B27" s="618" t="s">
        <v>302</v>
      </c>
      <c r="C27" s="619"/>
      <c r="D27" s="619"/>
      <c r="E27" s="619"/>
      <c r="F27" s="619"/>
      <c r="G27" s="619"/>
      <c r="H27" s="619"/>
      <c r="I27" s="619"/>
      <c r="J27" s="619"/>
      <c r="K27" s="619"/>
      <c r="L27" s="619"/>
      <c r="M27" s="619"/>
      <c r="N27" s="619"/>
      <c r="O27" s="619"/>
      <c r="P27" s="619"/>
      <c r="Q27" s="620"/>
      <c r="R27" s="621">
        <v>68317</v>
      </c>
      <c r="S27" s="622"/>
      <c r="T27" s="622"/>
      <c r="U27" s="622"/>
      <c r="V27" s="622"/>
      <c r="W27" s="622"/>
      <c r="X27" s="622"/>
      <c r="Y27" s="623"/>
      <c r="Z27" s="659">
        <v>1.1000000000000001</v>
      </c>
      <c r="AA27" s="659"/>
      <c r="AB27" s="659"/>
      <c r="AC27" s="659"/>
      <c r="AD27" s="660" t="s">
        <v>248</v>
      </c>
      <c r="AE27" s="660"/>
      <c r="AF27" s="660"/>
      <c r="AG27" s="660"/>
      <c r="AH27" s="660"/>
      <c r="AI27" s="660"/>
      <c r="AJ27" s="660"/>
      <c r="AK27" s="660"/>
      <c r="AL27" s="624" t="s">
        <v>131</v>
      </c>
      <c r="AM27" s="625"/>
      <c r="AN27" s="625"/>
      <c r="AO27" s="661"/>
      <c r="AP27" s="618" t="s">
        <v>303</v>
      </c>
      <c r="AQ27" s="619"/>
      <c r="AR27" s="619"/>
      <c r="AS27" s="619"/>
      <c r="AT27" s="619"/>
      <c r="AU27" s="619"/>
      <c r="AV27" s="619"/>
      <c r="AW27" s="619"/>
      <c r="AX27" s="619"/>
      <c r="AY27" s="619"/>
      <c r="AZ27" s="619"/>
      <c r="BA27" s="619"/>
      <c r="BB27" s="619"/>
      <c r="BC27" s="619"/>
      <c r="BD27" s="619"/>
      <c r="BE27" s="619"/>
      <c r="BF27" s="620"/>
      <c r="BG27" s="621">
        <v>768776</v>
      </c>
      <c r="BH27" s="622"/>
      <c r="BI27" s="622"/>
      <c r="BJ27" s="622"/>
      <c r="BK27" s="622"/>
      <c r="BL27" s="622"/>
      <c r="BM27" s="622"/>
      <c r="BN27" s="623"/>
      <c r="BO27" s="659">
        <v>100</v>
      </c>
      <c r="BP27" s="659"/>
      <c r="BQ27" s="659"/>
      <c r="BR27" s="659"/>
      <c r="BS27" s="660" t="s">
        <v>131</v>
      </c>
      <c r="BT27" s="660"/>
      <c r="BU27" s="660"/>
      <c r="BV27" s="660"/>
      <c r="BW27" s="660"/>
      <c r="BX27" s="660"/>
      <c r="BY27" s="660"/>
      <c r="BZ27" s="660"/>
      <c r="CA27" s="660"/>
      <c r="CB27" s="695"/>
      <c r="CD27" s="618" t="s">
        <v>304</v>
      </c>
      <c r="CE27" s="619"/>
      <c r="CF27" s="619"/>
      <c r="CG27" s="619"/>
      <c r="CH27" s="619"/>
      <c r="CI27" s="619"/>
      <c r="CJ27" s="619"/>
      <c r="CK27" s="619"/>
      <c r="CL27" s="619"/>
      <c r="CM27" s="619"/>
      <c r="CN27" s="619"/>
      <c r="CO27" s="619"/>
      <c r="CP27" s="619"/>
      <c r="CQ27" s="620"/>
      <c r="CR27" s="621">
        <v>703072</v>
      </c>
      <c r="CS27" s="634"/>
      <c r="CT27" s="634"/>
      <c r="CU27" s="634"/>
      <c r="CV27" s="634"/>
      <c r="CW27" s="634"/>
      <c r="CX27" s="634"/>
      <c r="CY27" s="635"/>
      <c r="CZ27" s="624">
        <v>11.8</v>
      </c>
      <c r="DA27" s="636"/>
      <c r="DB27" s="636"/>
      <c r="DC27" s="637"/>
      <c r="DD27" s="627">
        <v>188752</v>
      </c>
      <c r="DE27" s="634"/>
      <c r="DF27" s="634"/>
      <c r="DG27" s="634"/>
      <c r="DH27" s="634"/>
      <c r="DI27" s="634"/>
      <c r="DJ27" s="634"/>
      <c r="DK27" s="635"/>
      <c r="DL27" s="627">
        <v>171331</v>
      </c>
      <c r="DM27" s="634"/>
      <c r="DN27" s="634"/>
      <c r="DO27" s="634"/>
      <c r="DP27" s="634"/>
      <c r="DQ27" s="634"/>
      <c r="DR27" s="634"/>
      <c r="DS27" s="634"/>
      <c r="DT27" s="634"/>
      <c r="DU27" s="634"/>
      <c r="DV27" s="635"/>
      <c r="DW27" s="624">
        <v>6.1</v>
      </c>
      <c r="DX27" s="636"/>
      <c r="DY27" s="636"/>
      <c r="DZ27" s="636"/>
      <c r="EA27" s="636"/>
      <c r="EB27" s="636"/>
      <c r="EC27" s="648"/>
    </row>
    <row r="28" spans="2:133" ht="11.25" customHeight="1" x14ac:dyDescent="0.15">
      <c r="B28" s="618" t="s">
        <v>305</v>
      </c>
      <c r="C28" s="619"/>
      <c r="D28" s="619"/>
      <c r="E28" s="619"/>
      <c r="F28" s="619"/>
      <c r="G28" s="619"/>
      <c r="H28" s="619"/>
      <c r="I28" s="619"/>
      <c r="J28" s="619"/>
      <c r="K28" s="619"/>
      <c r="L28" s="619"/>
      <c r="M28" s="619"/>
      <c r="N28" s="619"/>
      <c r="O28" s="619"/>
      <c r="P28" s="619"/>
      <c r="Q28" s="620"/>
      <c r="R28" s="621">
        <v>40463</v>
      </c>
      <c r="S28" s="622"/>
      <c r="T28" s="622"/>
      <c r="U28" s="622"/>
      <c r="V28" s="622"/>
      <c r="W28" s="622"/>
      <c r="X28" s="622"/>
      <c r="Y28" s="623"/>
      <c r="Z28" s="659">
        <v>0.7</v>
      </c>
      <c r="AA28" s="659"/>
      <c r="AB28" s="659"/>
      <c r="AC28" s="659"/>
      <c r="AD28" s="660">
        <v>3047</v>
      </c>
      <c r="AE28" s="660"/>
      <c r="AF28" s="660"/>
      <c r="AG28" s="660"/>
      <c r="AH28" s="660"/>
      <c r="AI28" s="660"/>
      <c r="AJ28" s="660"/>
      <c r="AK28" s="660"/>
      <c r="AL28" s="624">
        <v>0.1</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306</v>
      </c>
      <c r="CE28" s="619"/>
      <c r="CF28" s="619"/>
      <c r="CG28" s="619"/>
      <c r="CH28" s="619"/>
      <c r="CI28" s="619"/>
      <c r="CJ28" s="619"/>
      <c r="CK28" s="619"/>
      <c r="CL28" s="619"/>
      <c r="CM28" s="619"/>
      <c r="CN28" s="619"/>
      <c r="CO28" s="619"/>
      <c r="CP28" s="619"/>
      <c r="CQ28" s="620"/>
      <c r="CR28" s="621">
        <v>657723</v>
      </c>
      <c r="CS28" s="622"/>
      <c r="CT28" s="622"/>
      <c r="CU28" s="622"/>
      <c r="CV28" s="622"/>
      <c r="CW28" s="622"/>
      <c r="CX28" s="622"/>
      <c r="CY28" s="623"/>
      <c r="CZ28" s="624">
        <v>11.1</v>
      </c>
      <c r="DA28" s="636"/>
      <c r="DB28" s="636"/>
      <c r="DC28" s="637"/>
      <c r="DD28" s="627">
        <v>652214</v>
      </c>
      <c r="DE28" s="622"/>
      <c r="DF28" s="622"/>
      <c r="DG28" s="622"/>
      <c r="DH28" s="622"/>
      <c r="DI28" s="622"/>
      <c r="DJ28" s="622"/>
      <c r="DK28" s="623"/>
      <c r="DL28" s="627">
        <v>652214</v>
      </c>
      <c r="DM28" s="622"/>
      <c r="DN28" s="622"/>
      <c r="DO28" s="622"/>
      <c r="DP28" s="622"/>
      <c r="DQ28" s="622"/>
      <c r="DR28" s="622"/>
      <c r="DS28" s="622"/>
      <c r="DT28" s="622"/>
      <c r="DU28" s="622"/>
      <c r="DV28" s="623"/>
      <c r="DW28" s="624">
        <v>23.2</v>
      </c>
      <c r="DX28" s="636"/>
      <c r="DY28" s="636"/>
      <c r="DZ28" s="636"/>
      <c r="EA28" s="636"/>
      <c r="EB28" s="636"/>
      <c r="EC28" s="648"/>
    </row>
    <row r="29" spans="2:133" ht="11.25" customHeight="1" x14ac:dyDescent="0.15">
      <c r="B29" s="618" t="s">
        <v>307</v>
      </c>
      <c r="C29" s="619"/>
      <c r="D29" s="619"/>
      <c r="E29" s="619"/>
      <c r="F29" s="619"/>
      <c r="G29" s="619"/>
      <c r="H29" s="619"/>
      <c r="I29" s="619"/>
      <c r="J29" s="619"/>
      <c r="K29" s="619"/>
      <c r="L29" s="619"/>
      <c r="M29" s="619"/>
      <c r="N29" s="619"/>
      <c r="O29" s="619"/>
      <c r="P29" s="619"/>
      <c r="Q29" s="620"/>
      <c r="R29" s="621">
        <v>14447</v>
      </c>
      <c r="S29" s="622"/>
      <c r="T29" s="622"/>
      <c r="U29" s="622"/>
      <c r="V29" s="622"/>
      <c r="W29" s="622"/>
      <c r="X29" s="622"/>
      <c r="Y29" s="623"/>
      <c r="Z29" s="659">
        <v>0.2</v>
      </c>
      <c r="AA29" s="659"/>
      <c r="AB29" s="659"/>
      <c r="AC29" s="659"/>
      <c r="AD29" s="660" t="s">
        <v>131</v>
      </c>
      <c r="AE29" s="660"/>
      <c r="AF29" s="660"/>
      <c r="AG29" s="660"/>
      <c r="AH29" s="660"/>
      <c r="AI29" s="660"/>
      <c r="AJ29" s="660"/>
      <c r="AK29" s="660"/>
      <c r="AL29" s="624" t="s">
        <v>131</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5"/>
      <c r="CD29" s="640" t="s">
        <v>308</v>
      </c>
      <c r="CE29" s="641"/>
      <c r="CF29" s="618" t="s">
        <v>309</v>
      </c>
      <c r="CG29" s="619"/>
      <c r="CH29" s="619"/>
      <c r="CI29" s="619"/>
      <c r="CJ29" s="619"/>
      <c r="CK29" s="619"/>
      <c r="CL29" s="619"/>
      <c r="CM29" s="619"/>
      <c r="CN29" s="619"/>
      <c r="CO29" s="619"/>
      <c r="CP29" s="619"/>
      <c r="CQ29" s="620"/>
      <c r="CR29" s="621">
        <v>657723</v>
      </c>
      <c r="CS29" s="634"/>
      <c r="CT29" s="634"/>
      <c r="CU29" s="634"/>
      <c r="CV29" s="634"/>
      <c r="CW29" s="634"/>
      <c r="CX29" s="634"/>
      <c r="CY29" s="635"/>
      <c r="CZ29" s="624">
        <v>11.1</v>
      </c>
      <c r="DA29" s="636"/>
      <c r="DB29" s="636"/>
      <c r="DC29" s="637"/>
      <c r="DD29" s="627">
        <v>652214</v>
      </c>
      <c r="DE29" s="634"/>
      <c r="DF29" s="634"/>
      <c r="DG29" s="634"/>
      <c r="DH29" s="634"/>
      <c r="DI29" s="634"/>
      <c r="DJ29" s="634"/>
      <c r="DK29" s="635"/>
      <c r="DL29" s="627">
        <v>652214</v>
      </c>
      <c r="DM29" s="634"/>
      <c r="DN29" s="634"/>
      <c r="DO29" s="634"/>
      <c r="DP29" s="634"/>
      <c r="DQ29" s="634"/>
      <c r="DR29" s="634"/>
      <c r="DS29" s="634"/>
      <c r="DT29" s="634"/>
      <c r="DU29" s="634"/>
      <c r="DV29" s="635"/>
      <c r="DW29" s="624">
        <v>23.2</v>
      </c>
      <c r="DX29" s="636"/>
      <c r="DY29" s="636"/>
      <c r="DZ29" s="636"/>
      <c r="EA29" s="636"/>
      <c r="EB29" s="636"/>
      <c r="EC29" s="648"/>
    </row>
    <row r="30" spans="2:133" ht="11.25" customHeight="1" x14ac:dyDescent="0.15">
      <c r="B30" s="618" t="s">
        <v>310</v>
      </c>
      <c r="C30" s="619"/>
      <c r="D30" s="619"/>
      <c r="E30" s="619"/>
      <c r="F30" s="619"/>
      <c r="G30" s="619"/>
      <c r="H30" s="619"/>
      <c r="I30" s="619"/>
      <c r="J30" s="619"/>
      <c r="K30" s="619"/>
      <c r="L30" s="619"/>
      <c r="M30" s="619"/>
      <c r="N30" s="619"/>
      <c r="O30" s="619"/>
      <c r="P30" s="619"/>
      <c r="Q30" s="620"/>
      <c r="R30" s="621">
        <v>643278</v>
      </c>
      <c r="S30" s="622"/>
      <c r="T30" s="622"/>
      <c r="U30" s="622"/>
      <c r="V30" s="622"/>
      <c r="W30" s="622"/>
      <c r="X30" s="622"/>
      <c r="Y30" s="623"/>
      <c r="Z30" s="659">
        <v>10.5</v>
      </c>
      <c r="AA30" s="659"/>
      <c r="AB30" s="659"/>
      <c r="AC30" s="659"/>
      <c r="AD30" s="660" t="s">
        <v>131</v>
      </c>
      <c r="AE30" s="660"/>
      <c r="AF30" s="660"/>
      <c r="AG30" s="660"/>
      <c r="AH30" s="660"/>
      <c r="AI30" s="660"/>
      <c r="AJ30" s="660"/>
      <c r="AK30" s="660"/>
      <c r="AL30" s="624" t="s">
        <v>131</v>
      </c>
      <c r="AM30" s="625"/>
      <c r="AN30" s="625"/>
      <c r="AO30" s="661"/>
      <c r="AP30" s="679" t="s">
        <v>226</v>
      </c>
      <c r="AQ30" s="680"/>
      <c r="AR30" s="680"/>
      <c r="AS30" s="680"/>
      <c r="AT30" s="680"/>
      <c r="AU30" s="680"/>
      <c r="AV30" s="680"/>
      <c r="AW30" s="680"/>
      <c r="AX30" s="680"/>
      <c r="AY30" s="680"/>
      <c r="AZ30" s="680"/>
      <c r="BA30" s="680"/>
      <c r="BB30" s="680"/>
      <c r="BC30" s="680"/>
      <c r="BD30" s="680"/>
      <c r="BE30" s="680"/>
      <c r="BF30" s="681"/>
      <c r="BG30" s="679" t="s">
        <v>311</v>
      </c>
      <c r="BH30" s="693"/>
      <c r="BI30" s="693"/>
      <c r="BJ30" s="693"/>
      <c r="BK30" s="693"/>
      <c r="BL30" s="693"/>
      <c r="BM30" s="693"/>
      <c r="BN30" s="693"/>
      <c r="BO30" s="693"/>
      <c r="BP30" s="693"/>
      <c r="BQ30" s="694"/>
      <c r="BR30" s="679" t="s">
        <v>312</v>
      </c>
      <c r="BS30" s="693"/>
      <c r="BT30" s="693"/>
      <c r="BU30" s="693"/>
      <c r="BV30" s="693"/>
      <c r="BW30" s="693"/>
      <c r="BX30" s="693"/>
      <c r="BY30" s="693"/>
      <c r="BZ30" s="693"/>
      <c r="CA30" s="693"/>
      <c r="CB30" s="694"/>
      <c r="CD30" s="642"/>
      <c r="CE30" s="643"/>
      <c r="CF30" s="618" t="s">
        <v>313</v>
      </c>
      <c r="CG30" s="619"/>
      <c r="CH30" s="619"/>
      <c r="CI30" s="619"/>
      <c r="CJ30" s="619"/>
      <c r="CK30" s="619"/>
      <c r="CL30" s="619"/>
      <c r="CM30" s="619"/>
      <c r="CN30" s="619"/>
      <c r="CO30" s="619"/>
      <c r="CP30" s="619"/>
      <c r="CQ30" s="620"/>
      <c r="CR30" s="621">
        <v>636976</v>
      </c>
      <c r="CS30" s="622"/>
      <c r="CT30" s="622"/>
      <c r="CU30" s="622"/>
      <c r="CV30" s="622"/>
      <c r="CW30" s="622"/>
      <c r="CX30" s="622"/>
      <c r="CY30" s="623"/>
      <c r="CZ30" s="624">
        <v>10.7</v>
      </c>
      <c r="DA30" s="636"/>
      <c r="DB30" s="636"/>
      <c r="DC30" s="637"/>
      <c r="DD30" s="627">
        <v>632035</v>
      </c>
      <c r="DE30" s="622"/>
      <c r="DF30" s="622"/>
      <c r="DG30" s="622"/>
      <c r="DH30" s="622"/>
      <c r="DI30" s="622"/>
      <c r="DJ30" s="622"/>
      <c r="DK30" s="623"/>
      <c r="DL30" s="627">
        <v>632035</v>
      </c>
      <c r="DM30" s="622"/>
      <c r="DN30" s="622"/>
      <c r="DO30" s="622"/>
      <c r="DP30" s="622"/>
      <c r="DQ30" s="622"/>
      <c r="DR30" s="622"/>
      <c r="DS30" s="622"/>
      <c r="DT30" s="622"/>
      <c r="DU30" s="622"/>
      <c r="DV30" s="623"/>
      <c r="DW30" s="624">
        <v>22.5</v>
      </c>
      <c r="DX30" s="636"/>
      <c r="DY30" s="636"/>
      <c r="DZ30" s="636"/>
      <c r="EA30" s="636"/>
      <c r="EB30" s="636"/>
      <c r="EC30" s="648"/>
    </row>
    <row r="31" spans="2:133" ht="11.25" customHeight="1" x14ac:dyDescent="0.15">
      <c r="B31" s="696" t="s">
        <v>314</v>
      </c>
      <c r="C31" s="697"/>
      <c r="D31" s="697"/>
      <c r="E31" s="697"/>
      <c r="F31" s="697"/>
      <c r="G31" s="697"/>
      <c r="H31" s="697"/>
      <c r="I31" s="697"/>
      <c r="J31" s="697"/>
      <c r="K31" s="697"/>
      <c r="L31" s="697"/>
      <c r="M31" s="697"/>
      <c r="N31" s="697"/>
      <c r="O31" s="697"/>
      <c r="P31" s="697"/>
      <c r="Q31" s="698"/>
      <c r="R31" s="621" t="s">
        <v>248</v>
      </c>
      <c r="S31" s="622"/>
      <c r="T31" s="622"/>
      <c r="U31" s="622"/>
      <c r="V31" s="622"/>
      <c r="W31" s="622"/>
      <c r="X31" s="622"/>
      <c r="Y31" s="623"/>
      <c r="Z31" s="659" t="s">
        <v>131</v>
      </c>
      <c r="AA31" s="659"/>
      <c r="AB31" s="659"/>
      <c r="AC31" s="659"/>
      <c r="AD31" s="660" t="s">
        <v>248</v>
      </c>
      <c r="AE31" s="660"/>
      <c r="AF31" s="660"/>
      <c r="AG31" s="660"/>
      <c r="AH31" s="660"/>
      <c r="AI31" s="660"/>
      <c r="AJ31" s="660"/>
      <c r="AK31" s="660"/>
      <c r="AL31" s="624" t="s">
        <v>131</v>
      </c>
      <c r="AM31" s="625"/>
      <c r="AN31" s="625"/>
      <c r="AO31" s="661"/>
      <c r="AP31" s="687" t="s">
        <v>315</v>
      </c>
      <c r="AQ31" s="688"/>
      <c r="AR31" s="688"/>
      <c r="AS31" s="688"/>
      <c r="AT31" s="689" t="s">
        <v>316</v>
      </c>
      <c r="AU31" s="218"/>
      <c r="AV31" s="218"/>
      <c r="AW31" s="218"/>
      <c r="AX31" s="676" t="s">
        <v>190</v>
      </c>
      <c r="AY31" s="677"/>
      <c r="AZ31" s="677"/>
      <c r="BA31" s="677"/>
      <c r="BB31" s="677"/>
      <c r="BC31" s="677"/>
      <c r="BD31" s="677"/>
      <c r="BE31" s="677"/>
      <c r="BF31" s="678"/>
      <c r="BG31" s="683">
        <v>99.7</v>
      </c>
      <c r="BH31" s="684"/>
      <c r="BI31" s="684"/>
      <c r="BJ31" s="684"/>
      <c r="BK31" s="684"/>
      <c r="BL31" s="684"/>
      <c r="BM31" s="685">
        <v>99</v>
      </c>
      <c r="BN31" s="684"/>
      <c r="BO31" s="684"/>
      <c r="BP31" s="684"/>
      <c r="BQ31" s="686"/>
      <c r="BR31" s="683">
        <v>99.6</v>
      </c>
      <c r="BS31" s="684"/>
      <c r="BT31" s="684"/>
      <c r="BU31" s="684"/>
      <c r="BV31" s="684"/>
      <c r="BW31" s="684"/>
      <c r="BX31" s="685">
        <v>99</v>
      </c>
      <c r="BY31" s="684"/>
      <c r="BZ31" s="684"/>
      <c r="CA31" s="684"/>
      <c r="CB31" s="686"/>
      <c r="CD31" s="642"/>
      <c r="CE31" s="643"/>
      <c r="CF31" s="618" t="s">
        <v>317</v>
      </c>
      <c r="CG31" s="619"/>
      <c r="CH31" s="619"/>
      <c r="CI31" s="619"/>
      <c r="CJ31" s="619"/>
      <c r="CK31" s="619"/>
      <c r="CL31" s="619"/>
      <c r="CM31" s="619"/>
      <c r="CN31" s="619"/>
      <c r="CO31" s="619"/>
      <c r="CP31" s="619"/>
      <c r="CQ31" s="620"/>
      <c r="CR31" s="621">
        <v>20747</v>
      </c>
      <c r="CS31" s="634"/>
      <c r="CT31" s="634"/>
      <c r="CU31" s="634"/>
      <c r="CV31" s="634"/>
      <c r="CW31" s="634"/>
      <c r="CX31" s="634"/>
      <c r="CY31" s="635"/>
      <c r="CZ31" s="624">
        <v>0.3</v>
      </c>
      <c r="DA31" s="636"/>
      <c r="DB31" s="636"/>
      <c r="DC31" s="637"/>
      <c r="DD31" s="627">
        <v>20179</v>
      </c>
      <c r="DE31" s="634"/>
      <c r="DF31" s="634"/>
      <c r="DG31" s="634"/>
      <c r="DH31" s="634"/>
      <c r="DI31" s="634"/>
      <c r="DJ31" s="634"/>
      <c r="DK31" s="635"/>
      <c r="DL31" s="627">
        <v>20179</v>
      </c>
      <c r="DM31" s="634"/>
      <c r="DN31" s="634"/>
      <c r="DO31" s="634"/>
      <c r="DP31" s="634"/>
      <c r="DQ31" s="634"/>
      <c r="DR31" s="634"/>
      <c r="DS31" s="634"/>
      <c r="DT31" s="634"/>
      <c r="DU31" s="634"/>
      <c r="DV31" s="635"/>
      <c r="DW31" s="624">
        <v>0.7</v>
      </c>
      <c r="DX31" s="636"/>
      <c r="DY31" s="636"/>
      <c r="DZ31" s="636"/>
      <c r="EA31" s="636"/>
      <c r="EB31" s="636"/>
      <c r="EC31" s="648"/>
    </row>
    <row r="32" spans="2:133" ht="11.25" customHeight="1" x14ac:dyDescent="0.15">
      <c r="B32" s="618" t="s">
        <v>318</v>
      </c>
      <c r="C32" s="619"/>
      <c r="D32" s="619"/>
      <c r="E32" s="619"/>
      <c r="F32" s="619"/>
      <c r="G32" s="619"/>
      <c r="H32" s="619"/>
      <c r="I32" s="619"/>
      <c r="J32" s="619"/>
      <c r="K32" s="619"/>
      <c r="L32" s="619"/>
      <c r="M32" s="619"/>
      <c r="N32" s="619"/>
      <c r="O32" s="619"/>
      <c r="P32" s="619"/>
      <c r="Q32" s="620"/>
      <c r="R32" s="621">
        <v>364440</v>
      </c>
      <c r="S32" s="622"/>
      <c r="T32" s="622"/>
      <c r="U32" s="622"/>
      <c r="V32" s="622"/>
      <c r="W32" s="622"/>
      <c r="X32" s="622"/>
      <c r="Y32" s="623"/>
      <c r="Z32" s="659">
        <v>5.9</v>
      </c>
      <c r="AA32" s="659"/>
      <c r="AB32" s="659"/>
      <c r="AC32" s="659"/>
      <c r="AD32" s="660" t="s">
        <v>131</v>
      </c>
      <c r="AE32" s="660"/>
      <c r="AF32" s="660"/>
      <c r="AG32" s="660"/>
      <c r="AH32" s="660"/>
      <c r="AI32" s="660"/>
      <c r="AJ32" s="660"/>
      <c r="AK32" s="660"/>
      <c r="AL32" s="624" t="s">
        <v>248</v>
      </c>
      <c r="AM32" s="625"/>
      <c r="AN32" s="625"/>
      <c r="AO32" s="661"/>
      <c r="AP32" s="662"/>
      <c r="AQ32" s="663"/>
      <c r="AR32" s="663"/>
      <c r="AS32" s="663"/>
      <c r="AT32" s="690"/>
      <c r="AU32" s="214" t="s">
        <v>319</v>
      </c>
      <c r="AX32" s="618" t="s">
        <v>320</v>
      </c>
      <c r="AY32" s="619"/>
      <c r="AZ32" s="619"/>
      <c r="BA32" s="619"/>
      <c r="BB32" s="619"/>
      <c r="BC32" s="619"/>
      <c r="BD32" s="619"/>
      <c r="BE32" s="619"/>
      <c r="BF32" s="620"/>
      <c r="BG32" s="692">
        <v>99.6</v>
      </c>
      <c r="BH32" s="634"/>
      <c r="BI32" s="634"/>
      <c r="BJ32" s="634"/>
      <c r="BK32" s="634"/>
      <c r="BL32" s="634"/>
      <c r="BM32" s="625">
        <v>98.9</v>
      </c>
      <c r="BN32" s="634"/>
      <c r="BO32" s="634"/>
      <c r="BP32" s="634"/>
      <c r="BQ32" s="657"/>
      <c r="BR32" s="692">
        <v>99.3</v>
      </c>
      <c r="BS32" s="634"/>
      <c r="BT32" s="634"/>
      <c r="BU32" s="634"/>
      <c r="BV32" s="634"/>
      <c r="BW32" s="634"/>
      <c r="BX32" s="625">
        <v>98.7</v>
      </c>
      <c r="BY32" s="634"/>
      <c r="BZ32" s="634"/>
      <c r="CA32" s="634"/>
      <c r="CB32" s="657"/>
      <c r="CD32" s="644"/>
      <c r="CE32" s="645"/>
      <c r="CF32" s="618" t="s">
        <v>321</v>
      </c>
      <c r="CG32" s="619"/>
      <c r="CH32" s="619"/>
      <c r="CI32" s="619"/>
      <c r="CJ32" s="619"/>
      <c r="CK32" s="619"/>
      <c r="CL32" s="619"/>
      <c r="CM32" s="619"/>
      <c r="CN32" s="619"/>
      <c r="CO32" s="619"/>
      <c r="CP32" s="619"/>
      <c r="CQ32" s="620"/>
      <c r="CR32" s="621" t="s">
        <v>131</v>
      </c>
      <c r="CS32" s="622"/>
      <c r="CT32" s="622"/>
      <c r="CU32" s="622"/>
      <c r="CV32" s="622"/>
      <c r="CW32" s="622"/>
      <c r="CX32" s="622"/>
      <c r="CY32" s="623"/>
      <c r="CZ32" s="624" t="s">
        <v>131</v>
      </c>
      <c r="DA32" s="636"/>
      <c r="DB32" s="636"/>
      <c r="DC32" s="637"/>
      <c r="DD32" s="627" t="s">
        <v>131</v>
      </c>
      <c r="DE32" s="622"/>
      <c r="DF32" s="622"/>
      <c r="DG32" s="622"/>
      <c r="DH32" s="622"/>
      <c r="DI32" s="622"/>
      <c r="DJ32" s="622"/>
      <c r="DK32" s="623"/>
      <c r="DL32" s="627" t="s">
        <v>131</v>
      </c>
      <c r="DM32" s="622"/>
      <c r="DN32" s="622"/>
      <c r="DO32" s="622"/>
      <c r="DP32" s="622"/>
      <c r="DQ32" s="622"/>
      <c r="DR32" s="622"/>
      <c r="DS32" s="622"/>
      <c r="DT32" s="622"/>
      <c r="DU32" s="622"/>
      <c r="DV32" s="623"/>
      <c r="DW32" s="624" t="s">
        <v>140</v>
      </c>
      <c r="DX32" s="636"/>
      <c r="DY32" s="636"/>
      <c r="DZ32" s="636"/>
      <c r="EA32" s="636"/>
      <c r="EB32" s="636"/>
      <c r="EC32" s="648"/>
    </row>
    <row r="33" spans="2:133" ht="11.25" customHeight="1" x14ac:dyDescent="0.15">
      <c r="B33" s="618" t="s">
        <v>322</v>
      </c>
      <c r="C33" s="619"/>
      <c r="D33" s="619"/>
      <c r="E33" s="619"/>
      <c r="F33" s="619"/>
      <c r="G33" s="619"/>
      <c r="H33" s="619"/>
      <c r="I33" s="619"/>
      <c r="J33" s="619"/>
      <c r="K33" s="619"/>
      <c r="L33" s="619"/>
      <c r="M33" s="619"/>
      <c r="N33" s="619"/>
      <c r="O33" s="619"/>
      <c r="P33" s="619"/>
      <c r="Q33" s="620"/>
      <c r="R33" s="621">
        <v>14126</v>
      </c>
      <c r="S33" s="622"/>
      <c r="T33" s="622"/>
      <c r="U33" s="622"/>
      <c r="V33" s="622"/>
      <c r="W33" s="622"/>
      <c r="X33" s="622"/>
      <c r="Y33" s="623"/>
      <c r="Z33" s="659">
        <v>0.2</v>
      </c>
      <c r="AA33" s="659"/>
      <c r="AB33" s="659"/>
      <c r="AC33" s="659"/>
      <c r="AD33" s="660">
        <v>3814</v>
      </c>
      <c r="AE33" s="660"/>
      <c r="AF33" s="660"/>
      <c r="AG33" s="660"/>
      <c r="AH33" s="660"/>
      <c r="AI33" s="660"/>
      <c r="AJ33" s="660"/>
      <c r="AK33" s="660"/>
      <c r="AL33" s="624">
        <v>0.1</v>
      </c>
      <c r="AM33" s="625"/>
      <c r="AN33" s="625"/>
      <c r="AO33" s="661"/>
      <c r="AP33" s="664"/>
      <c r="AQ33" s="665"/>
      <c r="AR33" s="665"/>
      <c r="AS33" s="665"/>
      <c r="AT33" s="691"/>
      <c r="AU33" s="219"/>
      <c r="AV33" s="219"/>
      <c r="AW33" s="219"/>
      <c r="AX33" s="602" t="s">
        <v>323</v>
      </c>
      <c r="AY33" s="603"/>
      <c r="AZ33" s="603"/>
      <c r="BA33" s="603"/>
      <c r="BB33" s="603"/>
      <c r="BC33" s="603"/>
      <c r="BD33" s="603"/>
      <c r="BE33" s="603"/>
      <c r="BF33" s="604"/>
      <c r="BG33" s="682">
        <v>99.7</v>
      </c>
      <c r="BH33" s="606"/>
      <c r="BI33" s="606"/>
      <c r="BJ33" s="606"/>
      <c r="BK33" s="606"/>
      <c r="BL33" s="606"/>
      <c r="BM33" s="652">
        <v>99.1</v>
      </c>
      <c r="BN33" s="606"/>
      <c r="BO33" s="606"/>
      <c r="BP33" s="606"/>
      <c r="BQ33" s="669"/>
      <c r="BR33" s="682">
        <v>99.7</v>
      </c>
      <c r="BS33" s="606"/>
      <c r="BT33" s="606"/>
      <c r="BU33" s="606"/>
      <c r="BV33" s="606"/>
      <c r="BW33" s="606"/>
      <c r="BX33" s="652">
        <v>99.2</v>
      </c>
      <c r="BY33" s="606"/>
      <c r="BZ33" s="606"/>
      <c r="CA33" s="606"/>
      <c r="CB33" s="669"/>
      <c r="CD33" s="618" t="s">
        <v>324</v>
      </c>
      <c r="CE33" s="619"/>
      <c r="CF33" s="619"/>
      <c r="CG33" s="619"/>
      <c r="CH33" s="619"/>
      <c r="CI33" s="619"/>
      <c r="CJ33" s="619"/>
      <c r="CK33" s="619"/>
      <c r="CL33" s="619"/>
      <c r="CM33" s="619"/>
      <c r="CN33" s="619"/>
      <c r="CO33" s="619"/>
      <c r="CP33" s="619"/>
      <c r="CQ33" s="620"/>
      <c r="CR33" s="621">
        <v>2871940</v>
      </c>
      <c r="CS33" s="634"/>
      <c r="CT33" s="634"/>
      <c r="CU33" s="634"/>
      <c r="CV33" s="634"/>
      <c r="CW33" s="634"/>
      <c r="CX33" s="634"/>
      <c r="CY33" s="635"/>
      <c r="CZ33" s="624">
        <v>48.3</v>
      </c>
      <c r="DA33" s="636"/>
      <c r="DB33" s="636"/>
      <c r="DC33" s="637"/>
      <c r="DD33" s="627">
        <v>1434530</v>
      </c>
      <c r="DE33" s="634"/>
      <c r="DF33" s="634"/>
      <c r="DG33" s="634"/>
      <c r="DH33" s="634"/>
      <c r="DI33" s="634"/>
      <c r="DJ33" s="634"/>
      <c r="DK33" s="635"/>
      <c r="DL33" s="627">
        <v>848472</v>
      </c>
      <c r="DM33" s="634"/>
      <c r="DN33" s="634"/>
      <c r="DO33" s="634"/>
      <c r="DP33" s="634"/>
      <c r="DQ33" s="634"/>
      <c r="DR33" s="634"/>
      <c r="DS33" s="634"/>
      <c r="DT33" s="634"/>
      <c r="DU33" s="634"/>
      <c r="DV33" s="635"/>
      <c r="DW33" s="624">
        <v>30.2</v>
      </c>
      <c r="DX33" s="636"/>
      <c r="DY33" s="636"/>
      <c r="DZ33" s="636"/>
      <c r="EA33" s="636"/>
      <c r="EB33" s="636"/>
      <c r="EC33" s="648"/>
    </row>
    <row r="34" spans="2:133" ht="11.25" customHeight="1" x14ac:dyDescent="0.15">
      <c r="B34" s="618" t="s">
        <v>325</v>
      </c>
      <c r="C34" s="619"/>
      <c r="D34" s="619"/>
      <c r="E34" s="619"/>
      <c r="F34" s="619"/>
      <c r="G34" s="619"/>
      <c r="H34" s="619"/>
      <c r="I34" s="619"/>
      <c r="J34" s="619"/>
      <c r="K34" s="619"/>
      <c r="L34" s="619"/>
      <c r="M34" s="619"/>
      <c r="N34" s="619"/>
      <c r="O34" s="619"/>
      <c r="P34" s="619"/>
      <c r="Q34" s="620"/>
      <c r="R34" s="621">
        <v>684635</v>
      </c>
      <c r="S34" s="622"/>
      <c r="T34" s="622"/>
      <c r="U34" s="622"/>
      <c r="V34" s="622"/>
      <c r="W34" s="622"/>
      <c r="X34" s="622"/>
      <c r="Y34" s="623"/>
      <c r="Z34" s="659">
        <v>11.1</v>
      </c>
      <c r="AA34" s="659"/>
      <c r="AB34" s="659"/>
      <c r="AC34" s="659"/>
      <c r="AD34" s="660" t="s">
        <v>248</v>
      </c>
      <c r="AE34" s="660"/>
      <c r="AF34" s="660"/>
      <c r="AG34" s="660"/>
      <c r="AH34" s="660"/>
      <c r="AI34" s="660"/>
      <c r="AJ34" s="660"/>
      <c r="AK34" s="660"/>
      <c r="AL34" s="624" t="s">
        <v>131</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326</v>
      </c>
      <c r="CE34" s="619"/>
      <c r="CF34" s="619"/>
      <c r="CG34" s="619"/>
      <c r="CH34" s="619"/>
      <c r="CI34" s="619"/>
      <c r="CJ34" s="619"/>
      <c r="CK34" s="619"/>
      <c r="CL34" s="619"/>
      <c r="CM34" s="619"/>
      <c r="CN34" s="619"/>
      <c r="CO34" s="619"/>
      <c r="CP34" s="619"/>
      <c r="CQ34" s="620"/>
      <c r="CR34" s="621">
        <v>1072222</v>
      </c>
      <c r="CS34" s="622"/>
      <c r="CT34" s="622"/>
      <c r="CU34" s="622"/>
      <c r="CV34" s="622"/>
      <c r="CW34" s="622"/>
      <c r="CX34" s="622"/>
      <c r="CY34" s="623"/>
      <c r="CZ34" s="624">
        <v>18</v>
      </c>
      <c r="DA34" s="636"/>
      <c r="DB34" s="636"/>
      <c r="DC34" s="637"/>
      <c r="DD34" s="627">
        <v>401319</v>
      </c>
      <c r="DE34" s="622"/>
      <c r="DF34" s="622"/>
      <c r="DG34" s="622"/>
      <c r="DH34" s="622"/>
      <c r="DI34" s="622"/>
      <c r="DJ34" s="622"/>
      <c r="DK34" s="623"/>
      <c r="DL34" s="627">
        <v>243142</v>
      </c>
      <c r="DM34" s="622"/>
      <c r="DN34" s="622"/>
      <c r="DO34" s="622"/>
      <c r="DP34" s="622"/>
      <c r="DQ34" s="622"/>
      <c r="DR34" s="622"/>
      <c r="DS34" s="622"/>
      <c r="DT34" s="622"/>
      <c r="DU34" s="622"/>
      <c r="DV34" s="623"/>
      <c r="DW34" s="624">
        <v>8.6999999999999993</v>
      </c>
      <c r="DX34" s="636"/>
      <c r="DY34" s="636"/>
      <c r="DZ34" s="636"/>
      <c r="EA34" s="636"/>
      <c r="EB34" s="636"/>
      <c r="EC34" s="648"/>
    </row>
    <row r="35" spans="2:133" ht="11.25" customHeight="1" x14ac:dyDescent="0.15">
      <c r="B35" s="618" t="s">
        <v>327</v>
      </c>
      <c r="C35" s="619"/>
      <c r="D35" s="619"/>
      <c r="E35" s="619"/>
      <c r="F35" s="619"/>
      <c r="G35" s="619"/>
      <c r="H35" s="619"/>
      <c r="I35" s="619"/>
      <c r="J35" s="619"/>
      <c r="K35" s="619"/>
      <c r="L35" s="619"/>
      <c r="M35" s="619"/>
      <c r="N35" s="619"/>
      <c r="O35" s="619"/>
      <c r="P35" s="619"/>
      <c r="Q35" s="620"/>
      <c r="R35" s="621">
        <v>302819</v>
      </c>
      <c r="S35" s="622"/>
      <c r="T35" s="622"/>
      <c r="U35" s="622"/>
      <c r="V35" s="622"/>
      <c r="W35" s="622"/>
      <c r="X35" s="622"/>
      <c r="Y35" s="623"/>
      <c r="Z35" s="659">
        <v>4.9000000000000004</v>
      </c>
      <c r="AA35" s="659"/>
      <c r="AB35" s="659"/>
      <c r="AC35" s="659"/>
      <c r="AD35" s="660" t="s">
        <v>248</v>
      </c>
      <c r="AE35" s="660"/>
      <c r="AF35" s="660"/>
      <c r="AG35" s="660"/>
      <c r="AH35" s="660"/>
      <c r="AI35" s="660"/>
      <c r="AJ35" s="660"/>
      <c r="AK35" s="660"/>
      <c r="AL35" s="624" t="s">
        <v>131</v>
      </c>
      <c r="AM35" s="625"/>
      <c r="AN35" s="625"/>
      <c r="AO35" s="661"/>
      <c r="AP35" s="222"/>
      <c r="AQ35" s="679" t="s">
        <v>328</v>
      </c>
      <c r="AR35" s="680"/>
      <c r="AS35" s="680"/>
      <c r="AT35" s="680"/>
      <c r="AU35" s="680"/>
      <c r="AV35" s="680"/>
      <c r="AW35" s="680"/>
      <c r="AX35" s="680"/>
      <c r="AY35" s="680"/>
      <c r="AZ35" s="680"/>
      <c r="BA35" s="680"/>
      <c r="BB35" s="680"/>
      <c r="BC35" s="680"/>
      <c r="BD35" s="680"/>
      <c r="BE35" s="680"/>
      <c r="BF35" s="681"/>
      <c r="BG35" s="679" t="s">
        <v>329</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18" t="s">
        <v>330</v>
      </c>
      <c r="CE35" s="619"/>
      <c r="CF35" s="619"/>
      <c r="CG35" s="619"/>
      <c r="CH35" s="619"/>
      <c r="CI35" s="619"/>
      <c r="CJ35" s="619"/>
      <c r="CK35" s="619"/>
      <c r="CL35" s="619"/>
      <c r="CM35" s="619"/>
      <c r="CN35" s="619"/>
      <c r="CO35" s="619"/>
      <c r="CP35" s="619"/>
      <c r="CQ35" s="620"/>
      <c r="CR35" s="621">
        <v>8811</v>
      </c>
      <c r="CS35" s="634"/>
      <c r="CT35" s="634"/>
      <c r="CU35" s="634"/>
      <c r="CV35" s="634"/>
      <c r="CW35" s="634"/>
      <c r="CX35" s="634"/>
      <c r="CY35" s="635"/>
      <c r="CZ35" s="624">
        <v>0.1</v>
      </c>
      <c r="DA35" s="636"/>
      <c r="DB35" s="636"/>
      <c r="DC35" s="637"/>
      <c r="DD35" s="627">
        <v>5703</v>
      </c>
      <c r="DE35" s="634"/>
      <c r="DF35" s="634"/>
      <c r="DG35" s="634"/>
      <c r="DH35" s="634"/>
      <c r="DI35" s="634"/>
      <c r="DJ35" s="634"/>
      <c r="DK35" s="635"/>
      <c r="DL35" s="627">
        <v>5703</v>
      </c>
      <c r="DM35" s="634"/>
      <c r="DN35" s="634"/>
      <c r="DO35" s="634"/>
      <c r="DP35" s="634"/>
      <c r="DQ35" s="634"/>
      <c r="DR35" s="634"/>
      <c r="DS35" s="634"/>
      <c r="DT35" s="634"/>
      <c r="DU35" s="634"/>
      <c r="DV35" s="635"/>
      <c r="DW35" s="624">
        <v>0.2</v>
      </c>
      <c r="DX35" s="636"/>
      <c r="DY35" s="636"/>
      <c r="DZ35" s="636"/>
      <c r="EA35" s="636"/>
      <c r="EB35" s="636"/>
      <c r="EC35" s="648"/>
    </row>
    <row r="36" spans="2:133" ht="11.25" customHeight="1" x14ac:dyDescent="0.15">
      <c r="B36" s="618" t="s">
        <v>331</v>
      </c>
      <c r="C36" s="619"/>
      <c r="D36" s="619"/>
      <c r="E36" s="619"/>
      <c r="F36" s="619"/>
      <c r="G36" s="619"/>
      <c r="H36" s="619"/>
      <c r="I36" s="619"/>
      <c r="J36" s="619"/>
      <c r="K36" s="619"/>
      <c r="L36" s="619"/>
      <c r="M36" s="619"/>
      <c r="N36" s="619"/>
      <c r="O36" s="619"/>
      <c r="P36" s="619"/>
      <c r="Q36" s="620"/>
      <c r="R36" s="621">
        <v>213944</v>
      </c>
      <c r="S36" s="622"/>
      <c r="T36" s="622"/>
      <c r="U36" s="622"/>
      <c r="V36" s="622"/>
      <c r="W36" s="622"/>
      <c r="X36" s="622"/>
      <c r="Y36" s="623"/>
      <c r="Z36" s="659">
        <v>3.5</v>
      </c>
      <c r="AA36" s="659"/>
      <c r="AB36" s="659"/>
      <c r="AC36" s="659"/>
      <c r="AD36" s="660" t="s">
        <v>248</v>
      </c>
      <c r="AE36" s="660"/>
      <c r="AF36" s="660"/>
      <c r="AG36" s="660"/>
      <c r="AH36" s="660"/>
      <c r="AI36" s="660"/>
      <c r="AJ36" s="660"/>
      <c r="AK36" s="660"/>
      <c r="AL36" s="624" t="s">
        <v>131</v>
      </c>
      <c r="AM36" s="625"/>
      <c r="AN36" s="625"/>
      <c r="AO36" s="661"/>
      <c r="AP36" s="222"/>
      <c r="AQ36" s="670" t="s">
        <v>332</v>
      </c>
      <c r="AR36" s="671"/>
      <c r="AS36" s="671"/>
      <c r="AT36" s="671"/>
      <c r="AU36" s="671"/>
      <c r="AV36" s="671"/>
      <c r="AW36" s="671"/>
      <c r="AX36" s="671"/>
      <c r="AY36" s="672"/>
      <c r="AZ36" s="673">
        <v>454885</v>
      </c>
      <c r="BA36" s="674"/>
      <c r="BB36" s="674"/>
      <c r="BC36" s="674"/>
      <c r="BD36" s="674"/>
      <c r="BE36" s="674"/>
      <c r="BF36" s="675"/>
      <c r="BG36" s="676" t="s">
        <v>333</v>
      </c>
      <c r="BH36" s="677"/>
      <c r="BI36" s="677"/>
      <c r="BJ36" s="677"/>
      <c r="BK36" s="677"/>
      <c r="BL36" s="677"/>
      <c r="BM36" s="677"/>
      <c r="BN36" s="677"/>
      <c r="BO36" s="677"/>
      <c r="BP36" s="677"/>
      <c r="BQ36" s="677"/>
      <c r="BR36" s="677"/>
      <c r="BS36" s="677"/>
      <c r="BT36" s="677"/>
      <c r="BU36" s="678"/>
      <c r="BV36" s="673">
        <v>62967</v>
      </c>
      <c r="BW36" s="674"/>
      <c r="BX36" s="674"/>
      <c r="BY36" s="674"/>
      <c r="BZ36" s="674"/>
      <c r="CA36" s="674"/>
      <c r="CB36" s="675"/>
      <c r="CD36" s="618" t="s">
        <v>334</v>
      </c>
      <c r="CE36" s="619"/>
      <c r="CF36" s="619"/>
      <c r="CG36" s="619"/>
      <c r="CH36" s="619"/>
      <c r="CI36" s="619"/>
      <c r="CJ36" s="619"/>
      <c r="CK36" s="619"/>
      <c r="CL36" s="619"/>
      <c r="CM36" s="619"/>
      <c r="CN36" s="619"/>
      <c r="CO36" s="619"/>
      <c r="CP36" s="619"/>
      <c r="CQ36" s="620"/>
      <c r="CR36" s="621">
        <v>707702</v>
      </c>
      <c r="CS36" s="622"/>
      <c r="CT36" s="622"/>
      <c r="CU36" s="622"/>
      <c r="CV36" s="622"/>
      <c r="CW36" s="622"/>
      <c r="CX36" s="622"/>
      <c r="CY36" s="623"/>
      <c r="CZ36" s="624">
        <v>11.9</v>
      </c>
      <c r="DA36" s="636"/>
      <c r="DB36" s="636"/>
      <c r="DC36" s="637"/>
      <c r="DD36" s="627">
        <v>473619</v>
      </c>
      <c r="DE36" s="622"/>
      <c r="DF36" s="622"/>
      <c r="DG36" s="622"/>
      <c r="DH36" s="622"/>
      <c r="DI36" s="622"/>
      <c r="DJ36" s="622"/>
      <c r="DK36" s="623"/>
      <c r="DL36" s="627">
        <v>271206</v>
      </c>
      <c r="DM36" s="622"/>
      <c r="DN36" s="622"/>
      <c r="DO36" s="622"/>
      <c r="DP36" s="622"/>
      <c r="DQ36" s="622"/>
      <c r="DR36" s="622"/>
      <c r="DS36" s="622"/>
      <c r="DT36" s="622"/>
      <c r="DU36" s="622"/>
      <c r="DV36" s="623"/>
      <c r="DW36" s="624">
        <v>9.6999999999999993</v>
      </c>
      <c r="DX36" s="636"/>
      <c r="DY36" s="636"/>
      <c r="DZ36" s="636"/>
      <c r="EA36" s="636"/>
      <c r="EB36" s="636"/>
      <c r="EC36" s="648"/>
    </row>
    <row r="37" spans="2:133" ht="11.25" customHeight="1" x14ac:dyDescent="0.15">
      <c r="B37" s="618" t="s">
        <v>335</v>
      </c>
      <c r="C37" s="619"/>
      <c r="D37" s="619"/>
      <c r="E37" s="619"/>
      <c r="F37" s="619"/>
      <c r="G37" s="619"/>
      <c r="H37" s="619"/>
      <c r="I37" s="619"/>
      <c r="J37" s="619"/>
      <c r="K37" s="619"/>
      <c r="L37" s="619"/>
      <c r="M37" s="619"/>
      <c r="N37" s="619"/>
      <c r="O37" s="619"/>
      <c r="P37" s="619"/>
      <c r="Q37" s="620"/>
      <c r="R37" s="621">
        <v>221633</v>
      </c>
      <c r="S37" s="622"/>
      <c r="T37" s="622"/>
      <c r="U37" s="622"/>
      <c r="V37" s="622"/>
      <c r="W37" s="622"/>
      <c r="X37" s="622"/>
      <c r="Y37" s="623"/>
      <c r="Z37" s="659">
        <v>3.6</v>
      </c>
      <c r="AA37" s="659"/>
      <c r="AB37" s="659"/>
      <c r="AC37" s="659"/>
      <c r="AD37" s="660">
        <v>2</v>
      </c>
      <c r="AE37" s="660"/>
      <c r="AF37" s="660"/>
      <c r="AG37" s="660"/>
      <c r="AH37" s="660"/>
      <c r="AI37" s="660"/>
      <c r="AJ37" s="660"/>
      <c r="AK37" s="660"/>
      <c r="AL37" s="624">
        <v>0</v>
      </c>
      <c r="AM37" s="625"/>
      <c r="AN37" s="625"/>
      <c r="AO37" s="661"/>
      <c r="AQ37" s="654" t="s">
        <v>336</v>
      </c>
      <c r="AR37" s="655"/>
      <c r="AS37" s="655"/>
      <c r="AT37" s="655"/>
      <c r="AU37" s="655"/>
      <c r="AV37" s="655"/>
      <c r="AW37" s="655"/>
      <c r="AX37" s="655"/>
      <c r="AY37" s="656"/>
      <c r="AZ37" s="621">
        <v>29769</v>
      </c>
      <c r="BA37" s="622"/>
      <c r="BB37" s="622"/>
      <c r="BC37" s="622"/>
      <c r="BD37" s="634"/>
      <c r="BE37" s="634"/>
      <c r="BF37" s="657"/>
      <c r="BG37" s="618" t="s">
        <v>337</v>
      </c>
      <c r="BH37" s="619"/>
      <c r="BI37" s="619"/>
      <c r="BJ37" s="619"/>
      <c r="BK37" s="619"/>
      <c r="BL37" s="619"/>
      <c r="BM37" s="619"/>
      <c r="BN37" s="619"/>
      <c r="BO37" s="619"/>
      <c r="BP37" s="619"/>
      <c r="BQ37" s="619"/>
      <c r="BR37" s="619"/>
      <c r="BS37" s="619"/>
      <c r="BT37" s="619"/>
      <c r="BU37" s="620"/>
      <c r="BV37" s="621">
        <v>38781</v>
      </c>
      <c r="BW37" s="622"/>
      <c r="BX37" s="622"/>
      <c r="BY37" s="622"/>
      <c r="BZ37" s="622"/>
      <c r="CA37" s="622"/>
      <c r="CB37" s="658"/>
      <c r="CD37" s="618" t="s">
        <v>338</v>
      </c>
      <c r="CE37" s="619"/>
      <c r="CF37" s="619"/>
      <c r="CG37" s="619"/>
      <c r="CH37" s="619"/>
      <c r="CI37" s="619"/>
      <c r="CJ37" s="619"/>
      <c r="CK37" s="619"/>
      <c r="CL37" s="619"/>
      <c r="CM37" s="619"/>
      <c r="CN37" s="619"/>
      <c r="CO37" s="619"/>
      <c r="CP37" s="619"/>
      <c r="CQ37" s="620"/>
      <c r="CR37" s="621">
        <v>373718</v>
      </c>
      <c r="CS37" s="634"/>
      <c r="CT37" s="634"/>
      <c r="CU37" s="634"/>
      <c r="CV37" s="634"/>
      <c r="CW37" s="634"/>
      <c r="CX37" s="634"/>
      <c r="CY37" s="635"/>
      <c r="CZ37" s="624">
        <v>6.3</v>
      </c>
      <c r="DA37" s="636"/>
      <c r="DB37" s="636"/>
      <c r="DC37" s="637"/>
      <c r="DD37" s="627">
        <v>292812</v>
      </c>
      <c r="DE37" s="634"/>
      <c r="DF37" s="634"/>
      <c r="DG37" s="634"/>
      <c r="DH37" s="634"/>
      <c r="DI37" s="634"/>
      <c r="DJ37" s="634"/>
      <c r="DK37" s="635"/>
      <c r="DL37" s="627">
        <v>225007</v>
      </c>
      <c r="DM37" s="634"/>
      <c r="DN37" s="634"/>
      <c r="DO37" s="634"/>
      <c r="DP37" s="634"/>
      <c r="DQ37" s="634"/>
      <c r="DR37" s="634"/>
      <c r="DS37" s="634"/>
      <c r="DT37" s="634"/>
      <c r="DU37" s="634"/>
      <c r="DV37" s="635"/>
      <c r="DW37" s="624">
        <v>8</v>
      </c>
      <c r="DX37" s="636"/>
      <c r="DY37" s="636"/>
      <c r="DZ37" s="636"/>
      <c r="EA37" s="636"/>
      <c r="EB37" s="636"/>
      <c r="EC37" s="648"/>
    </row>
    <row r="38" spans="2:133" ht="11.25" customHeight="1" x14ac:dyDescent="0.15">
      <c r="B38" s="618" t="s">
        <v>339</v>
      </c>
      <c r="C38" s="619"/>
      <c r="D38" s="619"/>
      <c r="E38" s="619"/>
      <c r="F38" s="619"/>
      <c r="G38" s="619"/>
      <c r="H38" s="619"/>
      <c r="I38" s="619"/>
      <c r="J38" s="619"/>
      <c r="K38" s="619"/>
      <c r="L38" s="619"/>
      <c r="M38" s="619"/>
      <c r="N38" s="619"/>
      <c r="O38" s="619"/>
      <c r="P38" s="619"/>
      <c r="Q38" s="620"/>
      <c r="R38" s="621">
        <v>627802</v>
      </c>
      <c r="S38" s="622"/>
      <c r="T38" s="622"/>
      <c r="U38" s="622"/>
      <c r="V38" s="622"/>
      <c r="W38" s="622"/>
      <c r="X38" s="622"/>
      <c r="Y38" s="623"/>
      <c r="Z38" s="659">
        <v>10.199999999999999</v>
      </c>
      <c r="AA38" s="659"/>
      <c r="AB38" s="659"/>
      <c r="AC38" s="659"/>
      <c r="AD38" s="660" t="s">
        <v>131</v>
      </c>
      <c r="AE38" s="660"/>
      <c r="AF38" s="660"/>
      <c r="AG38" s="660"/>
      <c r="AH38" s="660"/>
      <c r="AI38" s="660"/>
      <c r="AJ38" s="660"/>
      <c r="AK38" s="660"/>
      <c r="AL38" s="624" t="s">
        <v>140</v>
      </c>
      <c r="AM38" s="625"/>
      <c r="AN38" s="625"/>
      <c r="AO38" s="661"/>
      <c r="AQ38" s="654" t="s">
        <v>340</v>
      </c>
      <c r="AR38" s="655"/>
      <c r="AS38" s="655"/>
      <c r="AT38" s="655"/>
      <c r="AU38" s="655"/>
      <c r="AV38" s="655"/>
      <c r="AW38" s="655"/>
      <c r="AX38" s="655"/>
      <c r="AY38" s="656"/>
      <c r="AZ38" s="621">
        <v>17500</v>
      </c>
      <c r="BA38" s="622"/>
      <c r="BB38" s="622"/>
      <c r="BC38" s="622"/>
      <c r="BD38" s="634"/>
      <c r="BE38" s="634"/>
      <c r="BF38" s="657"/>
      <c r="BG38" s="618" t="s">
        <v>341</v>
      </c>
      <c r="BH38" s="619"/>
      <c r="BI38" s="619"/>
      <c r="BJ38" s="619"/>
      <c r="BK38" s="619"/>
      <c r="BL38" s="619"/>
      <c r="BM38" s="619"/>
      <c r="BN38" s="619"/>
      <c r="BO38" s="619"/>
      <c r="BP38" s="619"/>
      <c r="BQ38" s="619"/>
      <c r="BR38" s="619"/>
      <c r="BS38" s="619"/>
      <c r="BT38" s="619"/>
      <c r="BU38" s="620"/>
      <c r="BV38" s="621">
        <v>912</v>
      </c>
      <c r="BW38" s="622"/>
      <c r="BX38" s="622"/>
      <c r="BY38" s="622"/>
      <c r="BZ38" s="622"/>
      <c r="CA38" s="622"/>
      <c r="CB38" s="658"/>
      <c r="CD38" s="618" t="s">
        <v>342</v>
      </c>
      <c r="CE38" s="619"/>
      <c r="CF38" s="619"/>
      <c r="CG38" s="619"/>
      <c r="CH38" s="619"/>
      <c r="CI38" s="619"/>
      <c r="CJ38" s="619"/>
      <c r="CK38" s="619"/>
      <c r="CL38" s="619"/>
      <c r="CM38" s="619"/>
      <c r="CN38" s="619"/>
      <c r="CO38" s="619"/>
      <c r="CP38" s="619"/>
      <c r="CQ38" s="620"/>
      <c r="CR38" s="621">
        <v>407616</v>
      </c>
      <c r="CS38" s="622"/>
      <c r="CT38" s="622"/>
      <c r="CU38" s="622"/>
      <c r="CV38" s="622"/>
      <c r="CW38" s="622"/>
      <c r="CX38" s="622"/>
      <c r="CY38" s="623"/>
      <c r="CZ38" s="624">
        <v>6.9</v>
      </c>
      <c r="DA38" s="636"/>
      <c r="DB38" s="636"/>
      <c r="DC38" s="637"/>
      <c r="DD38" s="627">
        <v>341794</v>
      </c>
      <c r="DE38" s="622"/>
      <c r="DF38" s="622"/>
      <c r="DG38" s="622"/>
      <c r="DH38" s="622"/>
      <c r="DI38" s="622"/>
      <c r="DJ38" s="622"/>
      <c r="DK38" s="623"/>
      <c r="DL38" s="627">
        <v>328421</v>
      </c>
      <c r="DM38" s="622"/>
      <c r="DN38" s="622"/>
      <c r="DO38" s="622"/>
      <c r="DP38" s="622"/>
      <c r="DQ38" s="622"/>
      <c r="DR38" s="622"/>
      <c r="DS38" s="622"/>
      <c r="DT38" s="622"/>
      <c r="DU38" s="622"/>
      <c r="DV38" s="623"/>
      <c r="DW38" s="624">
        <v>11.7</v>
      </c>
      <c r="DX38" s="636"/>
      <c r="DY38" s="636"/>
      <c r="DZ38" s="636"/>
      <c r="EA38" s="636"/>
      <c r="EB38" s="636"/>
      <c r="EC38" s="648"/>
    </row>
    <row r="39" spans="2:133" ht="11.25" customHeight="1" x14ac:dyDescent="0.15">
      <c r="B39" s="618" t="s">
        <v>343</v>
      </c>
      <c r="C39" s="619"/>
      <c r="D39" s="619"/>
      <c r="E39" s="619"/>
      <c r="F39" s="619"/>
      <c r="G39" s="619"/>
      <c r="H39" s="619"/>
      <c r="I39" s="619"/>
      <c r="J39" s="619"/>
      <c r="K39" s="619"/>
      <c r="L39" s="619"/>
      <c r="M39" s="619"/>
      <c r="N39" s="619"/>
      <c r="O39" s="619"/>
      <c r="P39" s="619"/>
      <c r="Q39" s="620"/>
      <c r="R39" s="621" t="s">
        <v>248</v>
      </c>
      <c r="S39" s="622"/>
      <c r="T39" s="622"/>
      <c r="U39" s="622"/>
      <c r="V39" s="622"/>
      <c r="W39" s="622"/>
      <c r="X39" s="622"/>
      <c r="Y39" s="623"/>
      <c r="Z39" s="659" t="s">
        <v>140</v>
      </c>
      <c r="AA39" s="659"/>
      <c r="AB39" s="659"/>
      <c r="AC39" s="659"/>
      <c r="AD39" s="660" t="s">
        <v>140</v>
      </c>
      <c r="AE39" s="660"/>
      <c r="AF39" s="660"/>
      <c r="AG39" s="660"/>
      <c r="AH39" s="660"/>
      <c r="AI39" s="660"/>
      <c r="AJ39" s="660"/>
      <c r="AK39" s="660"/>
      <c r="AL39" s="624" t="s">
        <v>131</v>
      </c>
      <c r="AM39" s="625"/>
      <c r="AN39" s="625"/>
      <c r="AO39" s="661"/>
      <c r="AQ39" s="654" t="s">
        <v>344</v>
      </c>
      <c r="AR39" s="655"/>
      <c r="AS39" s="655"/>
      <c r="AT39" s="655"/>
      <c r="AU39" s="655"/>
      <c r="AV39" s="655"/>
      <c r="AW39" s="655"/>
      <c r="AX39" s="655"/>
      <c r="AY39" s="656"/>
      <c r="AZ39" s="621" t="s">
        <v>131</v>
      </c>
      <c r="BA39" s="622"/>
      <c r="BB39" s="622"/>
      <c r="BC39" s="622"/>
      <c r="BD39" s="634"/>
      <c r="BE39" s="634"/>
      <c r="BF39" s="657"/>
      <c r="BG39" s="618" t="s">
        <v>345</v>
      </c>
      <c r="BH39" s="619"/>
      <c r="BI39" s="619"/>
      <c r="BJ39" s="619"/>
      <c r="BK39" s="619"/>
      <c r="BL39" s="619"/>
      <c r="BM39" s="619"/>
      <c r="BN39" s="619"/>
      <c r="BO39" s="619"/>
      <c r="BP39" s="619"/>
      <c r="BQ39" s="619"/>
      <c r="BR39" s="619"/>
      <c r="BS39" s="619"/>
      <c r="BT39" s="619"/>
      <c r="BU39" s="620"/>
      <c r="BV39" s="621">
        <v>1381</v>
      </c>
      <c r="BW39" s="622"/>
      <c r="BX39" s="622"/>
      <c r="BY39" s="622"/>
      <c r="BZ39" s="622"/>
      <c r="CA39" s="622"/>
      <c r="CB39" s="658"/>
      <c r="CD39" s="618" t="s">
        <v>346</v>
      </c>
      <c r="CE39" s="619"/>
      <c r="CF39" s="619"/>
      <c r="CG39" s="619"/>
      <c r="CH39" s="619"/>
      <c r="CI39" s="619"/>
      <c r="CJ39" s="619"/>
      <c r="CK39" s="619"/>
      <c r="CL39" s="619"/>
      <c r="CM39" s="619"/>
      <c r="CN39" s="619"/>
      <c r="CO39" s="619"/>
      <c r="CP39" s="619"/>
      <c r="CQ39" s="620"/>
      <c r="CR39" s="621">
        <v>652689</v>
      </c>
      <c r="CS39" s="634"/>
      <c r="CT39" s="634"/>
      <c r="CU39" s="634"/>
      <c r="CV39" s="634"/>
      <c r="CW39" s="634"/>
      <c r="CX39" s="634"/>
      <c r="CY39" s="635"/>
      <c r="CZ39" s="624">
        <v>11</v>
      </c>
      <c r="DA39" s="636"/>
      <c r="DB39" s="636"/>
      <c r="DC39" s="637"/>
      <c r="DD39" s="627">
        <v>212095</v>
      </c>
      <c r="DE39" s="634"/>
      <c r="DF39" s="634"/>
      <c r="DG39" s="634"/>
      <c r="DH39" s="634"/>
      <c r="DI39" s="634"/>
      <c r="DJ39" s="634"/>
      <c r="DK39" s="635"/>
      <c r="DL39" s="627" t="s">
        <v>248</v>
      </c>
      <c r="DM39" s="634"/>
      <c r="DN39" s="634"/>
      <c r="DO39" s="634"/>
      <c r="DP39" s="634"/>
      <c r="DQ39" s="634"/>
      <c r="DR39" s="634"/>
      <c r="DS39" s="634"/>
      <c r="DT39" s="634"/>
      <c r="DU39" s="634"/>
      <c r="DV39" s="635"/>
      <c r="DW39" s="624" t="s">
        <v>131</v>
      </c>
      <c r="DX39" s="636"/>
      <c r="DY39" s="636"/>
      <c r="DZ39" s="636"/>
      <c r="EA39" s="636"/>
      <c r="EB39" s="636"/>
      <c r="EC39" s="648"/>
    </row>
    <row r="40" spans="2:133" ht="11.25" customHeight="1" x14ac:dyDescent="0.15">
      <c r="B40" s="618" t="s">
        <v>347</v>
      </c>
      <c r="C40" s="619"/>
      <c r="D40" s="619"/>
      <c r="E40" s="619"/>
      <c r="F40" s="619"/>
      <c r="G40" s="619"/>
      <c r="H40" s="619"/>
      <c r="I40" s="619"/>
      <c r="J40" s="619"/>
      <c r="K40" s="619"/>
      <c r="L40" s="619"/>
      <c r="M40" s="619"/>
      <c r="N40" s="619"/>
      <c r="O40" s="619"/>
      <c r="P40" s="619"/>
      <c r="Q40" s="620"/>
      <c r="R40" s="621">
        <v>29052</v>
      </c>
      <c r="S40" s="622"/>
      <c r="T40" s="622"/>
      <c r="U40" s="622"/>
      <c r="V40" s="622"/>
      <c r="W40" s="622"/>
      <c r="X40" s="622"/>
      <c r="Y40" s="623"/>
      <c r="Z40" s="659">
        <v>0.5</v>
      </c>
      <c r="AA40" s="659"/>
      <c r="AB40" s="659"/>
      <c r="AC40" s="659"/>
      <c r="AD40" s="660" t="s">
        <v>131</v>
      </c>
      <c r="AE40" s="660"/>
      <c r="AF40" s="660"/>
      <c r="AG40" s="660"/>
      <c r="AH40" s="660"/>
      <c r="AI40" s="660"/>
      <c r="AJ40" s="660"/>
      <c r="AK40" s="660"/>
      <c r="AL40" s="624" t="s">
        <v>248</v>
      </c>
      <c r="AM40" s="625"/>
      <c r="AN40" s="625"/>
      <c r="AO40" s="661"/>
      <c r="AQ40" s="654" t="s">
        <v>348</v>
      </c>
      <c r="AR40" s="655"/>
      <c r="AS40" s="655"/>
      <c r="AT40" s="655"/>
      <c r="AU40" s="655"/>
      <c r="AV40" s="655"/>
      <c r="AW40" s="655"/>
      <c r="AX40" s="655"/>
      <c r="AY40" s="656"/>
      <c r="AZ40" s="621" t="s">
        <v>131</v>
      </c>
      <c r="BA40" s="622"/>
      <c r="BB40" s="622"/>
      <c r="BC40" s="622"/>
      <c r="BD40" s="634"/>
      <c r="BE40" s="634"/>
      <c r="BF40" s="657"/>
      <c r="BG40" s="662" t="s">
        <v>349</v>
      </c>
      <c r="BH40" s="663"/>
      <c r="BI40" s="663"/>
      <c r="BJ40" s="663"/>
      <c r="BK40" s="663"/>
      <c r="BL40" s="223"/>
      <c r="BM40" s="619" t="s">
        <v>350</v>
      </c>
      <c r="BN40" s="619"/>
      <c r="BO40" s="619"/>
      <c r="BP40" s="619"/>
      <c r="BQ40" s="619"/>
      <c r="BR40" s="619"/>
      <c r="BS40" s="619"/>
      <c r="BT40" s="619"/>
      <c r="BU40" s="620"/>
      <c r="BV40" s="621">
        <v>96</v>
      </c>
      <c r="BW40" s="622"/>
      <c r="BX40" s="622"/>
      <c r="BY40" s="622"/>
      <c r="BZ40" s="622"/>
      <c r="CA40" s="622"/>
      <c r="CB40" s="658"/>
      <c r="CD40" s="618" t="s">
        <v>351</v>
      </c>
      <c r="CE40" s="619"/>
      <c r="CF40" s="619"/>
      <c r="CG40" s="619"/>
      <c r="CH40" s="619"/>
      <c r="CI40" s="619"/>
      <c r="CJ40" s="619"/>
      <c r="CK40" s="619"/>
      <c r="CL40" s="619"/>
      <c r="CM40" s="619"/>
      <c r="CN40" s="619"/>
      <c r="CO40" s="619"/>
      <c r="CP40" s="619"/>
      <c r="CQ40" s="620"/>
      <c r="CR40" s="621">
        <v>22900</v>
      </c>
      <c r="CS40" s="622"/>
      <c r="CT40" s="622"/>
      <c r="CU40" s="622"/>
      <c r="CV40" s="622"/>
      <c r="CW40" s="622"/>
      <c r="CX40" s="622"/>
      <c r="CY40" s="623"/>
      <c r="CZ40" s="624">
        <v>0.4</v>
      </c>
      <c r="DA40" s="636"/>
      <c r="DB40" s="636"/>
      <c r="DC40" s="637"/>
      <c r="DD40" s="627" t="s">
        <v>131</v>
      </c>
      <c r="DE40" s="622"/>
      <c r="DF40" s="622"/>
      <c r="DG40" s="622"/>
      <c r="DH40" s="622"/>
      <c r="DI40" s="622"/>
      <c r="DJ40" s="622"/>
      <c r="DK40" s="623"/>
      <c r="DL40" s="627" t="s">
        <v>131</v>
      </c>
      <c r="DM40" s="622"/>
      <c r="DN40" s="622"/>
      <c r="DO40" s="622"/>
      <c r="DP40" s="622"/>
      <c r="DQ40" s="622"/>
      <c r="DR40" s="622"/>
      <c r="DS40" s="622"/>
      <c r="DT40" s="622"/>
      <c r="DU40" s="622"/>
      <c r="DV40" s="623"/>
      <c r="DW40" s="624" t="s">
        <v>140</v>
      </c>
      <c r="DX40" s="636"/>
      <c r="DY40" s="636"/>
      <c r="DZ40" s="636"/>
      <c r="EA40" s="636"/>
      <c r="EB40" s="636"/>
      <c r="EC40" s="648"/>
    </row>
    <row r="41" spans="2:133" ht="11.25" customHeight="1" x14ac:dyDescent="0.15">
      <c r="B41" s="602" t="s">
        <v>352</v>
      </c>
      <c r="C41" s="603"/>
      <c r="D41" s="603"/>
      <c r="E41" s="603"/>
      <c r="F41" s="603"/>
      <c r="G41" s="603"/>
      <c r="H41" s="603"/>
      <c r="I41" s="603"/>
      <c r="J41" s="603"/>
      <c r="K41" s="603"/>
      <c r="L41" s="603"/>
      <c r="M41" s="603"/>
      <c r="N41" s="603"/>
      <c r="O41" s="603"/>
      <c r="P41" s="603"/>
      <c r="Q41" s="604"/>
      <c r="R41" s="605">
        <v>6150673</v>
      </c>
      <c r="S41" s="646"/>
      <c r="T41" s="646"/>
      <c r="U41" s="646"/>
      <c r="V41" s="646"/>
      <c r="W41" s="646"/>
      <c r="X41" s="646"/>
      <c r="Y41" s="649"/>
      <c r="Z41" s="650">
        <v>100</v>
      </c>
      <c r="AA41" s="650"/>
      <c r="AB41" s="650"/>
      <c r="AC41" s="650"/>
      <c r="AD41" s="651">
        <v>2776413</v>
      </c>
      <c r="AE41" s="651"/>
      <c r="AF41" s="651"/>
      <c r="AG41" s="651"/>
      <c r="AH41" s="651"/>
      <c r="AI41" s="651"/>
      <c r="AJ41" s="651"/>
      <c r="AK41" s="651"/>
      <c r="AL41" s="608">
        <v>100</v>
      </c>
      <c r="AM41" s="652"/>
      <c r="AN41" s="652"/>
      <c r="AO41" s="653"/>
      <c r="AQ41" s="654" t="s">
        <v>353</v>
      </c>
      <c r="AR41" s="655"/>
      <c r="AS41" s="655"/>
      <c r="AT41" s="655"/>
      <c r="AU41" s="655"/>
      <c r="AV41" s="655"/>
      <c r="AW41" s="655"/>
      <c r="AX41" s="655"/>
      <c r="AY41" s="656"/>
      <c r="AZ41" s="621">
        <v>97740</v>
      </c>
      <c r="BA41" s="622"/>
      <c r="BB41" s="622"/>
      <c r="BC41" s="622"/>
      <c r="BD41" s="634"/>
      <c r="BE41" s="634"/>
      <c r="BF41" s="657"/>
      <c r="BG41" s="662"/>
      <c r="BH41" s="663"/>
      <c r="BI41" s="663"/>
      <c r="BJ41" s="663"/>
      <c r="BK41" s="663"/>
      <c r="BL41" s="223"/>
      <c r="BM41" s="619" t="s">
        <v>354</v>
      </c>
      <c r="BN41" s="619"/>
      <c r="BO41" s="619"/>
      <c r="BP41" s="619"/>
      <c r="BQ41" s="619"/>
      <c r="BR41" s="619"/>
      <c r="BS41" s="619"/>
      <c r="BT41" s="619"/>
      <c r="BU41" s="620"/>
      <c r="BV41" s="621" t="s">
        <v>248</v>
      </c>
      <c r="BW41" s="622"/>
      <c r="BX41" s="622"/>
      <c r="BY41" s="622"/>
      <c r="BZ41" s="622"/>
      <c r="CA41" s="622"/>
      <c r="CB41" s="658"/>
      <c r="CD41" s="618" t="s">
        <v>355</v>
      </c>
      <c r="CE41" s="619"/>
      <c r="CF41" s="619"/>
      <c r="CG41" s="619"/>
      <c r="CH41" s="619"/>
      <c r="CI41" s="619"/>
      <c r="CJ41" s="619"/>
      <c r="CK41" s="619"/>
      <c r="CL41" s="619"/>
      <c r="CM41" s="619"/>
      <c r="CN41" s="619"/>
      <c r="CO41" s="619"/>
      <c r="CP41" s="619"/>
      <c r="CQ41" s="620"/>
      <c r="CR41" s="621" t="s">
        <v>248</v>
      </c>
      <c r="CS41" s="634"/>
      <c r="CT41" s="634"/>
      <c r="CU41" s="634"/>
      <c r="CV41" s="634"/>
      <c r="CW41" s="634"/>
      <c r="CX41" s="634"/>
      <c r="CY41" s="635"/>
      <c r="CZ41" s="624" t="s">
        <v>248</v>
      </c>
      <c r="DA41" s="636"/>
      <c r="DB41" s="636"/>
      <c r="DC41" s="637"/>
      <c r="DD41" s="627" t="s">
        <v>248</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66" t="s">
        <v>356</v>
      </c>
      <c r="AR42" s="667"/>
      <c r="AS42" s="667"/>
      <c r="AT42" s="667"/>
      <c r="AU42" s="667"/>
      <c r="AV42" s="667"/>
      <c r="AW42" s="667"/>
      <c r="AX42" s="667"/>
      <c r="AY42" s="668"/>
      <c r="AZ42" s="605">
        <v>309876</v>
      </c>
      <c r="BA42" s="646"/>
      <c r="BB42" s="646"/>
      <c r="BC42" s="646"/>
      <c r="BD42" s="606"/>
      <c r="BE42" s="606"/>
      <c r="BF42" s="669"/>
      <c r="BG42" s="664"/>
      <c r="BH42" s="665"/>
      <c r="BI42" s="665"/>
      <c r="BJ42" s="665"/>
      <c r="BK42" s="665"/>
      <c r="BL42" s="224"/>
      <c r="BM42" s="603" t="s">
        <v>357</v>
      </c>
      <c r="BN42" s="603"/>
      <c r="BO42" s="603"/>
      <c r="BP42" s="603"/>
      <c r="BQ42" s="603"/>
      <c r="BR42" s="603"/>
      <c r="BS42" s="603"/>
      <c r="BT42" s="603"/>
      <c r="BU42" s="604"/>
      <c r="BV42" s="605">
        <v>579</v>
      </c>
      <c r="BW42" s="646"/>
      <c r="BX42" s="646"/>
      <c r="BY42" s="646"/>
      <c r="BZ42" s="646"/>
      <c r="CA42" s="646"/>
      <c r="CB42" s="647"/>
      <c r="CD42" s="618" t="s">
        <v>358</v>
      </c>
      <c r="CE42" s="619"/>
      <c r="CF42" s="619"/>
      <c r="CG42" s="619"/>
      <c r="CH42" s="619"/>
      <c r="CI42" s="619"/>
      <c r="CJ42" s="619"/>
      <c r="CK42" s="619"/>
      <c r="CL42" s="619"/>
      <c r="CM42" s="619"/>
      <c r="CN42" s="619"/>
      <c r="CO42" s="619"/>
      <c r="CP42" s="619"/>
      <c r="CQ42" s="620"/>
      <c r="CR42" s="621">
        <v>838229</v>
      </c>
      <c r="CS42" s="634"/>
      <c r="CT42" s="634"/>
      <c r="CU42" s="634"/>
      <c r="CV42" s="634"/>
      <c r="CW42" s="634"/>
      <c r="CX42" s="634"/>
      <c r="CY42" s="635"/>
      <c r="CZ42" s="624">
        <v>14.1</v>
      </c>
      <c r="DA42" s="636"/>
      <c r="DB42" s="636"/>
      <c r="DC42" s="637"/>
      <c r="DD42" s="627">
        <v>79160</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359</v>
      </c>
      <c r="CD43" s="618" t="s">
        <v>360</v>
      </c>
      <c r="CE43" s="619"/>
      <c r="CF43" s="619"/>
      <c r="CG43" s="619"/>
      <c r="CH43" s="619"/>
      <c r="CI43" s="619"/>
      <c r="CJ43" s="619"/>
      <c r="CK43" s="619"/>
      <c r="CL43" s="619"/>
      <c r="CM43" s="619"/>
      <c r="CN43" s="619"/>
      <c r="CO43" s="619"/>
      <c r="CP43" s="619"/>
      <c r="CQ43" s="620"/>
      <c r="CR43" s="621">
        <v>24400</v>
      </c>
      <c r="CS43" s="634"/>
      <c r="CT43" s="634"/>
      <c r="CU43" s="634"/>
      <c r="CV43" s="634"/>
      <c r="CW43" s="634"/>
      <c r="CX43" s="634"/>
      <c r="CY43" s="635"/>
      <c r="CZ43" s="624">
        <v>0.4</v>
      </c>
      <c r="DA43" s="636"/>
      <c r="DB43" s="636"/>
      <c r="DC43" s="637"/>
      <c r="DD43" s="627">
        <v>24400</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361</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308</v>
      </c>
      <c r="CE44" s="641"/>
      <c r="CF44" s="618" t="s">
        <v>362</v>
      </c>
      <c r="CG44" s="619"/>
      <c r="CH44" s="619"/>
      <c r="CI44" s="619"/>
      <c r="CJ44" s="619"/>
      <c r="CK44" s="619"/>
      <c r="CL44" s="619"/>
      <c r="CM44" s="619"/>
      <c r="CN44" s="619"/>
      <c r="CO44" s="619"/>
      <c r="CP44" s="619"/>
      <c r="CQ44" s="620"/>
      <c r="CR44" s="621">
        <v>649962</v>
      </c>
      <c r="CS44" s="622"/>
      <c r="CT44" s="622"/>
      <c r="CU44" s="622"/>
      <c r="CV44" s="622"/>
      <c r="CW44" s="622"/>
      <c r="CX44" s="622"/>
      <c r="CY44" s="623"/>
      <c r="CZ44" s="624">
        <v>10.9</v>
      </c>
      <c r="DA44" s="625"/>
      <c r="DB44" s="625"/>
      <c r="DC44" s="626"/>
      <c r="DD44" s="627">
        <v>68449</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363</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364</v>
      </c>
      <c r="CG45" s="619"/>
      <c r="CH45" s="619"/>
      <c r="CI45" s="619"/>
      <c r="CJ45" s="619"/>
      <c r="CK45" s="619"/>
      <c r="CL45" s="619"/>
      <c r="CM45" s="619"/>
      <c r="CN45" s="619"/>
      <c r="CO45" s="619"/>
      <c r="CP45" s="619"/>
      <c r="CQ45" s="620"/>
      <c r="CR45" s="621">
        <v>64139</v>
      </c>
      <c r="CS45" s="634"/>
      <c r="CT45" s="634"/>
      <c r="CU45" s="634"/>
      <c r="CV45" s="634"/>
      <c r="CW45" s="634"/>
      <c r="CX45" s="634"/>
      <c r="CY45" s="635"/>
      <c r="CZ45" s="624">
        <v>1.1000000000000001</v>
      </c>
      <c r="DA45" s="636"/>
      <c r="DB45" s="636"/>
      <c r="DC45" s="637"/>
      <c r="DD45" s="627">
        <v>9307</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365</v>
      </c>
      <c r="CG46" s="619"/>
      <c r="CH46" s="619"/>
      <c r="CI46" s="619"/>
      <c r="CJ46" s="619"/>
      <c r="CK46" s="619"/>
      <c r="CL46" s="619"/>
      <c r="CM46" s="619"/>
      <c r="CN46" s="619"/>
      <c r="CO46" s="619"/>
      <c r="CP46" s="619"/>
      <c r="CQ46" s="620"/>
      <c r="CR46" s="621">
        <v>489760</v>
      </c>
      <c r="CS46" s="622"/>
      <c r="CT46" s="622"/>
      <c r="CU46" s="622"/>
      <c r="CV46" s="622"/>
      <c r="CW46" s="622"/>
      <c r="CX46" s="622"/>
      <c r="CY46" s="623"/>
      <c r="CZ46" s="624">
        <v>8.1999999999999993</v>
      </c>
      <c r="DA46" s="625"/>
      <c r="DB46" s="625"/>
      <c r="DC46" s="626"/>
      <c r="DD46" s="627">
        <v>51611</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366</v>
      </c>
      <c r="CG47" s="619"/>
      <c r="CH47" s="619"/>
      <c r="CI47" s="619"/>
      <c r="CJ47" s="619"/>
      <c r="CK47" s="619"/>
      <c r="CL47" s="619"/>
      <c r="CM47" s="619"/>
      <c r="CN47" s="619"/>
      <c r="CO47" s="619"/>
      <c r="CP47" s="619"/>
      <c r="CQ47" s="620"/>
      <c r="CR47" s="621">
        <v>188267</v>
      </c>
      <c r="CS47" s="634"/>
      <c r="CT47" s="634"/>
      <c r="CU47" s="634"/>
      <c r="CV47" s="634"/>
      <c r="CW47" s="634"/>
      <c r="CX47" s="634"/>
      <c r="CY47" s="635"/>
      <c r="CZ47" s="624">
        <v>3.2</v>
      </c>
      <c r="DA47" s="636"/>
      <c r="DB47" s="636"/>
      <c r="DC47" s="637"/>
      <c r="DD47" s="627">
        <v>10711</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367</v>
      </c>
      <c r="CG48" s="619"/>
      <c r="CH48" s="619"/>
      <c r="CI48" s="619"/>
      <c r="CJ48" s="619"/>
      <c r="CK48" s="619"/>
      <c r="CL48" s="619"/>
      <c r="CM48" s="619"/>
      <c r="CN48" s="619"/>
      <c r="CO48" s="619"/>
      <c r="CP48" s="619"/>
      <c r="CQ48" s="620"/>
      <c r="CR48" s="621" t="s">
        <v>248</v>
      </c>
      <c r="CS48" s="622"/>
      <c r="CT48" s="622"/>
      <c r="CU48" s="622"/>
      <c r="CV48" s="622"/>
      <c r="CW48" s="622"/>
      <c r="CX48" s="622"/>
      <c r="CY48" s="623"/>
      <c r="CZ48" s="624" t="s">
        <v>131</v>
      </c>
      <c r="DA48" s="625"/>
      <c r="DB48" s="625"/>
      <c r="DC48" s="626"/>
      <c r="DD48" s="627" t="s">
        <v>131</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368</v>
      </c>
      <c r="CE49" s="603"/>
      <c r="CF49" s="603"/>
      <c r="CG49" s="603"/>
      <c r="CH49" s="603"/>
      <c r="CI49" s="603"/>
      <c r="CJ49" s="603"/>
      <c r="CK49" s="603"/>
      <c r="CL49" s="603"/>
      <c r="CM49" s="603"/>
      <c r="CN49" s="603"/>
      <c r="CO49" s="603"/>
      <c r="CP49" s="603"/>
      <c r="CQ49" s="604"/>
      <c r="CR49" s="605">
        <v>5946642</v>
      </c>
      <c r="CS49" s="606"/>
      <c r="CT49" s="606"/>
      <c r="CU49" s="606"/>
      <c r="CV49" s="606"/>
      <c r="CW49" s="606"/>
      <c r="CX49" s="606"/>
      <c r="CY49" s="607"/>
      <c r="CZ49" s="608">
        <v>100</v>
      </c>
      <c r="DA49" s="609"/>
      <c r="DB49" s="609"/>
      <c r="DC49" s="610"/>
      <c r="DD49" s="611">
        <v>3133377</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7f0fgbdQ4B0DNdg506blfKA3nQueebMS8IGYsdSC0f6EN5aHVHm6auLNSjWCXH6lEOrzkaYYpDON6q4kkKcUcA==" saltValue="BxPa5iYt2XNwDDteClYBrQ=="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090" t="s">
        <v>369</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370</v>
      </c>
      <c r="DK2" s="1092"/>
      <c r="DL2" s="1092"/>
      <c r="DM2" s="1092"/>
      <c r="DN2" s="1092"/>
      <c r="DO2" s="1093"/>
      <c r="DP2" s="228"/>
      <c r="DQ2" s="1091" t="s">
        <v>371</v>
      </c>
      <c r="DR2" s="1092"/>
      <c r="DS2" s="1092"/>
      <c r="DT2" s="1092"/>
      <c r="DU2" s="1092"/>
      <c r="DV2" s="1092"/>
      <c r="DW2" s="1092"/>
      <c r="DX2" s="1092"/>
      <c r="DY2" s="1092"/>
      <c r="DZ2" s="1093"/>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372</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373</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5" t="s">
        <v>374</v>
      </c>
      <c r="B5" s="996"/>
      <c r="C5" s="996"/>
      <c r="D5" s="996"/>
      <c r="E5" s="996"/>
      <c r="F5" s="996"/>
      <c r="G5" s="996"/>
      <c r="H5" s="996"/>
      <c r="I5" s="996"/>
      <c r="J5" s="996"/>
      <c r="K5" s="996"/>
      <c r="L5" s="996"/>
      <c r="M5" s="996"/>
      <c r="N5" s="996"/>
      <c r="O5" s="996"/>
      <c r="P5" s="997"/>
      <c r="Q5" s="1001" t="s">
        <v>375</v>
      </c>
      <c r="R5" s="1002"/>
      <c r="S5" s="1002"/>
      <c r="T5" s="1002"/>
      <c r="U5" s="1003"/>
      <c r="V5" s="1001" t="s">
        <v>376</v>
      </c>
      <c r="W5" s="1002"/>
      <c r="X5" s="1002"/>
      <c r="Y5" s="1002"/>
      <c r="Z5" s="1003"/>
      <c r="AA5" s="1001" t="s">
        <v>377</v>
      </c>
      <c r="AB5" s="1002"/>
      <c r="AC5" s="1002"/>
      <c r="AD5" s="1002"/>
      <c r="AE5" s="1002"/>
      <c r="AF5" s="1094" t="s">
        <v>378</v>
      </c>
      <c r="AG5" s="1002"/>
      <c r="AH5" s="1002"/>
      <c r="AI5" s="1002"/>
      <c r="AJ5" s="1015"/>
      <c r="AK5" s="1002" t="s">
        <v>379</v>
      </c>
      <c r="AL5" s="1002"/>
      <c r="AM5" s="1002"/>
      <c r="AN5" s="1002"/>
      <c r="AO5" s="1003"/>
      <c r="AP5" s="1001" t="s">
        <v>380</v>
      </c>
      <c r="AQ5" s="1002"/>
      <c r="AR5" s="1002"/>
      <c r="AS5" s="1002"/>
      <c r="AT5" s="1003"/>
      <c r="AU5" s="1001" t="s">
        <v>381</v>
      </c>
      <c r="AV5" s="1002"/>
      <c r="AW5" s="1002"/>
      <c r="AX5" s="1002"/>
      <c r="AY5" s="1015"/>
      <c r="AZ5" s="232"/>
      <c r="BA5" s="232"/>
      <c r="BB5" s="232"/>
      <c r="BC5" s="232"/>
      <c r="BD5" s="232"/>
      <c r="BE5" s="233"/>
      <c r="BF5" s="233"/>
      <c r="BG5" s="233"/>
      <c r="BH5" s="233"/>
      <c r="BI5" s="233"/>
      <c r="BJ5" s="233"/>
      <c r="BK5" s="233"/>
      <c r="BL5" s="233"/>
      <c r="BM5" s="233"/>
      <c r="BN5" s="233"/>
      <c r="BO5" s="233"/>
      <c r="BP5" s="233"/>
      <c r="BQ5" s="995" t="s">
        <v>382</v>
      </c>
      <c r="BR5" s="996"/>
      <c r="BS5" s="996"/>
      <c r="BT5" s="996"/>
      <c r="BU5" s="996"/>
      <c r="BV5" s="996"/>
      <c r="BW5" s="996"/>
      <c r="BX5" s="996"/>
      <c r="BY5" s="996"/>
      <c r="BZ5" s="996"/>
      <c r="CA5" s="996"/>
      <c r="CB5" s="996"/>
      <c r="CC5" s="996"/>
      <c r="CD5" s="996"/>
      <c r="CE5" s="996"/>
      <c r="CF5" s="996"/>
      <c r="CG5" s="997"/>
      <c r="CH5" s="1001" t="s">
        <v>383</v>
      </c>
      <c r="CI5" s="1002"/>
      <c r="CJ5" s="1002"/>
      <c r="CK5" s="1002"/>
      <c r="CL5" s="1003"/>
      <c r="CM5" s="1001" t="s">
        <v>384</v>
      </c>
      <c r="CN5" s="1002"/>
      <c r="CO5" s="1002"/>
      <c r="CP5" s="1002"/>
      <c r="CQ5" s="1003"/>
      <c r="CR5" s="1001" t="s">
        <v>385</v>
      </c>
      <c r="CS5" s="1002"/>
      <c r="CT5" s="1002"/>
      <c r="CU5" s="1002"/>
      <c r="CV5" s="1003"/>
      <c r="CW5" s="1001" t="s">
        <v>386</v>
      </c>
      <c r="CX5" s="1002"/>
      <c r="CY5" s="1002"/>
      <c r="CZ5" s="1002"/>
      <c r="DA5" s="1003"/>
      <c r="DB5" s="1001" t="s">
        <v>387</v>
      </c>
      <c r="DC5" s="1002"/>
      <c r="DD5" s="1002"/>
      <c r="DE5" s="1002"/>
      <c r="DF5" s="1003"/>
      <c r="DG5" s="1084" t="s">
        <v>388</v>
      </c>
      <c r="DH5" s="1085"/>
      <c r="DI5" s="1085"/>
      <c r="DJ5" s="1085"/>
      <c r="DK5" s="1086"/>
      <c r="DL5" s="1084" t="s">
        <v>389</v>
      </c>
      <c r="DM5" s="1085"/>
      <c r="DN5" s="1085"/>
      <c r="DO5" s="1085"/>
      <c r="DP5" s="1086"/>
      <c r="DQ5" s="1001" t="s">
        <v>390</v>
      </c>
      <c r="DR5" s="1002"/>
      <c r="DS5" s="1002"/>
      <c r="DT5" s="1002"/>
      <c r="DU5" s="1003"/>
      <c r="DV5" s="1001" t="s">
        <v>381</v>
      </c>
      <c r="DW5" s="1002"/>
      <c r="DX5" s="1002"/>
      <c r="DY5" s="1002"/>
      <c r="DZ5" s="1015"/>
      <c r="EA5" s="234"/>
    </row>
    <row r="6" spans="1:131" s="235"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15">
      <c r="A7" s="236">
        <v>1</v>
      </c>
      <c r="B7" s="1047" t="s">
        <v>391</v>
      </c>
      <c r="C7" s="1048"/>
      <c r="D7" s="1048"/>
      <c r="E7" s="1048"/>
      <c r="F7" s="1048"/>
      <c r="G7" s="1048"/>
      <c r="H7" s="1048"/>
      <c r="I7" s="1048"/>
      <c r="J7" s="1048"/>
      <c r="K7" s="1048"/>
      <c r="L7" s="1048"/>
      <c r="M7" s="1048"/>
      <c r="N7" s="1048"/>
      <c r="O7" s="1048"/>
      <c r="P7" s="1049"/>
      <c r="Q7" s="1102">
        <v>6155</v>
      </c>
      <c r="R7" s="1103"/>
      <c r="S7" s="1103"/>
      <c r="T7" s="1103"/>
      <c r="U7" s="1103"/>
      <c r="V7" s="1103">
        <v>5951</v>
      </c>
      <c r="W7" s="1103"/>
      <c r="X7" s="1103"/>
      <c r="Y7" s="1103"/>
      <c r="Z7" s="1103"/>
      <c r="AA7" s="1103">
        <v>204</v>
      </c>
      <c r="AB7" s="1103"/>
      <c r="AC7" s="1103"/>
      <c r="AD7" s="1103"/>
      <c r="AE7" s="1104"/>
      <c r="AF7" s="1105">
        <v>184</v>
      </c>
      <c r="AG7" s="1106"/>
      <c r="AH7" s="1106"/>
      <c r="AI7" s="1106"/>
      <c r="AJ7" s="1107"/>
      <c r="AK7" s="1108">
        <v>293</v>
      </c>
      <c r="AL7" s="1109"/>
      <c r="AM7" s="1109"/>
      <c r="AN7" s="1109"/>
      <c r="AO7" s="1109"/>
      <c r="AP7" s="1109">
        <v>4785</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c r="BT7" s="1100"/>
      <c r="BU7" s="1100"/>
      <c r="BV7" s="1100"/>
      <c r="BW7" s="1100"/>
      <c r="BX7" s="1100"/>
      <c r="BY7" s="1100"/>
      <c r="BZ7" s="1100"/>
      <c r="CA7" s="1100"/>
      <c r="CB7" s="1100"/>
      <c r="CC7" s="1100"/>
      <c r="CD7" s="1100"/>
      <c r="CE7" s="1100"/>
      <c r="CF7" s="1100"/>
      <c r="CG7" s="1112"/>
      <c r="CH7" s="1096"/>
      <c r="CI7" s="1097"/>
      <c r="CJ7" s="1097"/>
      <c r="CK7" s="1097"/>
      <c r="CL7" s="1098"/>
      <c r="CM7" s="1096"/>
      <c r="CN7" s="1097"/>
      <c r="CO7" s="1097"/>
      <c r="CP7" s="1097"/>
      <c r="CQ7" s="1098"/>
      <c r="CR7" s="1096"/>
      <c r="CS7" s="1097"/>
      <c r="CT7" s="1097"/>
      <c r="CU7" s="1097"/>
      <c r="CV7" s="1098"/>
      <c r="CW7" s="1096"/>
      <c r="CX7" s="1097"/>
      <c r="CY7" s="1097"/>
      <c r="CZ7" s="1097"/>
      <c r="DA7" s="1098"/>
      <c r="DB7" s="1096"/>
      <c r="DC7" s="1097"/>
      <c r="DD7" s="1097"/>
      <c r="DE7" s="1097"/>
      <c r="DF7" s="1098"/>
      <c r="DG7" s="1096"/>
      <c r="DH7" s="1097"/>
      <c r="DI7" s="1097"/>
      <c r="DJ7" s="1097"/>
      <c r="DK7" s="1098"/>
      <c r="DL7" s="1096"/>
      <c r="DM7" s="1097"/>
      <c r="DN7" s="1097"/>
      <c r="DO7" s="1097"/>
      <c r="DP7" s="1098"/>
      <c r="DQ7" s="1096"/>
      <c r="DR7" s="1097"/>
      <c r="DS7" s="1097"/>
      <c r="DT7" s="1097"/>
      <c r="DU7" s="1098"/>
      <c r="DV7" s="1099"/>
      <c r="DW7" s="1100"/>
      <c r="DX7" s="1100"/>
      <c r="DY7" s="1100"/>
      <c r="DZ7" s="1101"/>
      <c r="EA7" s="234"/>
    </row>
    <row r="8" spans="1:131" s="235" customFormat="1" ht="26.25" customHeight="1" x14ac:dyDescent="0.15">
      <c r="A8" s="238">
        <v>2</v>
      </c>
      <c r="B8" s="1030" t="s">
        <v>392</v>
      </c>
      <c r="C8" s="1031"/>
      <c r="D8" s="1031"/>
      <c r="E8" s="1031"/>
      <c r="F8" s="1031"/>
      <c r="G8" s="1031"/>
      <c r="H8" s="1031"/>
      <c r="I8" s="1031"/>
      <c r="J8" s="1031"/>
      <c r="K8" s="1031"/>
      <c r="L8" s="1031"/>
      <c r="M8" s="1031"/>
      <c r="N8" s="1031"/>
      <c r="O8" s="1031"/>
      <c r="P8" s="1032"/>
      <c r="Q8" s="1038">
        <v>6</v>
      </c>
      <c r="R8" s="1039"/>
      <c r="S8" s="1039"/>
      <c r="T8" s="1039"/>
      <c r="U8" s="1039"/>
      <c r="V8" s="1039">
        <v>6</v>
      </c>
      <c r="W8" s="1039"/>
      <c r="X8" s="1039"/>
      <c r="Y8" s="1039"/>
      <c r="Z8" s="1039"/>
      <c r="AA8" s="1039">
        <v>0</v>
      </c>
      <c r="AB8" s="1039"/>
      <c r="AC8" s="1039"/>
      <c r="AD8" s="1039"/>
      <c r="AE8" s="1040"/>
      <c r="AF8" s="1035" t="s">
        <v>393</v>
      </c>
      <c r="AG8" s="1036"/>
      <c r="AH8" s="1036"/>
      <c r="AI8" s="1036"/>
      <c r="AJ8" s="1037"/>
      <c r="AK8" s="1080">
        <v>3</v>
      </c>
      <c r="AL8" s="1081"/>
      <c r="AM8" s="1081"/>
      <c r="AN8" s="1081"/>
      <c r="AO8" s="1081"/>
      <c r="AP8" s="1081">
        <v>0</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c r="BT8" s="993"/>
      <c r="BU8" s="993"/>
      <c r="BV8" s="993"/>
      <c r="BW8" s="993"/>
      <c r="BX8" s="993"/>
      <c r="BY8" s="993"/>
      <c r="BZ8" s="993"/>
      <c r="CA8" s="993"/>
      <c r="CB8" s="993"/>
      <c r="CC8" s="993"/>
      <c r="CD8" s="993"/>
      <c r="CE8" s="993"/>
      <c r="CF8" s="993"/>
      <c r="CG8" s="1014"/>
      <c r="CH8" s="989"/>
      <c r="CI8" s="990"/>
      <c r="CJ8" s="990"/>
      <c r="CK8" s="990"/>
      <c r="CL8" s="991"/>
      <c r="CM8" s="989"/>
      <c r="CN8" s="990"/>
      <c r="CO8" s="990"/>
      <c r="CP8" s="990"/>
      <c r="CQ8" s="991"/>
      <c r="CR8" s="989"/>
      <c r="CS8" s="990"/>
      <c r="CT8" s="990"/>
      <c r="CU8" s="990"/>
      <c r="CV8" s="991"/>
      <c r="CW8" s="989"/>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34"/>
    </row>
    <row r="9" spans="1:131" s="235" customFormat="1" ht="26.25" customHeight="1" x14ac:dyDescent="0.1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394</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
      <c r="A23" s="240" t="s">
        <v>395</v>
      </c>
      <c r="B23" s="937" t="s">
        <v>396</v>
      </c>
      <c r="C23" s="938"/>
      <c r="D23" s="938"/>
      <c r="E23" s="938"/>
      <c r="F23" s="938"/>
      <c r="G23" s="938"/>
      <c r="H23" s="938"/>
      <c r="I23" s="938"/>
      <c r="J23" s="938"/>
      <c r="K23" s="938"/>
      <c r="L23" s="938"/>
      <c r="M23" s="938"/>
      <c r="N23" s="938"/>
      <c r="O23" s="938"/>
      <c r="P23" s="948"/>
      <c r="Q23" s="1067">
        <v>6161</v>
      </c>
      <c r="R23" s="1061"/>
      <c r="S23" s="1061"/>
      <c r="T23" s="1061"/>
      <c r="U23" s="1061"/>
      <c r="V23" s="1061">
        <v>5957</v>
      </c>
      <c r="W23" s="1061"/>
      <c r="X23" s="1061"/>
      <c r="Y23" s="1061"/>
      <c r="Z23" s="1061"/>
      <c r="AA23" s="1061">
        <v>204</v>
      </c>
      <c r="AB23" s="1061"/>
      <c r="AC23" s="1061"/>
      <c r="AD23" s="1061"/>
      <c r="AE23" s="1068"/>
      <c r="AF23" s="1069">
        <v>184</v>
      </c>
      <c r="AG23" s="1061"/>
      <c r="AH23" s="1061"/>
      <c r="AI23" s="1061"/>
      <c r="AJ23" s="1070"/>
      <c r="AK23" s="1071"/>
      <c r="AL23" s="1072"/>
      <c r="AM23" s="1072"/>
      <c r="AN23" s="1072"/>
      <c r="AO23" s="1072"/>
      <c r="AP23" s="1061">
        <v>4785</v>
      </c>
      <c r="AQ23" s="1061"/>
      <c r="AR23" s="1061"/>
      <c r="AS23" s="1061"/>
      <c r="AT23" s="1061"/>
      <c r="AU23" s="1062"/>
      <c r="AV23" s="1062"/>
      <c r="AW23" s="1062"/>
      <c r="AX23" s="1062"/>
      <c r="AY23" s="1063"/>
      <c r="AZ23" s="1064" t="s">
        <v>397</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15">
      <c r="A24" s="1060" t="s">
        <v>398</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
      <c r="A25" s="1059" t="s">
        <v>399</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15">
      <c r="A26" s="995" t="s">
        <v>374</v>
      </c>
      <c r="B26" s="996"/>
      <c r="C26" s="996"/>
      <c r="D26" s="996"/>
      <c r="E26" s="996"/>
      <c r="F26" s="996"/>
      <c r="G26" s="996"/>
      <c r="H26" s="996"/>
      <c r="I26" s="996"/>
      <c r="J26" s="996"/>
      <c r="K26" s="996"/>
      <c r="L26" s="996"/>
      <c r="M26" s="996"/>
      <c r="N26" s="996"/>
      <c r="O26" s="996"/>
      <c r="P26" s="997"/>
      <c r="Q26" s="1001" t="s">
        <v>400</v>
      </c>
      <c r="R26" s="1002"/>
      <c r="S26" s="1002"/>
      <c r="T26" s="1002"/>
      <c r="U26" s="1003"/>
      <c r="V26" s="1001" t="s">
        <v>401</v>
      </c>
      <c r="W26" s="1002"/>
      <c r="X26" s="1002"/>
      <c r="Y26" s="1002"/>
      <c r="Z26" s="1003"/>
      <c r="AA26" s="1001" t="s">
        <v>402</v>
      </c>
      <c r="AB26" s="1002"/>
      <c r="AC26" s="1002"/>
      <c r="AD26" s="1002"/>
      <c r="AE26" s="1002"/>
      <c r="AF26" s="1055" t="s">
        <v>403</v>
      </c>
      <c r="AG26" s="1008"/>
      <c r="AH26" s="1008"/>
      <c r="AI26" s="1008"/>
      <c r="AJ26" s="1056"/>
      <c r="AK26" s="1002" t="s">
        <v>404</v>
      </c>
      <c r="AL26" s="1002"/>
      <c r="AM26" s="1002"/>
      <c r="AN26" s="1002"/>
      <c r="AO26" s="1003"/>
      <c r="AP26" s="1001" t="s">
        <v>405</v>
      </c>
      <c r="AQ26" s="1002"/>
      <c r="AR26" s="1002"/>
      <c r="AS26" s="1002"/>
      <c r="AT26" s="1003"/>
      <c r="AU26" s="1001" t="s">
        <v>406</v>
      </c>
      <c r="AV26" s="1002"/>
      <c r="AW26" s="1002"/>
      <c r="AX26" s="1002"/>
      <c r="AY26" s="1003"/>
      <c r="AZ26" s="1001" t="s">
        <v>407</v>
      </c>
      <c r="BA26" s="1002"/>
      <c r="BB26" s="1002"/>
      <c r="BC26" s="1002"/>
      <c r="BD26" s="1003"/>
      <c r="BE26" s="1001" t="s">
        <v>381</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15">
      <c r="A28" s="242">
        <v>1</v>
      </c>
      <c r="B28" s="1047" t="s">
        <v>408</v>
      </c>
      <c r="C28" s="1048"/>
      <c r="D28" s="1048"/>
      <c r="E28" s="1048"/>
      <c r="F28" s="1048"/>
      <c r="G28" s="1048"/>
      <c r="H28" s="1048"/>
      <c r="I28" s="1048"/>
      <c r="J28" s="1048"/>
      <c r="K28" s="1048"/>
      <c r="L28" s="1048"/>
      <c r="M28" s="1048"/>
      <c r="N28" s="1048"/>
      <c r="O28" s="1048"/>
      <c r="P28" s="1049"/>
      <c r="Q28" s="1050">
        <v>1147</v>
      </c>
      <c r="R28" s="1051"/>
      <c r="S28" s="1051"/>
      <c r="T28" s="1051"/>
      <c r="U28" s="1051"/>
      <c r="V28" s="1051">
        <v>1084</v>
      </c>
      <c r="W28" s="1051"/>
      <c r="X28" s="1051"/>
      <c r="Y28" s="1051"/>
      <c r="Z28" s="1051"/>
      <c r="AA28" s="1051">
        <v>63</v>
      </c>
      <c r="AB28" s="1051"/>
      <c r="AC28" s="1051"/>
      <c r="AD28" s="1051"/>
      <c r="AE28" s="1052"/>
      <c r="AF28" s="1053">
        <v>63</v>
      </c>
      <c r="AG28" s="1051"/>
      <c r="AH28" s="1051"/>
      <c r="AI28" s="1051"/>
      <c r="AJ28" s="1054"/>
      <c r="AK28" s="1042">
        <v>164</v>
      </c>
      <c r="AL28" s="1043"/>
      <c r="AM28" s="1043"/>
      <c r="AN28" s="1043"/>
      <c r="AO28" s="1043"/>
      <c r="AP28" s="1043"/>
      <c r="AQ28" s="1043"/>
      <c r="AR28" s="1043"/>
      <c r="AS28" s="1043"/>
      <c r="AT28" s="1043"/>
      <c r="AU28" s="1043"/>
      <c r="AV28" s="1043"/>
      <c r="AW28" s="1043"/>
      <c r="AX28" s="1043"/>
      <c r="AY28" s="1043"/>
      <c r="AZ28" s="1044"/>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15">
      <c r="A29" s="242">
        <v>2</v>
      </c>
      <c r="B29" s="1030" t="s">
        <v>409</v>
      </c>
      <c r="C29" s="1031"/>
      <c r="D29" s="1031"/>
      <c r="E29" s="1031"/>
      <c r="F29" s="1031"/>
      <c r="G29" s="1031"/>
      <c r="H29" s="1031"/>
      <c r="I29" s="1031"/>
      <c r="J29" s="1031"/>
      <c r="K29" s="1031"/>
      <c r="L29" s="1031"/>
      <c r="M29" s="1031"/>
      <c r="N29" s="1031"/>
      <c r="O29" s="1031"/>
      <c r="P29" s="1032"/>
      <c r="Q29" s="1038">
        <v>111</v>
      </c>
      <c r="R29" s="1039"/>
      <c r="S29" s="1039"/>
      <c r="T29" s="1039"/>
      <c r="U29" s="1039"/>
      <c r="V29" s="1039">
        <v>111</v>
      </c>
      <c r="W29" s="1039"/>
      <c r="X29" s="1039"/>
      <c r="Y29" s="1039"/>
      <c r="Z29" s="1039"/>
      <c r="AA29" s="1039">
        <v>0</v>
      </c>
      <c r="AB29" s="1039"/>
      <c r="AC29" s="1039"/>
      <c r="AD29" s="1039"/>
      <c r="AE29" s="1040"/>
      <c r="AF29" s="1035" t="s">
        <v>410</v>
      </c>
      <c r="AG29" s="1036"/>
      <c r="AH29" s="1036"/>
      <c r="AI29" s="1036"/>
      <c r="AJ29" s="1037"/>
      <c r="AK29" s="980">
        <v>39</v>
      </c>
      <c r="AL29" s="971"/>
      <c r="AM29" s="971"/>
      <c r="AN29" s="971"/>
      <c r="AO29" s="971"/>
      <c r="AP29" s="971"/>
      <c r="AQ29" s="971"/>
      <c r="AR29" s="971"/>
      <c r="AS29" s="971"/>
      <c r="AT29" s="971"/>
      <c r="AU29" s="971"/>
      <c r="AV29" s="971"/>
      <c r="AW29" s="971"/>
      <c r="AX29" s="971"/>
      <c r="AY29" s="971"/>
      <c r="AZ29" s="1041"/>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15">
      <c r="A30" s="242">
        <v>3</v>
      </c>
      <c r="B30" s="1030"/>
      <c r="C30" s="1031"/>
      <c r="D30" s="1031"/>
      <c r="E30" s="1031"/>
      <c r="F30" s="1031"/>
      <c r="G30" s="1031"/>
      <c r="H30" s="1031"/>
      <c r="I30" s="1031"/>
      <c r="J30" s="1031"/>
      <c r="K30" s="1031"/>
      <c r="L30" s="1031"/>
      <c r="M30" s="1031"/>
      <c r="N30" s="1031"/>
      <c r="O30" s="1031"/>
      <c r="P30" s="1032"/>
      <c r="Q30" s="1038"/>
      <c r="R30" s="1039"/>
      <c r="S30" s="1039"/>
      <c r="T30" s="1039"/>
      <c r="U30" s="1039"/>
      <c r="V30" s="1039"/>
      <c r="W30" s="1039"/>
      <c r="X30" s="1039"/>
      <c r="Y30" s="1039"/>
      <c r="Z30" s="1039"/>
      <c r="AA30" s="1039"/>
      <c r="AB30" s="1039"/>
      <c r="AC30" s="1039"/>
      <c r="AD30" s="1039"/>
      <c r="AE30" s="1040"/>
      <c r="AF30" s="1035"/>
      <c r="AG30" s="1036"/>
      <c r="AH30" s="1036"/>
      <c r="AI30" s="1036"/>
      <c r="AJ30" s="1037"/>
      <c r="AK30" s="980"/>
      <c r="AL30" s="971"/>
      <c r="AM30" s="971"/>
      <c r="AN30" s="971"/>
      <c r="AO30" s="971"/>
      <c r="AP30" s="971"/>
      <c r="AQ30" s="971"/>
      <c r="AR30" s="971"/>
      <c r="AS30" s="971"/>
      <c r="AT30" s="971"/>
      <c r="AU30" s="971"/>
      <c r="AV30" s="971"/>
      <c r="AW30" s="971"/>
      <c r="AX30" s="971"/>
      <c r="AY30" s="971"/>
      <c r="AZ30" s="1041"/>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15">
      <c r="A31" s="242">
        <v>4</v>
      </c>
      <c r="B31" s="1030"/>
      <c r="C31" s="1031"/>
      <c r="D31" s="1031"/>
      <c r="E31" s="1031"/>
      <c r="F31" s="1031"/>
      <c r="G31" s="1031"/>
      <c r="H31" s="1031"/>
      <c r="I31" s="1031"/>
      <c r="J31" s="1031"/>
      <c r="K31" s="1031"/>
      <c r="L31" s="1031"/>
      <c r="M31" s="1031"/>
      <c r="N31" s="1031"/>
      <c r="O31" s="1031"/>
      <c r="P31" s="1032"/>
      <c r="Q31" s="1038"/>
      <c r="R31" s="1039"/>
      <c r="S31" s="1039"/>
      <c r="T31" s="1039"/>
      <c r="U31" s="1039"/>
      <c r="V31" s="1039"/>
      <c r="W31" s="1039"/>
      <c r="X31" s="1039"/>
      <c r="Y31" s="1039"/>
      <c r="Z31" s="1039"/>
      <c r="AA31" s="1039"/>
      <c r="AB31" s="1039"/>
      <c r="AC31" s="1039"/>
      <c r="AD31" s="1039"/>
      <c r="AE31" s="1040"/>
      <c r="AF31" s="1035"/>
      <c r="AG31" s="1036"/>
      <c r="AH31" s="1036"/>
      <c r="AI31" s="1036"/>
      <c r="AJ31" s="1037"/>
      <c r="AK31" s="980"/>
      <c r="AL31" s="971"/>
      <c r="AM31" s="971"/>
      <c r="AN31" s="971"/>
      <c r="AO31" s="971"/>
      <c r="AP31" s="971"/>
      <c r="AQ31" s="971"/>
      <c r="AR31" s="971"/>
      <c r="AS31" s="971"/>
      <c r="AT31" s="971"/>
      <c r="AU31" s="971"/>
      <c r="AV31" s="971"/>
      <c r="AW31" s="971"/>
      <c r="AX31" s="971"/>
      <c r="AY31" s="971"/>
      <c r="AZ31" s="1041"/>
      <c r="BA31" s="1041"/>
      <c r="BB31" s="1041"/>
      <c r="BC31" s="1041"/>
      <c r="BD31" s="1041"/>
      <c r="BE31" s="972"/>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15">
      <c r="A32" s="242">
        <v>5</v>
      </c>
      <c r="B32" s="1030"/>
      <c r="C32" s="1031"/>
      <c r="D32" s="1031"/>
      <c r="E32" s="1031"/>
      <c r="F32" s="1031"/>
      <c r="G32" s="1031"/>
      <c r="H32" s="1031"/>
      <c r="I32" s="1031"/>
      <c r="J32" s="1031"/>
      <c r="K32" s="1031"/>
      <c r="L32" s="1031"/>
      <c r="M32" s="1031"/>
      <c r="N32" s="1031"/>
      <c r="O32" s="1031"/>
      <c r="P32" s="1032"/>
      <c r="Q32" s="1038"/>
      <c r="R32" s="1039"/>
      <c r="S32" s="1039"/>
      <c r="T32" s="1039"/>
      <c r="U32" s="1039"/>
      <c r="V32" s="1039"/>
      <c r="W32" s="1039"/>
      <c r="X32" s="1039"/>
      <c r="Y32" s="1039"/>
      <c r="Z32" s="1039"/>
      <c r="AA32" s="1039"/>
      <c r="AB32" s="1039"/>
      <c r="AC32" s="1039"/>
      <c r="AD32" s="1039"/>
      <c r="AE32" s="1040"/>
      <c r="AF32" s="1035"/>
      <c r="AG32" s="1036"/>
      <c r="AH32" s="1036"/>
      <c r="AI32" s="1036"/>
      <c r="AJ32" s="1037"/>
      <c r="AK32" s="980"/>
      <c r="AL32" s="971"/>
      <c r="AM32" s="971"/>
      <c r="AN32" s="971"/>
      <c r="AO32" s="971"/>
      <c r="AP32" s="971"/>
      <c r="AQ32" s="971"/>
      <c r="AR32" s="971"/>
      <c r="AS32" s="971"/>
      <c r="AT32" s="971"/>
      <c r="AU32" s="971"/>
      <c r="AV32" s="971"/>
      <c r="AW32" s="971"/>
      <c r="AX32" s="971"/>
      <c r="AY32" s="971"/>
      <c r="AZ32" s="1041"/>
      <c r="BA32" s="1041"/>
      <c r="BB32" s="1041"/>
      <c r="BC32" s="1041"/>
      <c r="BD32" s="1041"/>
      <c r="BE32" s="972"/>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15">
      <c r="A33" s="242">
        <v>6</v>
      </c>
      <c r="B33" s="1030"/>
      <c r="C33" s="1031"/>
      <c r="D33" s="1031"/>
      <c r="E33" s="1031"/>
      <c r="F33" s="1031"/>
      <c r="G33" s="1031"/>
      <c r="H33" s="1031"/>
      <c r="I33" s="1031"/>
      <c r="J33" s="1031"/>
      <c r="K33" s="1031"/>
      <c r="L33" s="1031"/>
      <c r="M33" s="1031"/>
      <c r="N33" s="1031"/>
      <c r="O33" s="1031"/>
      <c r="P33" s="1032"/>
      <c r="Q33" s="1038"/>
      <c r="R33" s="1039"/>
      <c r="S33" s="1039"/>
      <c r="T33" s="1039"/>
      <c r="U33" s="1039"/>
      <c r="V33" s="1039"/>
      <c r="W33" s="1039"/>
      <c r="X33" s="1039"/>
      <c r="Y33" s="1039"/>
      <c r="Z33" s="1039"/>
      <c r="AA33" s="1039"/>
      <c r="AB33" s="1039"/>
      <c r="AC33" s="1039"/>
      <c r="AD33" s="1039"/>
      <c r="AE33" s="1040"/>
      <c r="AF33" s="1035"/>
      <c r="AG33" s="1036"/>
      <c r="AH33" s="1036"/>
      <c r="AI33" s="1036"/>
      <c r="AJ33" s="1037"/>
      <c r="AK33" s="980"/>
      <c r="AL33" s="971"/>
      <c r="AM33" s="971"/>
      <c r="AN33" s="971"/>
      <c r="AO33" s="971"/>
      <c r="AP33" s="971"/>
      <c r="AQ33" s="971"/>
      <c r="AR33" s="971"/>
      <c r="AS33" s="971"/>
      <c r="AT33" s="971"/>
      <c r="AU33" s="971"/>
      <c r="AV33" s="971"/>
      <c r="AW33" s="971"/>
      <c r="AX33" s="971"/>
      <c r="AY33" s="971"/>
      <c r="AZ33" s="1041"/>
      <c r="BA33" s="1041"/>
      <c r="BB33" s="1041"/>
      <c r="BC33" s="1041"/>
      <c r="BD33" s="1041"/>
      <c r="BE33" s="972"/>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15">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15">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411</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
      <c r="A63" s="240" t="s">
        <v>395</v>
      </c>
      <c r="B63" s="937" t="s">
        <v>412</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63</v>
      </c>
      <c r="AG63" s="959"/>
      <c r="AH63" s="959"/>
      <c r="AI63" s="959"/>
      <c r="AJ63" s="1022"/>
      <c r="AK63" s="1023"/>
      <c r="AL63" s="963"/>
      <c r="AM63" s="963"/>
      <c r="AN63" s="963"/>
      <c r="AO63" s="963"/>
      <c r="AP63" s="959"/>
      <c r="AQ63" s="959"/>
      <c r="AR63" s="959"/>
      <c r="AS63" s="959"/>
      <c r="AT63" s="959"/>
      <c r="AU63" s="959"/>
      <c r="AV63" s="959"/>
      <c r="AW63" s="959"/>
      <c r="AX63" s="959"/>
      <c r="AY63" s="959"/>
      <c r="AZ63" s="1017"/>
      <c r="BA63" s="1017"/>
      <c r="BB63" s="1017"/>
      <c r="BC63" s="1017"/>
      <c r="BD63" s="1017"/>
      <c r="BE63" s="960"/>
      <c r="BF63" s="960"/>
      <c r="BG63" s="960"/>
      <c r="BH63" s="960"/>
      <c r="BI63" s="961"/>
      <c r="BJ63" s="1018" t="s">
        <v>413</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
      <c r="A65" s="232" t="s">
        <v>414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15">
      <c r="A66" s="995" t="s">
        <v>415</v>
      </c>
      <c r="B66" s="996"/>
      <c r="C66" s="996"/>
      <c r="D66" s="996"/>
      <c r="E66" s="996"/>
      <c r="F66" s="996"/>
      <c r="G66" s="996"/>
      <c r="H66" s="996"/>
      <c r="I66" s="996"/>
      <c r="J66" s="996"/>
      <c r="K66" s="996"/>
      <c r="L66" s="996"/>
      <c r="M66" s="996"/>
      <c r="N66" s="996"/>
      <c r="O66" s="996"/>
      <c r="P66" s="997"/>
      <c r="Q66" s="1001" t="s">
        <v>416</v>
      </c>
      <c r="R66" s="1002"/>
      <c r="S66" s="1002"/>
      <c r="T66" s="1002"/>
      <c r="U66" s="1003"/>
      <c r="V66" s="1001" t="s">
        <v>417</v>
      </c>
      <c r="W66" s="1002"/>
      <c r="X66" s="1002"/>
      <c r="Y66" s="1002"/>
      <c r="Z66" s="1003"/>
      <c r="AA66" s="1001" t="s">
        <v>402</v>
      </c>
      <c r="AB66" s="1002"/>
      <c r="AC66" s="1002"/>
      <c r="AD66" s="1002"/>
      <c r="AE66" s="1003"/>
      <c r="AF66" s="1007" t="s">
        <v>418</v>
      </c>
      <c r="AG66" s="1008"/>
      <c r="AH66" s="1008"/>
      <c r="AI66" s="1008"/>
      <c r="AJ66" s="1009"/>
      <c r="AK66" s="1001" t="s">
        <v>419</v>
      </c>
      <c r="AL66" s="996"/>
      <c r="AM66" s="996"/>
      <c r="AN66" s="996"/>
      <c r="AO66" s="997"/>
      <c r="AP66" s="1001" t="s">
        <v>420</v>
      </c>
      <c r="AQ66" s="1002"/>
      <c r="AR66" s="1002"/>
      <c r="AS66" s="1002"/>
      <c r="AT66" s="1003"/>
      <c r="AU66" s="1001" t="s">
        <v>421</v>
      </c>
      <c r="AV66" s="1002"/>
      <c r="AW66" s="1002"/>
      <c r="AX66" s="1002"/>
      <c r="AY66" s="1003"/>
      <c r="AZ66" s="1001" t="s">
        <v>381</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577</v>
      </c>
      <c r="C68" s="986"/>
      <c r="D68" s="986"/>
      <c r="E68" s="986"/>
      <c r="F68" s="986"/>
      <c r="G68" s="986"/>
      <c r="H68" s="986"/>
      <c r="I68" s="986"/>
      <c r="J68" s="986"/>
      <c r="K68" s="986"/>
      <c r="L68" s="986"/>
      <c r="M68" s="986"/>
      <c r="N68" s="986"/>
      <c r="O68" s="986"/>
      <c r="P68" s="987"/>
      <c r="Q68" s="988">
        <v>4200</v>
      </c>
      <c r="R68" s="982"/>
      <c r="S68" s="982"/>
      <c r="T68" s="982"/>
      <c r="U68" s="982"/>
      <c r="V68" s="982">
        <v>4093</v>
      </c>
      <c r="W68" s="982"/>
      <c r="X68" s="982"/>
      <c r="Y68" s="982"/>
      <c r="Z68" s="982"/>
      <c r="AA68" s="982">
        <v>107</v>
      </c>
      <c r="AB68" s="982"/>
      <c r="AC68" s="982"/>
      <c r="AD68" s="982"/>
      <c r="AE68" s="982"/>
      <c r="AF68" s="982">
        <v>78</v>
      </c>
      <c r="AG68" s="982"/>
      <c r="AH68" s="982"/>
      <c r="AI68" s="982"/>
      <c r="AJ68" s="982"/>
      <c r="AK68" s="982">
        <v>79</v>
      </c>
      <c r="AL68" s="982"/>
      <c r="AM68" s="982"/>
      <c r="AN68" s="982"/>
      <c r="AO68" s="982"/>
      <c r="AP68" s="982">
        <v>2356</v>
      </c>
      <c r="AQ68" s="982"/>
      <c r="AR68" s="982"/>
      <c r="AS68" s="982"/>
      <c r="AT68" s="982"/>
      <c r="AU68" s="982">
        <v>151</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578</v>
      </c>
      <c r="C69" s="975"/>
      <c r="D69" s="975"/>
      <c r="E69" s="975"/>
      <c r="F69" s="975"/>
      <c r="G69" s="975"/>
      <c r="H69" s="975"/>
      <c r="I69" s="975"/>
      <c r="J69" s="975"/>
      <c r="K69" s="975"/>
      <c r="L69" s="975"/>
      <c r="M69" s="975"/>
      <c r="N69" s="975"/>
      <c r="O69" s="975"/>
      <c r="P69" s="976"/>
      <c r="Q69" s="977">
        <v>18202</v>
      </c>
      <c r="R69" s="971"/>
      <c r="S69" s="971"/>
      <c r="T69" s="971"/>
      <c r="U69" s="971"/>
      <c r="V69" s="971">
        <v>17587</v>
      </c>
      <c r="W69" s="971"/>
      <c r="X69" s="971"/>
      <c r="Y69" s="971"/>
      <c r="Z69" s="971"/>
      <c r="AA69" s="971">
        <v>615</v>
      </c>
      <c r="AB69" s="971"/>
      <c r="AC69" s="971"/>
      <c r="AD69" s="971"/>
      <c r="AE69" s="971"/>
      <c r="AF69" s="971">
        <v>645</v>
      </c>
      <c r="AG69" s="971"/>
      <c r="AH69" s="971"/>
      <c r="AI69" s="971"/>
      <c r="AJ69" s="971"/>
      <c r="AK69" s="971">
        <v>2988</v>
      </c>
      <c r="AL69" s="971"/>
      <c r="AM69" s="971"/>
      <c r="AN69" s="971"/>
      <c r="AO69" s="971"/>
      <c r="AP69" s="971"/>
      <c r="AQ69" s="971"/>
      <c r="AR69" s="971"/>
      <c r="AS69" s="971"/>
      <c r="AT69" s="971"/>
      <c r="AU69" s="971"/>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579</v>
      </c>
      <c r="C70" s="975"/>
      <c r="D70" s="975"/>
      <c r="E70" s="975"/>
      <c r="F70" s="975"/>
      <c r="G70" s="975"/>
      <c r="H70" s="975"/>
      <c r="I70" s="975"/>
      <c r="J70" s="975"/>
      <c r="K70" s="975"/>
      <c r="L70" s="975"/>
      <c r="M70" s="975"/>
      <c r="N70" s="975"/>
      <c r="O70" s="975"/>
      <c r="P70" s="976"/>
      <c r="Q70" s="977">
        <v>206</v>
      </c>
      <c r="R70" s="971"/>
      <c r="S70" s="971"/>
      <c r="T70" s="971"/>
      <c r="U70" s="971"/>
      <c r="V70" s="971">
        <v>142</v>
      </c>
      <c r="W70" s="971"/>
      <c r="X70" s="971"/>
      <c r="Y70" s="971"/>
      <c r="Z70" s="971"/>
      <c r="AA70" s="971">
        <v>64</v>
      </c>
      <c r="AB70" s="971"/>
      <c r="AC70" s="971"/>
      <c r="AD70" s="971"/>
      <c r="AE70" s="971"/>
      <c r="AF70" s="971">
        <v>994</v>
      </c>
      <c r="AG70" s="971"/>
      <c r="AH70" s="971"/>
      <c r="AI70" s="971"/>
      <c r="AJ70" s="971"/>
      <c r="AK70" s="971">
        <v>53</v>
      </c>
      <c r="AL70" s="971"/>
      <c r="AM70" s="971"/>
      <c r="AN70" s="971"/>
      <c r="AO70" s="971"/>
      <c r="AP70" s="971"/>
      <c r="AQ70" s="971"/>
      <c r="AR70" s="971"/>
      <c r="AS70" s="971"/>
      <c r="AT70" s="971"/>
      <c r="AU70" s="971"/>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580</v>
      </c>
      <c r="C71" s="975"/>
      <c r="D71" s="975"/>
      <c r="E71" s="975"/>
      <c r="F71" s="975"/>
      <c r="G71" s="975"/>
      <c r="H71" s="975"/>
      <c r="I71" s="975"/>
      <c r="J71" s="975"/>
      <c r="K71" s="975"/>
      <c r="L71" s="975"/>
      <c r="M71" s="975"/>
      <c r="N71" s="975"/>
      <c r="O71" s="975"/>
      <c r="P71" s="976"/>
      <c r="Q71" s="977">
        <v>3738</v>
      </c>
      <c r="R71" s="971"/>
      <c r="S71" s="971"/>
      <c r="T71" s="971"/>
      <c r="U71" s="971"/>
      <c r="V71" s="971">
        <v>3731</v>
      </c>
      <c r="W71" s="971"/>
      <c r="X71" s="971"/>
      <c r="Y71" s="971"/>
      <c r="Z71" s="971"/>
      <c r="AA71" s="971">
        <v>7</v>
      </c>
      <c r="AB71" s="971"/>
      <c r="AC71" s="971"/>
      <c r="AD71" s="971"/>
      <c r="AE71" s="971"/>
      <c r="AF71" s="971">
        <v>4686</v>
      </c>
      <c r="AG71" s="971"/>
      <c r="AH71" s="971"/>
      <c r="AI71" s="971"/>
      <c r="AJ71" s="971"/>
      <c r="AK71" s="971">
        <v>304</v>
      </c>
      <c r="AL71" s="971"/>
      <c r="AM71" s="971"/>
      <c r="AN71" s="971"/>
      <c r="AO71" s="971"/>
      <c r="AP71" s="971">
        <v>4597</v>
      </c>
      <c r="AQ71" s="971"/>
      <c r="AR71" s="971"/>
      <c r="AS71" s="971"/>
      <c r="AT71" s="971"/>
      <c r="AU71" s="971">
        <v>579</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581</v>
      </c>
      <c r="C72" s="975"/>
      <c r="D72" s="975"/>
      <c r="E72" s="975"/>
      <c r="F72" s="975"/>
      <c r="G72" s="975"/>
      <c r="H72" s="975"/>
      <c r="I72" s="975"/>
      <c r="J72" s="975"/>
      <c r="K72" s="975"/>
      <c r="L72" s="975"/>
      <c r="M72" s="975"/>
      <c r="N72" s="975"/>
      <c r="O72" s="975"/>
      <c r="P72" s="976"/>
      <c r="Q72" s="977">
        <v>2801</v>
      </c>
      <c r="R72" s="971"/>
      <c r="S72" s="971"/>
      <c r="T72" s="971"/>
      <c r="U72" s="971"/>
      <c r="V72" s="971">
        <v>2696</v>
      </c>
      <c r="W72" s="971"/>
      <c r="X72" s="971"/>
      <c r="Y72" s="971"/>
      <c r="Z72" s="971"/>
      <c r="AA72" s="971">
        <v>105</v>
      </c>
      <c r="AB72" s="971"/>
      <c r="AC72" s="971"/>
      <c r="AD72" s="971"/>
      <c r="AE72" s="971"/>
      <c r="AF72" s="971">
        <v>26</v>
      </c>
      <c r="AG72" s="971"/>
      <c r="AH72" s="971"/>
      <c r="AI72" s="971"/>
      <c r="AJ72" s="971"/>
      <c r="AK72" s="971">
        <v>13</v>
      </c>
      <c r="AL72" s="971"/>
      <c r="AM72" s="971"/>
      <c r="AN72" s="971"/>
      <c r="AO72" s="971"/>
      <c r="AP72" s="971">
        <v>6126</v>
      </c>
      <c r="AQ72" s="971"/>
      <c r="AR72" s="971"/>
      <c r="AS72" s="971"/>
      <c r="AT72" s="971"/>
      <c r="AU72" s="971">
        <v>226</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582</v>
      </c>
      <c r="C73" s="975"/>
      <c r="D73" s="975"/>
      <c r="E73" s="975"/>
      <c r="F73" s="975"/>
      <c r="G73" s="975"/>
      <c r="H73" s="975"/>
      <c r="I73" s="975"/>
      <c r="J73" s="975"/>
      <c r="K73" s="975"/>
      <c r="L73" s="975"/>
      <c r="M73" s="975"/>
      <c r="N73" s="975"/>
      <c r="O73" s="975"/>
      <c r="P73" s="976"/>
      <c r="Q73" s="977">
        <v>120</v>
      </c>
      <c r="R73" s="971"/>
      <c r="S73" s="971"/>
      <c r="T73" s="971"/>
      <c r="U73" s="971"/>
      <c r="V73" s="971">
        <v>117</v>
      </c>
      <c r="W73" s="971"/>
      <c r="X73" s="971"/>
      <c r="Y73" s="971"/>
      <c r="Z73" s="971"/>
      <c r="AA73" s="971">
        <v>3</v>
      </c>
      <c r="AB73" s="971"/>
      <c r="AC73" s="971"/>
      <c r="AD73" s="971"/>
      <c r="AE73" s="971"/>
      <c r="AF73" s="971">
        <v>3</v>
      </c>
      <c r="AG73" s="971"/>
      <c r="AH73" s="971"/>
      <c r="AI73" s="971"/>
      <c r="AJ73" s="971"/>
      <c r="AK73" s="971">
        <v>40</v>
      </c>
      <c r="AL73" s="971"/>
      <c r="AM73" s="971"/>
      <c r="AN73" s="971"/>
      <c r="AO73" s="971"/>
      <c r="AP73" s="971"/>
      <c r="AQ73" s="971"/>
      <c r="AR73" s="971"/>
      <c r="AS73" s="971"/>
      <c r="AT73" s="971"/>
      <c r="AU73" s="971"/>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t="s">
        <v>583</v>
      </c>
      <c r="C74" s="975"/>
      <c r="D74" s="975"/>
      <c r="E74" s="975"/>
      <c r="F74" s="975"/>
      <c r="G74" s="975"/>
      <c r="H74" s="975"/>
      <c r="I74" s="975"/>
      <c r="J74" s="975"/>
      <c r="K74" s="975"/>
      <c r="L74" s="975"/>
      <c r="M74" s="975"/>
      <c r="N74" s="975"/>
      <c r="O74" s="975"/>
      <c r="P74" s="976"/>
      <c r="Q74" s="977">
        <v>136135</v>
      </c>
      <c r="R74" s="971"/>
      <c r="S74" s="971"/>
      <c r="T74" s="971"/>
      <c r="U74" s="971"/>
      <c r="V74" s="971">
        <v>134116</v>
      </c>
      <c r="W74" s="971"/>
      <c r="X74" s="971"/>
      <c r="Y74" s="971"/>
      <c r="Z74" s="971"/>
      <c r="AA74" s="971">
        <v>2019</v>
      </c>
      <c r="AB74" s="971"/>
      <c r="AC74" s="971"/>
      <c r="AD74" s="971"/>
      <c r="AE74" s="971"/>
      <c r="AF74" s="971">
        <v>3252</v>
      </c>
      <c r="AG74" s="971"/>
      <c r="AH74" s="971"/>
      <c r="AI74" s="971"/>
      <c r="AJ74" s="971"/>
      <c r="AK74" s="971">
        <v>1629</v>
      </c>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t="s">
        <v>584</v>
      </c>
      <c r="C75" s="975"/>
      <c r="D75" s="975"/>
      <c r="E75" s="975"/>
      <c r="F75" s="975"/>
      <c r="G75" s="975"/>
      <c r="H75" s="975"/>
      <c r="I75" s="975"/>
      <c r="J75" s="975"/>
      <c r="K75" s="975"/>
      <c r="L75" s="975"/>
      <c r="M75" s="975"/>
      <c r="N75" s="975"/>
      <c r="O75" s="975"/>
      <c r="P75" s="976"/>
      <c r="Q75" s="978">
        <v>2843</v>
      </c>
      <c r="R75" s="979"/>
      <c r="S75" s="979"/>
      <c r="T75" s="979"/>
      <c r="U75" s="980"/>
      <c r="V75" s="981">
        <v>2688</v>
      </c>
      <c r="W75" s="979"/>
      <c r="X75" s="979"/>
      <c r="Y75" s="979"/>
      <c r="Z75" s="980"/>
      <c r="AA75" s="981">
        <v>155</v>
      </c>
      <c r="AB75" s="979"/>
      <c r="AC75" s="979"/>
      <c r="AD75" s="979"/>
      <c r="AE75" s="980"/>
      <c r="AF75" s="981">
        <v>223</v>
      </c>
      <c r="AG75" s="979"/>
      <c r="AH75" s="979"/>
      <c r="AI75" s="979"/>
      <c r="AJ75" s="980"/>
      <c r="AK75" s="981">
        <v>13</v>
      </c>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t="s">
        <v>585</v>
      </c>
      <c r="C76" s="975"/>
      <c r="D76" s="975"/>
      <c r="E76" s="975"/>
      <c r="F76" s="975"/>
      <c r="G76" s="975"/>
      <c r="H76" s="975"/>
      <c r="I76" s="975"/>
      <c r="J76" s="975"/>
      <c r="K76" s="975"/>
      <c r="L76" s="975"/>
      <c r="M76" s="975"/>
      <c r="N76" s="975"/>
      <c r="O76" s="975"/>
      <c r="P76" s="976"/>
      <c r="Q76" s="978">
        <v>28</v>
      </c>
      <c r="R76" s="979"/>
      <c r="S76" s="979"/>
      <c r="T76" s="979"/>
      <c r="U76" s="980"/>
      <c r="V76" s="981">
        <v>26</v>
      </c>
      <c r="W76" s="979"/>
      <c r="X76" s="979"/>
      <c r="Y76" s="979"/>
      <c r="Z76" s="980"/>
      <c r="AA76" s="981">
        <v>2</v>
      </c>
      <c r="AB76" s="979"/>
      <c r="AC76" s="979"/>
      <c r="AD76" s="979"/>
      <c r="AE76" s="980"/>
      <c r="AF76" s="981">
        <v>5</v>
      </c>
      <c r="AG76" s="979"/>
      <c r="AH76" s="979"/>
      <c r="AI76" s="979"/>
      <c r="AJ76" s="980"/>
      <c r="AK76" s="981">
        <v>4</v>
      </c>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t="s">
        <v>586</v>
      </c>
      <c r="C77" s="975"/>
      <c r="D77" s="975"/>
      <c r="E77" s="975"/>
      <c r="F77" s="975"/>
      <c r="G77" s="975"/>
      <c r="H77" s="975"/>
      <c r="I77" s="975"/>
      <c r="J77" s="975"/>
      <c r="K77" s="975"/>
      <c r="L77" s="975"/>
      <c r="M77" s="975"/>
      <c r="N77" s="975"/>
      <c r="O77" s="975"/>
      <c r="P77" s="976"/>
      <c r="Q77" s="978">
        <v>1005</v>
      </c>
      <c r="R77" s="979"/>
      <c r="S77" s="979"/>
      <c r="T77" s="979"/>
      <c r="U77" s="980"/>
      <c r="V77" s="981">
        <v>990</v>
      </c>
      <c r="W77" s="979"/>
      <c r="X77" s="979"/>
      <c r="Y77" s="979"/>
      <c r="Z77" s="980"/>
      <c r="AA77" s="981">
        <v>15</v>
      </c>
      <c r="AB77" s="979"/>
      <c r="AC77" s="979"/>
      <c r="AD77" s="979"/>
      <c r="AE77" s="980"/>
      <c r="AF77" s="981">
        <v>24</v>
      </c>
      <c r="AG77" s="979"/>
      <c r="AH77" s="979"/>
      <c r="AI77" s="979"/>
      <c r="AJ77" s="980"/>
      <c r="AK77" s="981">
        <v>163</v>
      </c>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395</v>
      </c>
      <c r="B88" s="937" t="s">
        <v>422</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9936</v>
      </c>
      <c r="AG88" s="959"/>
      <c r="AH88" s="959"/>
      <c r="AI88" s="959"/>
      <c r="AJ88" s="959"/>
      <c r="AK88" s="963"/>
      <c r="AL88" s="963"/>
      <c r="AM88" s="963"/>
      <c r="AN88" s="963"/>
      <c r="AO88" s="963"/>
      <c r="AP88" s="959">
        <v>13079</v>
      </c>
      <c r="AQ88" s="959"/>
      <c r="AR88" s="959"/>
      <c r="AS88" s="959"/>
      <c r="AT88" s="959"/>
      <c r="AU88" s="959">
        <v>956</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395</v>
      </c>
      <c r="BR102" s="937" t="s">
        <v>423</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424</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425</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426</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427</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428</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429</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430</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431</v>
      </c>
      <c r="AB109" s="896"/>
      <c r="AC109" s="896"/>
      <c r="AD109" s="896"/>
      <c r="AE109" s="897"/>
      <c r="AF109" s="898" t="s">
        <v>432</v>
      </c>
      <c r="AG109" s="896"/>
      <c r="AH109" s="896"/>
      <c r="AI109" s="896"/>
      <c r="AJ109" s="897"/>
      <c r="AK109" s="898" t="s">
        <v>311</v>
      </c>
      <c r="AL109" s="896"/>
      <c r="AM109" s="896"/>
      <c r="AN109" s="896"/>
      <c r="AO109" s="897"/>
      <c r="AP109" s="898" t="s">
        <v>433</v>
      </c>
      <c r="AQ109" s="896"/>
      <c r="AR109" s="896"/>
      <c r="AS109" s="896"/>
      <c r="AT109" s="929"/>
      <c r="AU109" s="895" t="s">
        <v>430</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431</v>
      </c>
      <c r="BR109" s="896"/>
      <c r="BS109" s="896"/>
      <c r="BT109" s="896"/>
      <c r="BU109" s="897"/>
      <c r="BV109" s="898" t="s">
        <v>432</v>
      </c>
      <c r="BW109" s="896"/>
      <c r="BX109" s="896"/>
      <c r="BY109" s="896"/>
      <c r="BZ109" s="897"/>
      <c r="CA109" s="898" t="s">
        <v>311</v>
      </c>
      <c r="CB109" s="896"/>
      <c r="CC109" s="896"/>
      <c r="CD109" s="896"/>
      <c r="CE109" s="897"/>
      <c r="CF109" s="936" t="s">
        <v>433</v>
      </c>
      <c r="CG109" s="936"/>
      <c r="CH109" s="936"/>
      <c r="CI109" s="936"/>
      <c r="CJ109" s="936"/>
      <c r="CK109" s="898" t="s">
        <v>434</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431</v>
      </c>
      <c r="DH109" s="896"/>
      <c r="DI109" s="896"/>
      <c r="DJ109" s="896"/>
      <c r="DK109" s="897"/>
      <c r="DL109" s="898" t="s">
        <v>432</v>
      </c>
      <c r="DM109" s="896"/>
      <c r="DN109" s="896"/>
      <c r="DO109" s="896"/>
      <c r="DP109" s="897"/>
      <c r="DQ109" s="898" t="s">
        <v>311</v>
      </c>
      <c r="DR109" s="896"/>
      <c r="DS109" s="896"/>
      <c r="DT109" s="896"/>
      <c r="DU109" s="897"/>
      <c r="DV109" s="898" t="s">
        <v>433</v>
      </c>
      <c r="DW109" s="896"/>
      <c r="DX109" s="896"/>
      <c r="DY109" s="896"/>
      <c r="DZ109" s="929"/>
    </row>
    <row r="110" spans="1:131" s="230" customFormat="1" ht="26.25" customHeight="1" x14ac:dyDescent="0.15">
      <c r="A110" s="807" t="s">
        <v>435</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683853</v>
      </c>
      <c r="AB110" s="889"/>
      <c r="AC110" s="889"/>
      <c r="AD110" s="889"/>
      <c r="AE110" s="890"/>
      <c r="AF110" s="891">
        <v>693580</v>
      </c>
      <c r="AG110" s="889"/>
      <c r="AH110" s="889"/>
      <c r="AI110" s="889"/>
      <c r="AJ110" s="890"/>
      <c r="AK110" s="891">
        <v>657723</v>
      </c>
      <c r="AL110" s="889"/>
      <c r="AM110" s="889"/>
      <c r="AN110" s="889"/>
      <c r="AO110" s="890"/>
      <c r="AP110" s="892">
        <v>30.3</v>
      </c>
      <c r="AQ110" s="893"/>
      <c r="AR110" s="893"/>
      <c r="AS110" s="893"/>
      <c r="AT110" s="894"/>
      <c r="AU110" s="930" t="s">
        <v>75</v>
      </c>
      <c r="AV110" s="931"/>
      <c r="AW110" s="931"/>
      <c r="AX110" s="931"/>
      <c r="AY110" s="931"/>
      <c r="AZ110" s="860" t="s">
        <v>436</v>
      </c>
      <c r="BA110" s="808"/>
      <c r="BB110" s="808"/>
      <c r="BC110" s="808"/>
      <c r="BD110" s="808"/>
      <c r="BE110" s="808"/>
      <c r="BF110" s="808"/>
      <c r="BG110" s="808"/>
      <c r="BH110" s="808"/>
      <c r="BI110" s="808"/>
      <c r="BJ110" s="808"/>
      <c r="BK110" s="808"/>
      <c r="BL110" s="808"/>
      <c r="BM110" s="808"/>
      <c r="BN110" s="808"/>
      <c r="BO110" s="808"/>
      <c r="BP110" s="809"/>
      <c r="BQ110" s="861">
        <v>4835784</v>
      </c>
      <c r="BR110" s="842"/>
      <c r="BS110" s="842"/>
      <c r="BT110" s="842"/>
      <c r="BU110" s="842"/>
      <c r="BV110" s="842">
        <v>4794376</v>
      </c>
      <c r="BW110" s="842"/>
      <c r="BX110" s="842"/>
      <c r="BY110" s="842"/>
      <c r="BZ110" s="842"/>
      <c r="CA110" s="842">
        <v>4785202</v>
      </c>
      <c r="CB110" s="842"/>
      <c r="CC110" s="842"/>
      <c r="CD110" s="842"/>
      <c r="CE110" s="842"/>
      <c r="CF110" s="866">
        <v>220.7</v>
      </c>
      <c r="CG110" s="867"/>
      <c r="CH110" s="867"/>
      <c r="CI110" s="867"/>
      <c r="CJ110" s="867"/>
      <c r="CK110" s="926" t="s">
        <v>437</v>
      </c>
      <c r="CL110" s="819"/>
      <c r="CM110" s="860" t="s">
        <v>438</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439</v>
      </c>
      <c r="DH110" s="842"/>
      <c r="DI110" s="842"/>
      <c r="DJ110" s="842"/>
      <c r="DK110" s="842"/>
      <c r="DL110" s="842" t="s">
        <v>439</v>
      </c>
      <c r="DM110" s="842"/>
      <c r="DN110" s="842"/>
      <c r="DO110" s="842"/>
      <c r="DP110" s="842"/>
      <c r="DQ110" s="842" t="s">
        <v>439</v>
      </c>
      <c r="DR110" s="842"/>
      <c r="DS110" s="842"/>
      <c r="DT110" s="842"/>
      <c r="DU110" s="842"/>
      <c r="DV110" s="843" t="s">
        <v>439</v>
      </c>
      <c r="DW110" s="843"/>
      <c r="DX110" s="843"/>
      <c r="DY110" s="843"/>
      <c r="DZ110" s="844"/>
    </row>
    <row r="111" spans="1:131" s="230" customFormat="1" ht="26.25" customHeight="1" x14ac:dyDescent="0.15">
      <c r="A111" s="774" t="s">
        <v>440</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439</v>
      </c>
      <c r="AB111" s="919"/>
      <c r="AC111" s="919"/>
      <c r="AD111" s="919"/>
      <c r="AE111" s="920"/>
      <c r="AF111" s="921" t="s">
        <v>439</v>
      </c>
      <c r="AG111" s="919"/>
      <c r="AH111" s="919"/>
      <c r="AI111" s="919"/>
      <c r="AJ111" s="920"/>
      <c r="AK111" s="921" t="s">
        <v>439</v>
      </c>
      <c r="AL111" s="919"/>
      <c r="AM111" s="919"/>
      <c r="AN111" s="919"/>
      <c r="AO111" s="920"/>
      <c r="AP111" s="922" t="s">
        <v>439</v>
      </c>
      <c r="AQ111" s="923"/>
      <c r="AR111" s="923"/>
      <c r="AS111" s="923"/>
      <c r="AT111" s="924"/>
      <c r="AU111" s="932"/>
      <c r="AV111" s="933"/>
      <c r="AW111" s="933"/>
      <c r="AX111" s="933"/>
      <c r="AY111" s="933"/>
      <c r="AZ111" s="815" t="s">
        <v>441</v>
      </c>
      <c r="BA111" s="752"/>
      <c r="BB111" s="752"/>
      <c r="BC111" s="752"/>
      <c r="BD111" s="752"/>
      <c r="BE111" s="752"/>
      <c r="BF111" s="752"/>
      <c r="BG111" s="752"/>
      <c r="BH111" s="752"/>
      <c r="BI111" s="752"/>
      <c r="BJ111" s="752"/>
      <c r="BK111" s="752"/>
      <c r="BL111" s="752"/>
      <c r="BM111" s="752"/>
      <c r="BN111" s="752"/>
      <c r="BO111" s="752"/>
      <c r="BP111" s="753"/>
      <c r="BQ111" s="816" t="s">
        <v>439</v>
      </c>
      <c r="BR111" s="817"/>
      <c r="BS111" s="817"/>
      <c r="BT111" s="817"/>
      <c r="BU111" s="817"/>
      <c r="BV111" s="817" t="s">
        <v>439</v>
      </c>
      <c r="BW111" s="817"/>
      <c r="BX111" s="817"/>
      <c r="BY111" s="817"/>
      <c r="BZ111" s="817"/>
      <c r="CA111" s="817" t="s">
        <v>439</v>
      </c>
      <c r="CB111" s="817"/>
      <c r="CC111" s="817"/>
      <c r="CD111" s="817"/>
      <c r="CE111" s="817"/>
      <c r="CF111" s="875" t="s">
        <v>439</v>
      </c>
      <c r="CG111" s="876"/>
      <c r="CH111" s="876"/>
      <c r="CI111" s="876"/>
      <c r="CJ111" s="876"/>
      <c r="CK111" s="927"/>
      <c r="CL111" s="821"/>
      <c r="CM111" s="815" t="s">
        <v>442</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439</v>
      </c>
      <c r="DH111" s="817"/>
      <c r="DI111" s="817"/>
      <c r="DJ111" s="817"/>
      <c r="DK111" s="817"/>
      <c r="DL111" s="817" t="s">
        <v>439</v>
      </c>
      <c r="DM111" s="817"/>
      <c r="DN111" s="817"/>
      <c r="DO111" s="817"/>
      <c r="DP111" s="817"/>
      <c r="DQ111" s="817" t="s">
        <v>439</v>
      </c>
      <c r="DR111" s="817"/>
      <c r="DS111" s="817"/>
      <c r="DT111" s="817"/>
      <c r="DU111" s="817"/>
      <c r="DV111" s="794" t="s">
        <v>439</v>
      </c>
      <c r="DW111" s="794"/>
      <c r="DX111" s="794"/>
      <c r="DY111" s="794"/>
      <c r="DZ111" s="795"/>
    </row>
    <row r="112" spans="1:131" s="230" customFormat="1" ht="26.25" customHeight="1" x14ac:dyDescent="0.15">
      <c r="A112" s="912" t="s">
        <v>443</v>
      </c>
      <c r="B112" s="913"/>
      <c r="C112" s="752" t="s">
        <v>444</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439</v>
      </c>
      <c r="AB112" s="780"/>
      <c r="AC112" s="780"/>
      <c r="AD112" s="780"/>
      <c r="AE112" s="781"/>
      <c r="AF112" s="782" t="s">
        <v>439</v>
      </c>
      <c r="AG112" s="780"/>
      <c r="AH112" s="780"/>
      <c r="AI112" s="780"/>
      <c r="AJ112" s="781"/>
      <c r="AK112" s="782" t="s">
        <v>439</v>
      </c>
      <c r="AL112" s="780"/>
      <c r="AM112" s="780"/>
      <c r="AN112" s="780"/>
      <c r="AO112" s="781"/>
      <c r="AP112" s="824" t="s">
        <v>439</v>
      </c>
      <c r="AQ112" s="825"/>
      <c r="AR112" s="825"/>
      <c r="AS112" s="825"/>
      <c r="AT112" s="826"/>
      <c r="AU112" s="932"/>
      <c r="AV112" s="933"/>
      <c r="AW112" s="933"/>
      <c r="AX112" s="933"/>
      <c r="AY112" s="933"/>
      <c r="AZ112" s="815" t="s">
        <v>445</v>
      </c>
      <c r="BA112" s="752"/>
      <c r="BB112" s="752"/>
      <c r="BC112" s="752"/>
      <c r="BD112" s="752"/>
      <c r="BE112" s="752"/>
      <c r="BF112" s="752"/>
      <c r="BG112" s="752"/>
      <c r="BH112" s="752"/>
      <c r="BI112" s="752"/>
      <c r="BJ112" s="752"/>
      <c r="BK112" s="752"/>
      <c r="BL112" s="752"/>
      <c r="BM112" s="752"/>
      <c r="BN112" s="752"/>
      <c r="BO112" s="752"/>
      <c r="BP112" s="753"/>
      <c r="BQ112" s="816" t="s">
        <v>439</v>
      </c>
      <c r="BR112" s="817"/>
      <c r="BS112" s="817"/>
      <c r="BT112" s="817"/>
      <c r="BU112" s="817"/>
      <c r="BV112" s="817" t="s">
        <v>439</v>
      </c>
      <c r="BW112" s="817"/>
      <c r="BX112" s="817"/>
      <c r="BY112" s="817"/>
      <c r="BZ112" s="817"/>
      <c r="CA112" s="817" t="s">
        <v>439</v>
      </c>
      <c r="CB112" s="817"/>
      <c r="CC112" s="817"/>
      <c r="CD112" s="817"/>
      <c r="CE112" s="817"/>
      <c r="CF112" s="875" t="s">
        <v>439</v>
      </c>
      <c r="CG112" s="876"/>
      <c r="CH112" s="876"/>
      <c r="CI112" s="876"/>
      <c r="CJ112" s="876"/>
      <c r="CK112" s="927"/>
      <c r="CL112" s="821"/>
      <c r="CM112" s="815" t="s">
        <v>446</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439</v>
      </c>
      <c r="DH112" s="817"/>
      <c r="DI112" s="817"/>
      <c r="DJ112" s="817"/>
      <c r="DK112" s="817"/>
      <c r="DL112" s="817" t="s">
        <v>439</v>
      </c>
      <c r="DM112" s="817"/>
      <c r="DN112" s="817"/>
      <c r="DO112" s="817"/>
      <c r="DP112" s="817"/>
      <c r="DQ112" s="817" t="s">
        <v>439</v>
      </c>
      <c r="DR112" s="817"/>
      <c r="DS112" s="817"/>
      <c r="DT112" s="817"/>
      <c r="DU112" s="817"/>
      <c r="DV112" s="794" t="s">
        <v>439</v>
      </c>
      <c r="DW112" s="794"/>
      <c r="DX112" s="794"/>
      <c r="DY112" s="794"/>
      <c r="DZ112" s="795"/>
    </row>
    <row r="113" spans="1:130" s="230" customFormat="1" ht="26.25" customHeight="1" x14ac:dyDescent="0.15">
      <c r="A113" s="914"/>
      <c r="B113" s="915"/>
      <c r="C113" s="752" t="s">
        <v>447</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t="s">
        <v>439</v>
      </c>
      <c r="AB113" s="919"/>
      <c r="AC113" s="919"/>
      <c r="AD113" s="919"/>
      <c r="AE113" s="920"/>
      <c r="AF113" s="921" t="s">
        <v>439</v>
      </c>
      <c r="AG113" s="919"/>
      <c r="AH113" s="919"/>
      <c r="AI113" s="919"/>
      <c r="AJ113" s="920"/>
      <c r="AK113" s="921" t="s">
        <v>439</v>
      </c>
      <c r="AL113" s="919"/>
      <c r="AM113" s="919"/>
      <c r="AN113" s="919"/>
      <c r="AO113" s="920"/>
      <c r="AP113" s="922" t="s">
        <v>439</v>
      </c>
      <c r="AQ113" s="923"/>
      <c r="AR113" s="923"/>
      <c r="AS113" s="923"/>
      <c r="AT113" s="924"/>
      <c r="AU113" s="932"/>
      <c r="AV113" s="933"/>
      <c r="AW113" s="933"/>
      <c r="AX113" s="933"/>
      <c r="AY113" s="933"/>
      <c r="AZ113" s="815" t="s">
        <v>448</v>
      </c>
      <c r="BA113" s="752"/>
      <c r="BB113" s="752"/>
      <c r="BC113" s="752"/>
      <c r="BD113" s="752"/>
      <c r="BE113" s="752"/>
      <c r="BF113" s="752"/>
      <c r="BG113" s="752"/>
      <c r="BH113" s="752"/>
      <c r="BI113" s="752"/>
      <c r="BJ113" s="752"/>
      <c r="BK113" s="752"/>
      <c r="BL113" s="752"/>
      <c r="BM113" s="752"/>
      <c r="BN113" s="752"/>
      <c r="BO113" s="752"/>
      <c r="BP113" s="753"/>
      <c r="BQ113" s="816">
        <v>353002</v>
      </c>
      <c r="BR113" s="817"/>
      <c r="BS113" s="817"/>
      <c r="BT113" s="817"/>
      <c r="BU113" s="817"/>
      <c r="BV113" s="817">
        <v>938592</v>
      </c>
      <c r="BW113" s="817"/>
      <c r="BX113" s="817"/>
      <c r="BY113" s="817"/>
      <c r="BZ113" s="817"/>
      <c r="CA113" s="817">
        <v>871536</v>
      </c>
      <c r="CB113" s="817"/>
      <c r="CC113" s="817"/>
      <c r="CD113" s="817"/>
      <c r="CE113" s="817"/>
      <c r="CF113" s="875">
        <v>40.200000000000003</v>
      </c>
      <c r="CG113" s="876"/>
      <c r="CH113" s="876"/>
      <c r="CI113" s="876"/>
      <c r="CJ113" s="876"/>
      <c r="CK113" s="927"/>
      <c r="CL113" s="821"/>
      <c r="CM113" s="815" t="s">
        <v>449</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439</v>
      </c>
      <c r="DH113" s="780"/>
      <c r="DI113" s="780"/>
      <c r="DJ113" s="780"/>
      <c r="DK113" s="781"/>
      <c r="DL113" s="782" t="s">
        <v>439</v>
      </c>
      <c r="DM113" s="780"/>
      <c r="DN113" s="780"/>
      <c r="DO113" s="780"/>
      <c r="DP113" s="781"/>
      <c r="DQ113" s="782" t="s">
        <v>439</v>
      </c>
      <c r="DR113" s="780"/>
      <c r="DS113" s="780"/>
      <c r="DT113" s="780"/>
      <c r="DU113" s="781"/>
      <c r="DV113" s="824" t="s">
        <v>439</v>
      </c>
      <c r="DW113" s="825"/>
      <c r="DX113" s="825"/>
      <c r="DY113" s="825"/>
      <c r="DZ113" s="826"/>
    </row>
    <row r="114" spans="1:130" s="230" customFormat="1" ht="26.25" customHeight="1" x14ac:dyDescent="0.15">
      <c r="A114" s="914"/>
      <c r="B114" s="915"/>
      <c r="C114" s="752" t="s">
        <v>450</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27070</v>
      </c>
      <c r="AB114" s="780"/>
      <c r="AC114" s="780"/>
      <c r="AD114" s="780"/>
      <c r="AE114" s="781"/>
      <c r="AF114" s="782">
        <v>25459</v>
      </c>
      <c r="AG114" s="780"/>
      <c r="AH114" s="780"/>
      <c r="AI114" s="780"/>
      <c r="AJ114" s="781"/>
      <c r="AK114" s="782">
        <v>26665</v>
      </c>
      <c r="AL114" s="780"/>
      <c r="AM114" s="780"/>
      <c r="AN114" s="780"/>
      <c r="AO114" s="781"/>
      <c r="AP114" s="824">
        <v>1.2</v>
      </c>
      <c r="AQ114" s="825"/>
      <c r="AR114" s="825"/>
      <c r="AS114" s="825"/>
      <c r="AT114" s="826"/>
      <c r="AU114" s="932"/>
      <c r="AV114" s="933"/>
      <c r="AW114" s="933"/>
      <c r="AX114" s="933"/>
      <c r="AY114" s="933"/>
      <c r="AZ114" s="815" t="s">
        <v>451</v>
      </c>
      <c r="BA114" s="752"/>
      <c r="BB114" s="752"/>
      <c r="BC114" s="752"/>
      <c r="BD114" s="752"/>
      <c r="BE114" s="752"/>
      <c r="BF114" s="752"/>
      <c r="BG114" s="752"/>
      <c r="BH114" s="752"/>
      <c r="BI114" s="752"/>
      <c r="BJ114" s="752"/>
      <c r="BK114" s="752"/>
      <c r="BL114" s="752"/>
      <c r="BM114" s="752"/>
      <c r="BN114" s="752"/>
      <c r="BO114" s="752"/>
      <c r="BP114" s="753"/>
      <c r="BQ114" s="816">
        <v>898231</v>
      </c>
      <c r="BR114" s="817"/>
      <c r="BS114" s="817"/>
      <c r="BT114" s="817"/>
      <c r="BU114" s="817"/>
      <c r="BV114" s="817">
        <v>740073</v>
      </c>
      <c r="BW114" s="817"/>
      <c r="BX114" s="817"/>
      <c r="BY114" s="817"/>
      <c r="BZ114" s="817"/>
      <c r="CA114" s="817">
        <v>755710</v>
      </c>
      <c r="CB114" s="817"/>
      <c r="CC114" s="817"/>
      <c r="CD114" s="817"/>
      <c r="CE114" s="817"/>
      <c r="CF114" s="875">
        <v>34.799999999999997</v>
      </c>
      <c r="CG114" s="876"/>
      <c r="CH114" s="876"/>
      <c r="CI114" s="876"/>
      <c r="CJ114" s="876"/>
      <c r="CK114" s="927"/>
      <c r="CL114" s="821"/>
      <c r="CM114" s="815" t="s">
        <v>452</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439</v>
      </c>
      <c r="DH114" s="780"/>
      <c r="DI114" s="780"/>
      <c r="DJ114" s="780"/>
      <c r="DK114" s="781"/>
      <c r="DL114" s="782" t="s">
        <v>439</v>
      </c>
      <c r="DM114" s="780"/>
      <c r="DN114" s="780"/>
      <c r="DO114" s="780"/>
      <c r="DP114" s="781"/>
      <c r="DQ114" s="782" t="s">
        <v>439</v>
      </c>
      <c r="DR114" s="780"/>
      <c r="DS114" s="780"/>
      <c r="DT114" s="780"/>
      <c r="DU114" s="781"/>
      <c r="DV114" s="824" t="s">
        <v>439</v>
      </c>
      <c r="DW114" s="825"/>
      <c r="DX114" s="825"/>
      <c r="DY114" s="825"/>
      <c r="DZ114" s="826"/>
    </row>
    <row r="115" spans="1:130" s="230" customFormat="1" ht="26.25" customHeight="1" x14ac:dyDescent="0.15">
      <c r="A115" s="914"/>
      <c r="B115" s="915"/>
      <c r="C115" s="752" t="s">
        <v>453</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t="s">
        <v>439</v>
      </c>
      <c r="AB115" s="919"/>
      <c r="AC115" s="919"/>
      <c r="AD115" s="919"/>
      <c r="AE115" s="920"/>
      <c r="AF115" s="921" t="s">
        <v>439</v>
      </c>
      <c r="AG115" s="919"/>
      <c r="AH115" s="919"/>
      <c r="AI115" s="919"/>
      <c r="AJ115" s="920"/>
      <c r="AK115" s="921" t="s">
        <v>439</v>
      </c>
      <c r="AL115" s="919"/>
      <c r="AM115" s="919"/>
      <c r="AN115" s="919"/>
      <c r="AO115" s="920"/>
      <c r="AP115" s="922" t="s">
        <v>439</v>
      </c>
      <c r="AQ115" s="923"/>
      <c r="AR115" s="923"/>
      <c r="AS115" s="923"/>
      <c r="AT115" s="924"/>
      <c r="AU115" s="932"/>
      <c r="AV115" s="933"/>
      <c r="AW115" s="933"/>
      <c r="AX115" s="933"/>
      <c r="AY115" s="933"/>
      <c r="AZ115" s="815" t="s">
        <v>454</v>
      </c>
      <c r="BA115" s="752"/>
      <c r="BB115" s="752"/>
      <c r="BC115" s="752"/>
      <c r="BD115" s="752"/>
      <c r="BE115" s="752"/>
      <c r="BF115" s="752"/>
      <c r="BG115" s="752"/>
      <c r="BH115" s="752"/>
      <c r="BI115" s="752"/>
      <c r="BJ115" s="752"/>
      <c r="BK115" s="752"/>
      <c r="BL115" s="752"/>
      <c r="BM115" s="752"/>
      <c r="BN115" s="752"/>
      <c r="BO115" s="752"/>
      <c r="BP115" s="753"/>
      <c r="BQ115" s="816" t="s">
        <v>439</v>
      </c>
      <c r="BR115" s="817"/>
      <c r="BS115" s="817"/>
      <c r="BT115" s="817"/>
      <c r="BU115" s="817"/>
      <c r="BV115" s="817" t="s">
        <v>439</v>
      </c>
      <c r="BW115" s="817"/>
      <c r="BX115" s="817"/>
      <c r="BY115" s="817"/>
      <c r="BZ115" s="817"/>
      <c r="CA115" s="817" t="s">
        <v>439</v>
      </c>
      <c r="CB115" s="817"/>
      <c r="CC115" s="817"/>
      <c r="CD115" s="817"/>
      <c r="CE115" s="817"/>
      <c r="CF115" s="875" t="s">
        <v>439</v>
      </c>
      <c r="CG115" s="876"/>
      <c r="CH115" s="876"/>
      <c r="CI115" s="876"/>
      <c r="CJ115" s="876"/>
      <c r="CK115" s="927"/>
      <c r="CL115" s="821"/>
      <c r="CM115" s="815" t="s">
        <v>455</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439</v>
      </c>
      <c r="DH115" s="780"/>
      <c r="DI115" s="780"/>
      <c r="DJ115" s="780"/>
      <c r="DK115" s="781"/>
      <c r="DL115" s="782" t="s">
        <v>439</v>
      </c>
      <c r="DM115" s="780"/>
      <c r="DN115" s="780"/>
      <c r="DO115" s="780"/>
      <c r="DP115" s="781"/>
      <c r="DQ115" s="782" t="s">
        <v>439</v>
      </c>
      <c r="DR115" s="780"/>
      <c r="DS115" s="780"/>
      <c r="DT115" s="780"/>
      <c r="DU115" s="781"/>
      <c r="DV115" s="824" t="s">
        <v>439</v>
      </c>
      <c r="DW115" s="825"/>
      <c r="DX115" s="825"/>
      <c r="DY115" s="825"/>
      <c r="DZ115" s="826"/>
    </row>
    <row r="116" spans="1:130" s="230" customFormat="1" ht="26.25" customHeight="1" x14ac:dyDescent="0.15">
      <c r="A116" s="916"/>
      <c r="B116" s="917"/>
      <c r="C116" s="839" t="s">
        <v>456</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439</v>
      </c>
      <c r="AB116" s="780"/>
      <c r="AC116" s="780"/>
      <c r="AD116" s="780"/>
      <c r="AE116" s="781"/>
      <c r="AF116" s="782" t="s">
        <v>439</v>
      </c>
      <c r="AG116" s="780"/>
      <c r="AH116" s="780"/>
      <c r="AI116" s="780"/>
      <c r="AJ116" s="781"/>
      <c r="AK116" s="782" t="s">
        <v>439</v>
      </c>
      <c r="AL116" s="780"/>
      <c r="AM116" s="780"/>
      <c r="AN116" s="780"/>
      <c r="AO116" s="781"/>
      <c r="AP116" s="824" t="s">
        <v>439</v>
      </c>
      <c r="AQ116" s="825"/>
      <c r="AR116" s="825"/>
      <c r="AS116" s="825"/>
      <c r="AT116" s="826"/>
      <c r="AU116" s="932"/>
      <c r="AV116" s="933"/>
      <c r="AW116" s="933"/>
      <c r="AX116" s="933"/>
      <c r="AY116" s="933"/>
      <c r="AZ116" s="909" t="s">
        <v>457</v>
      </c>
      <c r="BA116" s="910"/>
      <c r="BB116" s="910"/>
      <c r="BC116" s="910"/>
      <c r="BD116" s="910"/>
      <c r="BE116" s="910"/>
      <c r="BF116" s="910"/>
      <c r="BG116" s="910"/>
      <c r="BH116" s="910"/>
      <c r="BI116" s="910"/>
      <c r="BJ116" s="910"/>
      <c r="BK116" s="910"/>
      <c r="BL116" s="910"/>
      <c r="BM116" s="910"/>
      <c r="BN116" s="910"/>
      <c r="BO116" s="910"/>
      <c r="BP116" s="911"/>
      <c r="BQ116" s="816" t="s">
        <v>439</v>
      </c>
      <c r="BR116" s="817"/>
      <c r="BS116" s="817"/>
      <c r="BT116" s="817"/>
      <c r="BU116" s="817"/>
      <c r="BV116" s="817" t="s">
        <v>439</v>
      </c>
      <c r="BW116" s="817"/>
      <c r="BX116" s="817"/>
      <c r="BY116" s="817"/>
      <c r="BZ116" s="817"/>
      <c r="CA116" s="817" t="s">
        <v>439</v>
      </c>
      <c r="CB116" s="817"/>
      <c r="CC116" s="817"/>
      <c r="CD116" s="817"/>
      <c r="CE116" s="817"/>
      <c r="CF116" s="875" t="s">
        <v>439</v>
      </c>
      <c r="CG116" s="876"/>
      <c r="CH116" s="876"/>
      <c r="CI116" s="876"/>
      <c r="CJ116" s="876"/>
      <c r="CK116" s="927"/>
      <c r="CL116" s="821"/>
      <c r="CM116" s="815" t="s">
        <v>458</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439</v>
      </c>
      <c r="DH116" s="780"/>
      <c r="DI116" s="780"/>
      <c r="DJ116" s="780"/>
      <c r="DK116" s="781"/>
      <c r="DL116" s="782" t="s">
        <v>439</v>
      </c>
      <c r="DM116" s="780"/>
      <c r="DN116" s="780"/>
      <c r="DO116" s="780"/>
      <c r="DP116" s="781"/>
      <c r="DQ116" s="782" t="s">
        <v>439</v>
      </c>
      <c r="DR116" s="780"/>
      <c r="DS116" s="780"/>
      <c r="DT116" s="780"/>
      <c r="DU116" s="781"/>
      <c r="DV116" s="824" t="s">
        <v>439</v>
      </c>
      <c r="DW116" s="825"/>
      <c r="DX116" s="825"/>
      <c r="DY116" s="825"/>
      <c r="DZ116" s="826"/>
    </row>
    <row r="117" spans="1:130" s="230" customFormat="1" ht="26.25" customHeight="1" x14ac:dyDescent="0.15">
      <c r="A117" s="895" t="s">
        <v>190</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459</v>
      </c>
      <c r="Z117" s="897"/>
      <c r="AA117" s="902">
        <v>710923</v>
      </c>
      <c r="AB117" s="903"/>
      <c r="AC117" s="903"/>
      <c r="AD117" s="903"/>
      <c r="AE117" s="904"/>
      <c r="AF117" s="905">
        <v>719039</v>
      </c>
      <c r="AG117" s="903"/>
      <c r="AH117" s="903"/>
      <c r="AI117" s="903"/>
      <c r="AJ117" s="904"/>
      <c r="AK117" s="905">
        <v>684388</v>
      </c>
      <c r="AL117" s="903"/>
      <c r="AM117" s="903"/>
      <c r="AN117" s="903"/>
      <c r="AO117" s="904"/>
      <c r="AP117" s="906"/>
      <c r="AQ117" s="907"/>
      <c r="AR117" s="907"/>
      <c r="AS117" s="907"/>
      <c r="AT117" s="908"/>
      <c r="AU117" s="932"/>
      <c r="AV117" s="933"/>
      <c r="AW117" s="933"/>
      <c r="AX117" s="933"/>
      <c r="AY117" s="933"/>
      <c r="AZ117" s="863" t="s">
        <v>460</v>
      </c>
      <c r="BA117" s="864"/>
      <c r="BB117" s="864"/>
      <c r="BC117" s="864"/>
      <c r="BD117" s="864"/>
      <c r="BE117" s="864"/>
      <c r="BF117" s="864"/>
      <c r="BG117" s="864"/>
      <c r="BH117" s="864"/>
      <c r="BI117" s="864"/>
      <c r="BJ117" s="864"/>
      <c r="BK117" s="864"/>
      <c r="BL117" s="864"/>
      <c r="BM117" s="864"/>
      <c r="BN117" s="864"/>
      <c r="BO117" s="864"/>
      <c r="BP117" s="865"/>
      <c r="BQ117" s="816" t="s">
        <v>131</v>
      </c>
      <c r="BR117" s="817"/>
      <c r="BS117" s="817"/>
      <c r="BT117" s="817"/>
      <c r="BU117" s="817"/>
      <c r="BV117" s="817" t="s">
        <v>461</v>
      </c>
      <c r="BW117" s="817"/>
      <c r="BX117" s="817"/>
      <c r="BY117" s="817"/>
      <c r="BZ117" s="817"/>
      <c r="CA117" s="817" t="s">
        <v>131</v>
      </c>
      <c r="CB117" s="817"/>
      <c r="CC117" s="817"/>
      <c r="CD117" s="817"/>
      <c r="CE117" s="817"/>
      <c r="CF117" s="875" t="s">
        <v>462</v>
      </c>
      <c r="CG117" s="876"/>
      <c r="CH117" s="876"/>
      <c r="CI117" s="876"/>
      <c r="CJ117" s="876"/>
      <c r="CK117" s="927"/>
      <c r="CL117" s="821"/>
      <c r="CM117" s="815" t="s">
        <v>463</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462</v>
      </c>
      <c r="DH117" s="780"/>
      <c r="DI117" s="780"/>
      <c r="DJ117" s="780"/>
      <c r="DK117" s="781"/>
      <c r="DL117" s="782" t="s">
        <v>464</v>
      </c>
      <c r="DM117" s="780"/>
      <c r="DN117" s="780"/>
      <c r="DO117" s="780"/>
      <c r="DP117" s="781"/>
      <c r="DQ117" s="782" t="s">
        <v>465</v>
      </c>
      <c r="DR117" s="780"/>
      <c r="DS117" s="780"/>
      <c r="DT117" s="780"/>
      <c r="DU117" s="781"/>
      <c r="DV117" s="824" t="s">
        <v>131</v>
      </c>
      <c r="DW117" s="825"/>
      <c r="DX117" s="825"/>
      <c r="DY117" s="825"/>
      <c r="DZ117" s="826"/>
    </row>
    <row r="118" spans="1:130" s="230" customFormat="1" ht="26.25" customHeight="1" x14ac:dyDescent="0.15">
      <c r="A118" s="895" t="s">
        <v>434</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431</v>
      </c>
      <c r="AB118" s="896"/>
      <c r="AC118" s="896"/>
      <c r="AD118" s="896"/>
      <c r="AE118" s="897"/>
      <c r="AF118" s="898" t="s">
        <v>432</v>
      </c>
      <c r="AG118" s="896"/>
      <c r="AH118" s="896"/>
      <c r="AI118" s="896"/>
      <c r="AJ118" s="897"/>
      <c r="AK118" s="898" t="s">
        <v>311</v>
      </c>
      <c r="AL118" s="896"/>
      <c r="AM118" s="896"/>
      <c r="AN118" s="896"/>
      <c r="AO118" s="897"/>
      <c r="AP118" s="899" t="s">
        <v>433</v>
      </c>
      <c r="AQ118" s="900"/>
      <c r="AR118" s="900"/>
      <c r="AS118" s="900"/>
      <c r="AT118" s="901"/>
      <c r="AU118" s="932"/>
      <c r="AV118" s="933"/>
      <c r="AW118" s="933"/>
      <c r="AX118" s="933"/>
      <c r="AY118" s="933"/>
      <c r="AZ118" s="838" t="s">
        <v>466</v>
      </c>
      <c r="BA118" s="839"/>
      <c r="BB118" s="839"/>
      <c r="BC118" s="839"/>
      <c r="BD118" s="839"/>
      <c r="BE118" s="839"/>
      <c r="BF118" s="839"/>
      <c r="BG118" s="839"/>
      <c r="BH118" s="839"/>
      <c r="BI118" s="839"/>
      <c r="BJ118" s="839"/>
      <c r="BK118" s="839"/>
      <c r="BL118" s="839"/>
      <c r="BM118" s="839"/>
      <c r="BN118" s="839"/>
      <c r="BO118" s="839"/>
      <c r="BP118" s="840"/>
      <c r="BQ118" s="879" t="s">
        <v>462</v>
      </c>
      <c r="BR118" s="845"/>
      <c r="BS118" s="845"/>
      <c r="BT118" s="845"/>
      <c r="BU118" s="845"/>
      <c r="BV118" s="845" t="s">
        <v>467</v>
      </c>
      <c r="BW118" s="845"/>
      <c r="BX118" s="845"/>
      <c r="BY118" s="845"/>
      <c r="BZ118" s="845"/>
      <c r="CA118" s="845" t="s">
        <v>461</v>
      </c>
      <c r="CB118" s="845"/>
      <c r="CC118" s="845"/>
      <c r="CD118" s="845"/>
      <c r="CE118" s="845"/>
      <c r="CF118" s="875" t="s">
        <v>464</v>
      </c>
      <c r="CG118" s="876"/>
      <c r="CH118" s="876"/>
      <c r="CI118" s="876"/>
      <c r="CJ118" s="876"/>
      <c r="CK118" s="927"/>
      <c r="CL118" s="821"/>
      <c r="CM118" s="815" t="s">
        <v>468</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469</v>
      </c>
      <c r="DH118" s="780"/>
      <c r="DI118" s="780"/>
      <c r="DJ118" s="780"/>
      <c r="DK118" s="781"/>
      <c r="DL118" s="782" t="s">
        <v>461</v>
      </c>
      <c r="DM118" s="780"/>
      <c r="DN118" s="780"/>
      <c r="DO118" s="780"/>
      <c r="DP118" s="781"/>
      <c r="DQ118" s="782" t="s">
        <v>461</v>
      </c>
      <c r="DR118" s="780"/>
      <c r="DS118" s="780"/>
      <c r="DT118" s="780"/>
      <c r="DU118" s="781"/>
      <c r="DV118" s="824" t="s">
        <v>462</v>
      </c>
      <c r="DW118" s="825"/>
      <c r="DX118" s="825"/>
      <c r="DY118" s="825"/>
      <c r="DZ118" s="826"/>
    </row>
    <row r="119" spans="1:130" s="230" customFormat="1" ht="26.25" customHeight="1" x14ac:dyDescent="0.15">
      <c r="A119" s="818" t="s">
        <v>437</v>
      </c>
      <c r="B119" s="819"/>
      <c r="C119" s="860" t="s">
        <v>438</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462</v>
      </c>
      <c r="AB119" s="889"/>
      <c r="AC119" s="889"/>
      <c r="AD119" s="889"/>
      <c r="AE119" s="890"/>
      <c r="AF119" s="891" t="s">
        <v>462</v>
      </c>
      <c r="AG119" s="889"/>
      <c r="AH119" s="889"/>
      <c r="AI119" s="889"/>
      <c r="AJ119" s="890"/>
      <c r="AK119" s="891" t="s">
        <v>470</v>
      </c>
      <c r="AL119" s="889"/>
      <c r="AM119" s="889"/>
      <c r="AN119" s="889"/>
      <c r="AO119" s="890"/>
      <c r="AP119" s="892" t="s">
        <v>470</v>
      </c>
      <c r="AQ119" s="893"/>
      <c r="AR119" s="893"/>
      <c r="AS119" s="893"/>
      <c r="AT119" s="894"/>
      <c r="AU119" s="934"/>
      <c r="AV119" s="935"/>
      <c r="AW119" s="935"/>
      <c r="AX119" s="935"/>
      <c r="AY119" s="935"/>
      <c r="AZ119" s="251" t="s">
        <v>190</v>
      </c>
      <c r="BA119" s="251"/>
      <c r="BB119" s="251"/>
      <c r="BC119" s="251"/>
      <c r="BD119" s="251"/>
      <c r="BE119" s="251"/>
      <c r="BF119" s="251"/>
      <c r="BG119" s="251"/>
      <c r="BH119" s="251"/>
      <c r="BI119" s="251"/>
      <c r="BJ119" s="251"/>
      <c r="BK119" s="251"/>
      <c r="BL119" s="251"/>
      <c r="BM119" s="251"/>
      <c r="BN119" s="251"/>
      <c r="BO119" s="877" t="s">
        <v>471</v>
      </c>
      <c r="BP119" s="878"/>
      <c r="BQ119" s="879">
        <v>6087017</v>
      </c>
      <c r="BR119" s="845"/>
      <c r="BS119" s="845"/>
      <c r="BT119" s="845"/>
      <c r="BU119" s="845"/>
      <c r="BV119" s="845">
        <v>6473041</v>
      </c>
      <c r="BW119" s="845"/>
      <c r="BX119" s="845"/>
      <c r="BY119" s="845"/>
      <c r="BZ119" s="845"/>
      <c r="CA119" s="845">
        <v>6412448</v>
      </c>
      <c r="CB119" s="845"/>
      <c r="CC119" s="845"/>
      <c r="CD119" s="845"/>
      <c r="CE119" s="845"/>
      <c r="CF119" s="748"/>
      <c r="CG119" s="749"/>
      <c r="CH119" s="749"/>
      <c r="CI119" s="749"/>
      <c r="CJ119" s="834"/>
      <c r="CK119" s="928"/>
      <c r="CL119" s="823"/>
      <c r="CM119" s="838" t="s">
        <v>472</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465</v>
      </c>
      <c r="DH119" s="764"/>
      <c r="DI119" s="764"/>
      <c r="DJ119" s="764"/>
      <c r="DK119" s="765"/>
      <c r="DL119" s="766" t="s">
        <v>131</v>
      </c>
      <c r="DM119" s="764"/>
      <c r="DN119" s="764"/>
      <c r="DO119" s="764"/>
      <c r="DP119" s="765"/>
      <c r="DQ119" s="766" t="s">
        <v>131</v>
      </c>
      <c r="DR119" s="764"/>
      <c r="DS119" s="764"/>
      <c r="DT119" s="764"/>
      <c r="DU119" s="765"/>
      <c r="DV119" s="848" t="s">
        <v>467</v>
      </c>
      <c r="DW119" s="849"/>
      <c r="DX119" s="849"/>
      <c r="DY119" s="849"/>
      <c r="DZ119" s="850"/>
    </row>
    <row r="120" spans="1:130" s="230" customFormat="1" ht="26.25" customHeight="1" x14ac:dyDescent="0.15">
      <c r="A120" s="820"/>
      <c r="B120" s="821"/>
      <c r="C120" s="815" t="s">
        <v>442</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464</v>
      </c>
      <c r="AB120" s="780"/>
      <c r="AC120" s="780"/>
      <c r="AD120" s="780"/>
      <c r="AE120" s="781"/>
      <c r="AF120" s="782" t="s">
        <v>131</v>
      </c>
      <c r="AG120" s="780"/>
      <c r="AH120" s="780"/>
      <c r="AI120" s="780"/>
      <c r="AJ120" s="781"/>
      <c r="AK120" s="782" t="s">
        <v>470</v>
      </c>
      <c r="AL120" s="780"/>
      <c r="AM120" s="780"/>
      <c r="AN120" s="780"/>
      <c r="AO120" s="781"/>
      <c r="AP120" s="824" t="s">
        <v>131</v>
      </c>
      <c r="AQ120" s="825"/>
      <c r="AR120" s="825"/>
      <c r="AS120" s="825"/>
      <c r="AT120" s="826"/>
      <c r="AU120" s="880" t="s">
        <v>473</v>
      </c>
      <c r="AV120" s="881"/>
      <c r="AW120" s="881"/>
      <c r="AX120" s="881"/>
      <c r="AY120" s="882"/>
      <c r="AZ120" s="860" t="s">
        <v>474</v>
      </c>
      <c r="BA120" s="808"/>
      <c r="BB120" s="808"/>
      <c r="BC120" s="808"/>
      <c r="BD120" s="808"/>
      <c r="BE120" s="808"/>
      <c r="BF120" s="808"/>
      <c r="BG120" s="808"/>
      <c r="BH120" s="808"/>
      <c r="BI120" s="808"/>
      <c r="BJ120" s="808"/>
      <c r="BK120" s="808"/>
      <c r="BL120" s="808"/>
      <c r="BM120" s="808"/>
      <c r="BN120" s="808"/>
      <c r="BO120" s="808"/>
      <c r="BP120" s="809"/>
      <c r="BQ120" s="861">
        <v>3925250</v>
      </c>
      <c r="BR120" s="842"/>
      <c r="BS120" s="842"/>
      <c r="BT120" s="842"/>
      <c r="BU120" s="842"/>
      <c r="BV120" s="842">
        <v>4163574</v>
      </c>
      <c r="BW120" s="842"/>
      <c r="BX120" s="842"/>
      <c r="BY120" s="842"/>
      <c r="BZ120" s="842"/>
      <c r="CA120" s="842">
        <v>4610583</v>
      </c>
      <c r="CB120" s="842"/>
      <c r="CC120" s="842"/>
      <c r="CD120" s="842"/>
      <c r="CE120" s="842"/>
      <c r="CF120" s="866">
        <v>212.6</v>
      </c>
      <c r="CG120" s="867"/>
      <c r="CH120" s="867"/>
      <c r="CI120" s="867"/>
      <c r="CJ120" s="867"/>
      <c r="CK120" s="868" t="s">
        <v>475</v>
      </c>
      <c r="CL120" s="852"/>
      <c r="CM120" s="852"/>
      <c r="CN120" s="852"/>
      <c r="CO120" s="853"/>
      <c r="CP120" s="872"/>
      <c r="CQ120" s="873"/>
      <c r="CR120" s="873"/>
      <c r="CS120" s="873"/>
      <c r="CT120" s="873"/>
      <c r="CU120" s="873"/>
      <c r="CV120" s="873"/>
      <c r="CW120" s="873"/>
      <c r="CX120" s="873"/>
      <c r="CY120" s="873"/>
      <c r="CZ120" s="873"/>
      <c r="DA120" s="873"/>
      <c r="DB120" s="873"/>
      <c r="DC120" s="873"/>
      <c r="DD120" s="873"/>
      <c r="DE120" s="873"/>
      <c r="DF120" s="874"/>
      <c r="DG120" s="861"/>
      <c r="DH120" s="842"/>
      <c r="DI120" s="842"/>
      <c r="DJ120" s="842"/>
      <c r="DK120" s="842"/>
      <c r="DL120" s="842"/>
      <c r="DM120" s="842"/>
      <c r="DN120" s="842"/>
      <c r="DO120" s="842"/>
      <c r="DP120" s="842"/>
      <c r="DQ120" s="842"/>
      <c r="DR120" s="842"/>
      <c r="DS120" s="842"/>
      <c r="DT120" s="842"/>
      <c r="DU120" s="842"/>
      <c r="DV120" s="843"/>
      <c r="DW120" s="843"/>
      <c r="DX120" s="843"/>
      <c r="DY120" s="843"/>
      <c r="DZ120" s="844"/>
    </row>
    <row r="121" spans="1:130" s="230" customFormat="1" ht="26.25" customHeight="1" x14ac:dyDescent="0.15">
      <c r="A121" s="820"/>
      <c r="B121" s="821"/>
      <c r="C121" s="863" t="s">
        <v>476</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469</v>
      </c>
      <c r="AB121" s="780"/>
      <c r="AC121" s="780"/>
      <c r="AD121" s="780"/>
      <c r="AE121" s="781"/>
      <c r="AF121" s="782" t="s">
        <v>469</v>
      </c>
      <c r="AG121" s="780"/>
      <c r="AH121" s="780"/>
      <c r="AI121" s="780"/>
      <c r="AJ121" s="781"/>
      <c r="AK121" s="782" t="s">
        <v>131</v>
      </c>
      <c r="AL121" s="780"/>
      <c r="AM121" s="780"/>
      <c r="AN121" s="780"/>
      <c r="AO121" s="781"/>
      <c r="AP121" s="824" t="s">
        <v>462</v>
      </c>
      <c r="AQ121" s="825"/>
      <c r="AR121" s="825"/>
      <c r="AS121" s="825"/>
      <c r="AT121" s="826"/>
      <c r="AU121" s="883"/>
      <c r="AV121" s="884"/>
      <c r="AW121" s="884"/>
      <c r="AX121" s="884"/>
      <c r="AY121" s="885"/>
      <c r="AZ121" s="815" t="s">
        <v>477</v>
      </c>
      <c r="BA121" s="752"/>
      <c r="BB121" s="752"/>
      <c r="BC121" s="752"/>
      <c r="BD121" s="752"/>
      <c r="BE121" s="752"/>
      <c r="BF121" s="752"/>
      <c r="BG121" s="752"/>
      <c r="BH121" s="752"/>
      <c r="BI121" s="752"/>
      <c r="BJ121" s="752"/>
      <c r="BK121" s="752"/>
      <c r="BL121" s="752"/>
      <c r="BM121" s="752"/>
      <c r="BN121" s="752"/>
      <c r="BO121" s="752"/>
      <c r="BP121" s="753"/>
      <c r="BQ121" s="816">
        <v>39431</v>
      </c>
      <c r="BR121" s="817"/>
      <c r="BS121" s="817"/>
      <c r="BT121" s="817"/>
      <c r="BU121" s="817"/>
      <c r="BV121" s="817">
        <v>33292</v>
      </c>
      <c r="BW121" s="817"/>
      <c r="BX121" s="817"/>
      <c r="BY121" s="817"/>
      <c r="BZ121" s="817"/>
      <c r="CA121" s="817">
        <v>27698</v>
      </c>
      <c r="CB121" s="817"/>
      <c r="CC121" s="817"/>
      <c r="CD121" s="817"/>
      <c r="CE121" s="817"/>
      <c r="CF121" s="875">
        <v>1.3</v>
      </c>
      <c r="CG121" s="876"/>
      <c r="CH121" s="876"/>
      <c r="CI121" s="876"/>
      <c r="CJ121" s="876"/>
      <c r="CK121" s="869"/>
      <c r="CL121" s="855"/>
      <c r="CM121" s="855"/>
      <c r="CN121" s="855"/>
      <c r="CO121" s="856"/>
      <c r="CP121" s="835"/>
      <c r="CQ121" s="836"/>
      <c r="CR121" s="836"/>
      <c r="CS121" s="836"/>
      <c r="CT121" s="836"/>
      <c r="CU121" s="836"/>
      <c r="CV121" s="836"/>
      <c r="CW121" s="836"/>
      <c r="CX121" s="836"/>
      <c r="CY121" s="836"/>
      <c r="CZ121" s="836"/>
      <c r="DA121" s="836"/>
      <c r="DB121" s="836"/>
      <c r="DC121" s="836"/>
      <c r="DD121" s="836"/>
      <c r="DE121" s="836"/>
      <c r="DF121" s="837"/>
      <c r="DG121" s="816"/>
      <c r="DH121" s="817"/>
      <c r="DI121" s="817"/>
      <c r="DJ121" s="817"/>
      <c r="DK121" s="817"/>
      <c r="DL121" s="817"/>
      <c r="DM121" s="817"/>
      <c r="DN121" s="817"/>
      <c r="DO121" s="817"/>
      <c r="DP121" s="817"/>
      <c r="DQ121" s="817"/>
      <c r="DR121" s="817"/>
      <c r="DS121" s="817"/>
      <c r="DT121" s="817"/>
      <c r="DU121" s="817"/>
      <c r="DV121" s="794"/>
      <c r="DW121" s="794"/>
      <c r="DX121" s="794"/>
      <c r="DY121" s="794"/>
      <c r="DZ121" s="795"/>
    </row>
    <row r="122" spans="1:130" s="230" customFormat="1" ht="26.25" customHeight="1" x14ac:dyDescent="0.15">
      <c r="A122" s="820"/>
      <c r="B122" s="821"/>
      <c r="C122" s="815" t="s">
        <v>452</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464</v>
      </c>
      <c r="AB122" s="780"/>
      <c r="AC122" s="780"/>
      <c r="AD122" s="780"/>
      <c r="AE122" s="781"/>
      <c r="AF122" s="782" t="s">
        <v>470</v>
      </c>
      <c r="AG122" s="780"/>
      <c r="AH122" s="780"/>
      <c r="AI122" s="780"/>
      <c r="AJ122" s="781"/>
      <c r="AK122" s="782" t="s">
        <v>131</v>
      </c>
      <c r="AL122" s="780"/>
      <c r="AM122" s="780"/>
      <c r="AN122" s="780"/>
      <c r="AO122" s="781"/>
      <c r="AP122" s="824" t="s">
        <v>131</v>
      </c>
      <c r="AQ122" s="825"/>
      <c r="AR122" s="825"/>
      <c r="AS122" s="825"/>
      <c r="AT122" s="826"/>
      <c r="AU122" s="883"/>
      <c r="AV122" s="884"/>
      <c r="AW122" s="884"/>
      <c r="AX122" s="884"/>
      <c r="AY122" s="885"/>
      <c r="AZ122" s="838" t="s">
        <v>478</v>
      </c>
      <c r="BA122" s="839"/>
      <c r="BB122" s="839"/>
      <c r="BC122" s="839"/>
      <c r="BD122" s="839"/>
      <c r="BE122" s="839"/>
      <c r="BF122" s="839"/>
      <c r="BG122" s="839"/>
      <c r="BH122" s="839"/>
      <c r="BI122" s="839"/>
      <c r="BJ122" s="839"/>
      <c r="BK122" s="839"/>
      <c r="BL122" s="839"/>
      <c r="BM122" s="839"/>
      <c r="BN122" s="839"/>
      <c r="BO122" s="839"/>
      <c r="BP122" s="840"/>
      <c r="BQ122" s="879">
        <v>3874723</v>
      </c>
      <c r="BR122" s="845"/>
      <c r="BS122" s="845"/>
      <c r="BT122" s="845"/>
      <c r="BU122" s="845"/>
      <c r="BV122" s="845">
        <v>3796060</v>
      </c>
      <c r="BW122" s="845"/>
      <c r="BX122" s="845"/>
      <c r="BY122" s="845"/>
      <c r="BZ122" s="845"/>
      <c r="CA122" s="845">
        <v>3722468</v>
      </c>
      <c r="CB122" s="845"/>
      <c r="CC122" s="845"/>
      <c r="CD122" s="845"/>
      <c r="CE122" s="845"/>
      <c r="CF122" s="846">
        <v>171.6</v>
      </c>
      <c r="CG122" s="847"/>
      <c r="CH122" s="847"/>
      <c r="CI122" s="847"/>
      <c r="CJ122" s="847"/>
      <c r="CK122" s="869"/>
      <c r="CL122" s="855"/>
      <c r="CM122" s="855"/>
      <c r="CN122" s="855"/>
      <c r="CO122" s="856"/>
      <c r="CP122" s="835"/>
      <c r="CQ122" s="836"/>
      <c r="CR122" s="836"/>
      <c r="CS122" s="836"/>
      <c r="CT122" s="836"/>
      <c r="CU122" s="836"/>
      <c r="CV122" s="836"/>
      <c r="CW122" s="836"/>
      <c r="CX122" s="836"/>
      <c r="CY122" s="836"/>
      <c r="CZ122" s="836"/>
      <c r="DA122" s="836"/>
      <c r="DB122" s="836"/>
      <c r="DC122" s="836"/>
      <c r="DD122" s="836"/>
      <c r="DE122" s="836"/>
      <c r="DF122" s="837"/>
      <c r="DG122" s="816"/>
      <c r="DH122" s="817"/>
      <c r="DI122" s="817"/>
      <c r="DJ122" s="817"/>
      <c r="DK122" s="817"/>
      <c r="DL122" s="817"/>
      <c r="DM122" s="817"/>
      <c r="DN122" s="817"/>
      <c r="DO122" s="817"/>
      <c r="DP122" s="817"/>
      <c r="DQ122" s="817"/>
      <c r="DR122" s="817"/>
      <c r="DS122" s="817"/>
      <c r="DT122" s="817"/>
      <c r="DU122" s="817"/>
      <c r="DV122" s="794"/>
      <c r="DW122" s="794"/>
      <c r="DX122" s="794"/>
      <c r="DY122" s="794"/>
      <c r="DZ122" s="795"/>
    </row>
    <row r="123" spans="1:130" s="230" customFormat="1" ht="26.25" customHeight="1" x14ac:dyDescent="0.15">
      <c r="A123" s="820"/>
      <c r="B123" s="821"/>
      <c r="C123" s="815" t="s">
        <v>458</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465</v>
      </c>
      <c r="AB123" s="780"/>
      <c r="AC123" s="780"/>
      <c r="AD123" s="780"/>
      <c r="AE123" s="781"/>
      <c r="AF123" s="782" t="s">
        <v>479</v>
      </c>
      <c r="AG123" s="780"/>
      <c r="AH123" s="780"/>
      <c r="AI123" s="780"/>
      <c r="AJ123" s="781"/>
      <c r="AK123" s="782" t="s">
        <v>464</v>
      </c>
      <c r="AL123" s="780"/>
      <c r="AM123" s="780"/>
      <c r="AN123" s="780"/>
      <c r="AO123" s="781"/>
      <c r="AP123" s="824" t="s">
        <v>461</v>
      </c>
      <c r="AQ123" s="825"/>
      <c r="AR123" s="825"/>
      <c r="AS123" s="825"/>
      <c r="AT123" s="826"/>
      <c r="AU123" s="886"/>
      <c r="AV123" s="887"/>
      <c r="AW123" s="887"/>
      <c r="AX123" s="887"/>
      <c r="AY123" s="887"/>
      <c r="AZ123" s="251" t="s">
        <v>190</v>
      </c>
      <c r="BA123" s="251"/>
      <c r="BB123" s="251"/>
      <c r="BC123" s="251"/>
      <c r="BD123" s="251"/>
      <c r="BE123" s="251"/>
      <c r="BF123" s="251"/>
      <c r="BG123" s="251"/>
      <c r="BH123" s="251"/>
      <c r="BI123" s="251"/>
      <c r="BJ123" s="251"/>
      <c r="BK123" s="251"/>
      <c r="BL123" s="251"/>
      <c r="BM123" s="251"/>
      <c r="BN123" s="251"/>
      <c r="BO123" s="877" t="s">
        <v>480</v>
      </c>
      <c r="BP123" s="878"/>
      <c r="BQ123" s="832">
        <v>7839404</v>
      </c>
      <c r="BR123" s="833"/>
      <c r="BS123" s="833"/>
      <c r="BT123" s="833"/>
      <c r="BU123" s="833"/>
      <c r="BV123" s="833">
        <v>7992926</v>
      </c>
      <c r="BW123" s="833"/>
      <c r="BX123" s="833"/>
      <c r="BY123" s="833"/>
      <c r="BZ123" s="833"/>
      <c r="CA123" s="833">
        <v>8360749</v>
      </c>
      <c r="CB123" s="833"/>
      <c r="CC123" s="833"/>
      <c r="CD123" s="833"/>
      <c r="CE123" s="833"/>
      <c r="CF123" s="748"/>
      <c r="CG123" s="749"/>
      <c r="CH123" s="749"/>
      <c r="CI123" s="749"/>
      <c r="CJ123" s="834"/>
      <c r="CK123" s="869"/>
      <c r="CL123" s="855"/>
      <c r="CM123" s="855"/>
      <c r="CN123" s="855"/>
      <c r="CO123" s="856"/>
      <c r="CP123" s="835"/>
      <c r="CQ123" s="836"/>
      <c r="CR123" s="836"/>
      <c r="CS123" s="836"/>
      <c r="CT123" s="836"/>
      <c r="CU123" s="836"/>
      <c r="CV123" s="836"/>
      <c r="CW123" s="836"/>
      <c r="CX123" s="836"/>
      <c r="CY123" s="836"/>
      <c r="CZ123" s="836"/>
      <c r="DA123" s="836"/>
      <c r="DB123" s="836"/>
      <c r="DC123" s="836"/>
      <c r="DD123" s="836"/>
      <c r="DE123" s="836"/>
      <c r="DF123" s="837"/>
      <c r="DG123" s="779"/>
      <c r="DH123" s="780"/>
      <c r="DI123" s="780"/>
      <c r="DJ123" s="780"/>
      <c r="DK123" s="781"/>
      <c r="DL123" s="782"/>
      <c r="DM123" s="780"/>
      <c r="DN123" s="780"/>
      <c r="DO123" s="780"/>
      <c r="DP123" s="781"/>
      <c r="DQ123" s="782"/>
      <c r="DR123" s="780"/>
      <c r="DS123" s="780"/>
      <c r="DT123" s="780"/>
      <c r="DU123" s="781"/>
      <c r="DV123" s="824"/>
      <c r="DW123" s="825"/>
      <c r="DX123" s="825"/>
      <c r="DY123" s="825"/>
      <c r="DZ123" s="826"/>
    </row>
    <row r="124" spans="1:130" s="230" customFormat="1" ht="26.25" customHeight="1" thickBot="1" x14ac:dyDescent="0.2">
      <c r="A124" s="820"/>
      <c r="B124" s="821"/>
      <c r="C124" s="815" t="s">
        <v>463</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470</v>
      </c>
      <c r="AB124" s="780"/>
      <c r="AC124" s="780"/>
      <c r="AD124" s="780"/>
      <c r="AE124" s="781"/>
      <c r="AF124" s="782" t="s">
        <v>470</v>
      </c>
      <c r="AG124" s="780"/>
      <c r="AH124" s="780"/>
      <c r="AI124" s="780"/>
      <c r="AJ124" s="781"/>
      <c r="AK124" s="782" t="s">
        <v>464</v>
      </c>
      <c r="AL124" s="780"/>
      <c r="AM124" s="780"/>
      <c r="AN124" s="780"/>
      <c r="AO124" s="781"/>
      <c r="AP124" s="824" t="s">
        <v>470</v>
      </c>
      <c r="AQ124" s="825"/>
      <c r="AR124" s="825"/>
      <c r="AS124" s="825"/>
      <c r="AT124" s="826"/>
      <c r="AU124" s="827" t="s">
        <v>481</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t="s">
        <v>461</v>
      </c>
      <c r="BR124" s="831"/>
      <c r="BS124" s="831"/>
      <c r="BT124" s="831"/>
      <c r="BU124" s="831"/>
      <c r="BV124" s="831" t="s">
        <v>462</v>
      </c>
      <c r="BW124" s="831"/>
      <c r="BX124" s="831"/>
      <c r="BY124" s="831"/>
      <c r="BZ124" s="831"/>
      <c r="CA124" s="831" t="s">
        <v>131</v>
      </c>
      <c r="CB124" s="831"/>
      <c r="CC124" s="831"/>
      <c r="CD124" s="831"/>
      <c r="CE124" s="831"/>
      <c r="CF124" s="726"/>
      <c r="CG124" s="727"/>
      <c r="CH124" s="727"/>
      <c r="CI124" s="727"/>
      <c r="CJ124" s="862"/>
      <c r="CK124" s="870"/>
      <c r="CL124" s="870"/>
      <c r="CM124" s="870"/>
      <c r="CN124" s="870"/>
      <c r="CO124" s="871"/>
      <c r="CP124" s="835"/>
      <c r="CQ124" s="836"/>
      <c r="CR124" s="836"/>
      <c r="CS124" s="836"/>
      <c r="CT124" s="836"/>
      <c r="CU124" s="836"/>
      <c r="CV124" s="836"/>
      <c r="CW124" s="836"/>
      <c r="CX124" s="836"/>
      <c r="CY124" s="836"/>
      <c r="CZ124" s="836"/>
      <c r="DA124" s="836"/>
      <c r="DB124" s="836"/>
      <c r="DC124" s="836"/>
      <c r="DD124" s="836"/>
      <c r="DE124" s="836"/>
      <c r="DF124" s="837"/>
      <c r="DG124" s="763"/>
      <c r="DH124" s="764"/>
      <c r="DI124" s="764"/>
      <c r="DJ124" s="764"/>
      <c r="DK124" s="765"/>
      <c r="DL124" s="766"/>
      <c r="DM124" s="764"/>
      <c r="DN124" s="764"/>
      <c r="DO124" s="764"/>
      <c r="DP124" s="765"/>
      <c r="DQ124" s="766"/>
      <c r="DR124" s="764"/>
      <c r="DS124" s="764"/>
      <c r="DT124" s="764"/>
      <c r="DU124" s="765"/>
      <c r="DV124" s="848"/>
      <c r="DW124" s="849"/>
      <c r="DX124" s="849"/>
      <c r="DY124" s="849"/>
      <c r="DZ124" s="850"/>
    </row>
    <row r="125" spans="1:130" s="230" customFormat="1" ht="26.25" customHeight="1" x14ac:dyDescent="0.15">
      <c r="A125" s="820"/>
      <c r="B125" s="821"/>
      <c r="C125" s="815" t="s">
        <v>468</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131</v>
      </c>
      <c r="AB125" s="780"/>
      <c r="AC125" s="780"/>
      <c r="AD125" s="780"/>
      <c r="AE125" s="781"/>
      <c r="AF125" s="782" t="s">
        <v>464</v>
      </c>
      <c r="AG125" s="780"/>
      <c r="AH125" s="780"/>
      <c r="AI125" s="780"/>
      <c r="AJ125" s="781"/>
      <c r="AK125" s="782" t="s">
        <v>464</v>
      </c>
      <c r="AL125" s="780"/>
      <c r="AM125" s="780"/>
      <c r="AN125" s="780"/>
      <c r="AO125" s="781"/>
      <c r="AP125" s="824" t="s">
        <v>464</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482</v>
      </c>
      <c r="CL125" s="852"/>
      <c r="CM125" s="852"/>
      <c r="CN125" s="852"/>
      <c r="CO125" s="853"/>
      <c r="CP125" s="860" t="s">
        <v>483</v>
      </c>
      <c r="CQ125" s="808"/>
      <c r="CR125" s="808"/>
      <c r="CS125" s="808"/>
      <c r="CT125" s="808"/>
      <c r="CU125" s="808"/>
      <c r="CV125" s="808"/>
      <c r="CW125" s="808"/>
      <c r="CX125" s="808"/>
      <c r="CY125" s="808"/>
      <c r="CZ125" s="808"/>
      <c r="DA125" s="808"/>
      <c r="DB125" s="808"/>
      <c r="DC125" s="808"/>
      <c r="DD125" s="808"/>
      <c r="DE125" s="808"/>
      <c r="DF125" s="809"/>
      <c r="DG125" s="861" t="s">
        <v>470</v>
      </c>
      <c r="DH125" s="842"/>
      <c r="DI125" s="842"/>
      <c r="DJ125" s="842"/>
      <c r="DK125" s="842"/>
      <c r="DL125" s="842" t="s">
        <v>470</v>
      </c>
      <c r="DM125" s="842"/>
      <c r="DN125" s="842"/>
      <c r="DO125" s="842"/>
      <c r="DP125" s="842"/>
      <c r="DQ125" s="842" t="s">
        <v>470</v>
      </c>
      <c r="DR125" s="842"/>
      <c r="DS125" s="842"/>
      <c r="DT125" s="842"/>
      <c r="DU125" s="842"/>
      <c r="DV125" s="843" t="s">
        <v>131</v>
      </c>
      <c r="DW125" s="843"/>
      <c r="DX125" s="843"/>
      <c r="DY125" s="843"/>
      <c r="DZ125" s="844"/>
    </row>
    <row r="126" spans="1:130" s="230" customFormat="1" ht="26.25" customHeight="1" thickBot="1" x14ac:dyDescent="0.2">
      <c r="A126" s="820"/>
      <c r="B126" s="821"/>
      <c r="C126" s="815" t="s">
        <v>472</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131</v>
      </c>
      <c r="AB126" s="780"/>
      <c r="AC126" s="780"/>
      <c r="AD126" s="780"/>
      <c r="AE126" s="781"/>
      <c r="AF126" s="782" t="s">
        <v>131</v>
      </c>
      <c r="AG126" s="780"/>
      <c r="AH126" s="780"/>
      <c r="AI126" s="780"/>
      <c r="AJ126" s="781"/>
      <c r="AK126" s="782" t="s">
        <v>470</v>
      </c>
      <c r="AL126" s="780"/>
      <c r="AM126" s="780"/>
      <c r="AN126" s="780"/>
      <c r="AO126" s="781"/>
      <c r="AP126" s="824" t="s">
        <v>470</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484</v>
      </c>
      <c r="CQ126" s="752"/>
      <c r="CR126" s="752"/>
      <c r="CS126" s="752"/>
      <c r="CT126" s="752"/>
      <c r="CU126" s="752"/>
      <c r="CV126" s="752"/>
      <c r="CW126" s="752"/>
      <c r="CX126" s="752"/>
      <c r="CY126" s="752"/>
      <c r="CZ126" s="752"/>
      <c r="DA126" s="752"/>
      <c r="DB126" s="752"/>
      <c r="DC126" s="752"/>
      <c r="DD126" s="752"/>
      <c r="DE126" s="752"/>
      <c r="DF126" s="753"/>
      <c r="DG126" s="816" t="s">
        <v>131</v>
      </c>
      <c r="DH126" s="817"/>
      <c r="DI126" s="817"/>
      <c r="DJ126" s="817"/>
      <c r="DK126" s="817"/>
      <c r="DL126" s="817" t="s">
        <v>131</v>
      </c>
      <c r="DM126" s="817"/>
      <c r="DN126" s="817"/>
      <c r="DO126" s="817"/>
      <c r="DP126" s="817"/>
      <c r="DQ126" s="817" t="s">
        <v>464</v>
      </c>
      <c r="DR126" s="817"/>
      <c r="DS126" s="817"/>
      <c r="DT126" s="817"/>
      <c r="DU126" s="817"/>
      <c r="DV126" s="794" t="s">
        <v>131</v>
      </c>
      <c r="DW126" s="794"/>
      <c r="DX126" s="794"/>
      <c r="DY126" s="794"/>
      <c r="DZ126" s="795"/>
    </row>
    <row r="127" spans="1:130" s="230" customFormat="1" ht="26.25" customHeight="1" x14ac:dyDescent="0.15">
      <c r="A127" s="822"/>
      <c r="B127" s="823"/>
      <c r="C127" s="838" t="s">
        <v>485</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131</v>
      </c>
      <c r="AB127" s="780"/>
      <c r="AC127" s="780"/>
      <c r="AD127" s="780"/>
      <c r="AE127" s="781"/>
      <c r="AF127" s="782" t="s">
        <v>464</v>
      </c>
      <c r="AG127" s="780"/>
      <c r="AH127" s="780"/>
      <c r="AI127" s="780"/>
      <c r="AJ127" s="781"/>
      <c r="AK127" s="782" t="s">
        <v>470</v>
      </c>
      <c r="AL127" s="780"/>
      <c r="AM127" s="780"/>
      <c r="AN127" s="780"/>
      <c r="AO127" s="781"/>
      <c r="AP127" s="824" t="s">
        <v>470</v>
      </c>
      <c r="AQ127" s="825"/>
      <c r="AR127" s="825"/>
      <c r="AS127" s="825"/>
      <c r="AT127" s="826"/>
      <c r="AU127" s="232"/>
      <c r="AV127" s="232"/>
      <c r="AW127" s="232"/>
      <c r="AX127" s="841" t="s">
        <v>486</v>
      </c>
      <c r="AY127" s="812"/>
      <c r="AZ127" s="812"/>
      <c r="BA127" s="812"/>
      <c r="BB127" s="812"/>
      <c r="BC127" s="812"/>
      <c r="BD127" s="812"/>
      <c r="BE127" s="813"/>
      <c r="BF127" s="811" t="s">
        <v>487</v>
      </c>
      <c r="BG127" s="812"/>
      <c r="BH127" s="812"/>
      <c r="BI127" s="812"/>
      <c r="BJ127" s="812"/>
      <c r="BK127" s="812"/>
      <c r="BL127" s="813"/>
      <c r="BM127" s="811" t="s">
        <v>488</v>
      </c>
      <c r="BN127" s="812"/>
      <c r="BO127" s="812"/>
      <c r="BP127" s="812"/>
      <c r="BQ127" s="812"/>
      <c r="BR127" s="812"/>
      <c r="BS127" s="813"/>
      <c r="BT127" s="811" t="s">
        <v>489</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490</v>
      </c>
      <c r="CQ127" s="752"/>
      <c r="CR127" s="752"/>
      <c r="CS127" s="752"/>
      <c r="CT127" s="752"/>
      <c r="CU127" s="752"/>
      <c r="CV127" s="752"/>
      <c r="CW127" s="752"/>
      <c r="CX127" s="752"/>
      <c r="CY127" s="752"/>
      <c r="CZ127" s="752"/>
      <c r="DA127" s="752"/>
      <c r="DB127" s="752"/>
      <c r="DC127" s="752"/>
      <c r="DD127" s="752"/>
      <c r="DE127" s="752"/>
      <c r="DF127" s="753"/>
      <c r="DG127" s="816" t="s">
        <v>469</v>
      </c>
      <c r="DH127" s="817"/>
      <c r="DI127" s="817"/>
      <c r="DJ127" s="817"/>
      <c r="DK127" s="817"/>
      <c r="DL127" s="817" t="s">
        <v>470</v>
      </c>
      <c r="DM127" s="817"/>
      <c r="DN127" s="817"/>
      <c r="DO127" s="817"/>
      <c r="DP127" s="817"/>
      <c r="DQ127" s="817" t="s">
        <v>464</v>
      </c>
      <c r="DR127" s="817"/>
      <c r="DS127" s="817"/>
      <c r="DT127" s="817"/>
      <c r="DU127" s="817"/>
      <c r="DV127" s="794" t="s">
        <v>131</v>
      </c>
      <c r="DW127" s="794"/>
      <c r="DX127" s="794"/>
      <c r="DY127" s="794"/>
      <c r="DZ127" s="795"/>
    </row>
    <row r="128" spans="1:130" s="230" customFormat="1" ht="26.25" customHeight="1" thickBot="1" x14ac:dyDescent="0.2">
      <c r="A128" s="796" t="s">
        <v>491</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492</v>
      </c>
      <c r="X128" s="798"/>
      <c r="Y128" s="798"/>
      <c r="Z128" s="799"/>
      <c r="AA128" s="800">
        <v>6666</v>
      </c>
      <c r="AB128" s="801"/>
      <c r="AC128" s="801"/>
      <c r="AD128" s="801"/>
      <c r="AE128" s="802"/>
      <c r="AF128" s="803">
        <v>6054</v>
      </c>
      <c r="AG128" s="801"/>
      <c r="AH128" s="801"/>
      <c r="AI128" s="801"/>
      <c r="AJ128" s="802"/>
      <c r="AK128" s="803">
        <v>5509</v>
      </c>
      <c r="AL128" s="801"/>
      <c r="AM128" s="801"/>
      <c r="AN128" s="801"/>
      <c r="AO128" s="802"/>
      <c r="AP128" s="804"/>
      <c r="AQ128" s="805"/>
      <c r="AR128" s="805"/>
      <c r="AS128" s="805"/>
      <c r="AT128" s="806"/>
      <c r="AU128" s="232"/>
      <c r="AV128" s="232"/>
      <c r="AW128" s="232"/>
      <c r="AX128" s="807" t="s">
        <v>493</v>
      </c>
      <c r="AY128" s="808"/>
      <c r="AZ128" s="808"/>
      <c r="BA128" s="808"/>
      <c r="BB128" s="808"/>
      <c r="BC128" s="808"/>
      <c r="BD128" s="808"/>
      <c r="BE128" s="809"/>
      <c r="BF128" s="786" t="s">
        <v>131</v>
      </c>
      <c r="BG128" s="787"/>
      <c r="BH128" s="787"/>
      <c r="BI128" s="787"/>
      <c r="BJ128" s="787"/>
      <c r="BK128" s="787"/>
      <c r="BL128" s="810"/>
      <c r="BM128" s="786">
        <v>15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494</v>
      </c>
      <c r="CQ128" s="730"/>
      <c r="CR128" s="730"/>
      <c r="CS128" s="730"/>
      <c r="CT128" s="730"/>
      <c r="CU128" s="730"/>
      <c r="CV128" s="730"/>
      <c r="CW128" s="730"/>
      <c r="CX128" s="730"/>
      <c r="CY128" s="730"/>
      <c r="CZ128" s="730"/>
      <c r="DA128" s="730"/>
      <c r="DB128" s="730"/>
      <c r="DC128" s="730"/>
      <c r="DD128" s="730"/>
      <c r="DE128" s="730"/>
      <c r="DF128" s="731"/>
      <c r="DG128" s="790" t="s">
        <v>479</v>
      </c>
      <c r="DH128" s="791"/>
      <c r="DI128" s="791"/>
      <c r="DJ128" s="791"/>
      <c r="DK128" s="791"/>
      <c r="DL128" s="791" t="s">
        <v>464</v>
      </c>
      <c r="DM128" s="791"/>
      <c r="DN128" s="791"/>
      <c r="DO128" s="791"/>
      <c r="DP128" s="791"/>
      <c r="DQ128" s="791" t="s">
        <v>131</v>
      </c>
      <c r="DR128" s="791"/>
      <c r="DS128" s="791"/>
      <c r="DT128" s="791"/>
      <c r="DU128" s="791"/>
      <c r="DV128" s="792" t="s">
        <v>470</v>
      </c>
      <c r="DW128" s="792"/>
      <c r="DX128" s="792"/>
      <c r="DY128" s="792"/>
      <c r="DZ128" s="793"/>
    </row>
    <row r="129" spans="1:131" s="230" customFormat="1" ht="26.25" customHeight="1" x14ac:dyDescent="0.15">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495</v>
      </c>
      <c r="X129" s="777"/>
      <c r="Y129" s="777"/>
      <c r="Z129" s="778"/>
      <c r="AA129" s="779">
        <v>2587080</v>
      </c>
      <c r="AB129" s="780"/>
      <c r="AC129" s="780"/>
      <c r="AD129" s="780"/>
      <c r="AE129" s="781"/>
      <c r="AF129" s="782">
        <v>2724657</v>
      </c>
      <c r="AG129" s="780"/>
      <c r="AH129" s="780"/>
      <c r="AI129" s="780"/>
      <c r="AJ129" s="781"/>
      <c r="AK129" s="782">
        <v>2690134</v>
      </c>
      <c r="AL129" s="780"/>
      <c r="AM129" s="780"/>
      <c r="AN129" s="780"/>
      <c r="AO129" s="781"/>
      <c r="AP129" s="783"/>
      <c r="AQ129" s="784"/>
      <c r="AR129" s="784"/>
      <c r="AS129" s="784"/>
      <c r="AT129" s="785"/>
      <c r="AU129" s="233"/>
      <c r="AV129" s="233"/>
      <c r="AW129" s="233"/>
      <c r="AX129" s="751" t="s">
        <v>496</v>
      </c>
      <c r="AY129" s="752"/>
      <c r="AZ129" s="752"/>
      <c r="BA129" s="752"/>
      <c r="BB129" s="752"/>
      <c r="BC129" s="752"/>
      <c r="BD129" s="752"/>
      <c r="BE129" s="753"/>
      <c r="BF129" s="770" t="s">
        <v>470</v>
      </c>
      <c r="BG129" s="771"/>
      <c r="BH129" s="771"/>
      <c r="BI129" s="771"/>
      <c r="BJ129" s="771"/>
      <c r="BK129" s="771"/>
      <c r="BL129" s="772"/>
      <c r="BM129" s="770">
        <v>20</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497</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498</v>
      </c>
      <c r="X130" s="777"/>
      <c r="Y130" s="777"/>
      <c r="Z130" s="778"/>
      <c r="AA130" s="779">
        <v>546548</v>
      </c>
      <c r="AB130" s="780"/>
      <c r="AC130" s="780"/>
      <c r="AD130" s="780"/>
      <c r="AE130" s="781"/>
      <c r="AF130" s="782">
        <v>545042</v>
      </c>
      <c r="AG130" s="780"/>
      <c r="AH130" s="780"/>
      <c r="AI130" s="780"/>
      <c r="AJ130" s="781"/>
      <c r="AK130" s="782">
        <v>521455</v>
      </c>
      <c r="AL130" s="780"/>
      <c r="AM130" s="780"/>
      <c r="AN130" s="780"/>
      <c r="AO130" s="781"/>
      <c r="AP130" s="783"/>
      <c r="AQ130" s="784"/>
      <c r="AR130" s="784"/>
      <c r="AS130" s="784"/>
      <c r="AT130" s="785"/>
      <c r="AU130" s="233"/>
      <c r="AV130" s="233"/>
      <c r="AW130" s="233"/>
      <c r="AX130" s="751" t="s">
        <v>499</v>
      </c>
      <c r="AY130" s="752"/>
      <c r="AZ130" s="752"/>
      <c r="BA130" s="752"/>
      <c r="BB130" s="752"/>
      <c r="BC130" s="752"/>
      <c r="BD130" s="752"/>
      <c r="BE130" s="753"/>
      <c r="BF130" s="754">
        <v>7.5</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500</v>
      </c>
      <c r="X131" s="761"/>
      <c r="Y131" s="761"/>
      <c r="Z131" s="762"/>
      <c r="AA131" s="763">
        <v>2040532</v>
      </c>
      <c r="AB131" s="764"/>
      <c r="AC131" s="764"/>
      <c r="AD131" s="764"/>
      <c r="AE131" s="765"/>
      <c r="AF131" s="766">
        <v>2179615</v>
      </c>
      <c r="AG131" s="764"/>
      <c r="AH131" s="764"/>
      <c r="AI131" s="764"/>
      <c r="AJ131" s="765"/>
      <c r="AK131" s="766">
        <v>2168679</v>
      </c>
      <c r="AL131" s="764"/>
      <c r="AM131" s="764"/>
      <c r="AN131" s="764"/>
      <c r="AO131" s="765"/>
      <c r="AP131" s="767"/>
      <c r="AQ131" s="768"/>
      <c r="AR131" s="768"/>
      <c r="AS131" s="768"/>
      <c r="AT131" s="769"/>
      <c r="AU131" s="233"/>
      <c r="AV131" s="233"/>
      <c r="AW131" s="233"/>
      <c r="AX131" s="729" t="s">
        <v>501</v>
      </c>
      <c r="AY131" s="730"/>
      <c r="AZ131" s="730"/>
      <c r="BA131" s="730"/>
      <c r="BB131" s="730"/>
      <c r="BC131" s="730"/>
      <c r="BD131" s="730"/>
      <c r="BE131" s="731"/>
      <c r="BF131" s="732" t="s">
        <v>131</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502</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503</v>
      </c>
      <c r="W132" s="742"/>
      <c r="X132" s="742"/>
      <c r="Y132" s="742"/>
      <c r="Z132" s="743"/>
      <c r="AA132" s="744">
        <v>7.7288177789999999</v>
      </c>
      <c r="AB132" s="745"/>
      <c r="AC132" s="745"/>
      <c r="AD132" s="745"/>
      <c r="AE132" s="746"/>
      <c r="AF132" s="747">
        <v>7.7051681150000002</v>
      </c>
      <c r="AG132" s="745"/>
      <c r="AH132" s="745"/>
      <c r="AI132" s="745"/>
      <c r="AJ132" s="746"/>
      <c r="AK132" s="747">
        <v>7.2589811590000002</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504</v>
      </c>
      <c r="W133" s="721"/>
      <c r="X133" s="721"/>
      <c r="Y133" s="721"/>
      <c r="Z133" s="722"/>
      <c r="AA133" s="723">
        <v>8</v>
      </c>
      <c r="AB133" s="724"/>
      <c r="AC133" s="724"/>
      <c r="AD133" s="724"/>
      <c r="AE133" s="725"/>
      <c r="AF133" s="723">
        <v>7.8</v>
      </c>
      <c r="AG133" s="724"/>
      <c r="AH133" s="724"/>
      <c r="AI133" s="724"/>
      <c r="AJ133" s="725"/>
      <c r="AK133" s="723">
        <v>7.5</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RuiVgKuX5VJ0Ug4hkw3TtJbSeoIJGsuLTTd8PIkd5SO34NtqaXxjA7DMxy8asg7fuv8fY62OQ9cXuI5betf8IQ==" saltValue="dtsL/9nPikd7/c4PaESAQ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rintOptions horizontalCentered="1" verticalCentered="1"/>
  <pageMargins left="0.59055118110236227" right="0" top="0.59055118110236227" bottom="0.59055118110236227" header="0.39370078740157483" footer="0.39370078740157483"/>
  <pageSetup paperSize="8" scale="27" orientation="landscape"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9061B9-9268-4EE3-9534-37210F03D984}">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505</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hjvq7lKCfcuQZhEioQjxifMkYS9S1PYo3+UBkw6hewjLi+jKOnSJmGe8k1yPWPzfCFXjRH4/HWRzemFKRVxdSw==" saltValue="l96Zof+JAhIpCCBYKE+22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uiMbr6IZbtZ/wVbsK96zFfQqqznP2gxeOW74qNricOUN2ZX3yQ63phaxdqHh3o7cKcBV0LAYCoE4IPAyLf/k5w==" saltValue="r+vf93skDvpH2MNNoIV7Og==" spinCount="100000" sheet="1" objects="1" scenarios="1"/>
  <dataConsolidate/>
  <phoneticPr fontId="2"/>
  <printOptions horizontalCentered="1" verticalCentered="1"/>
  <pageMargins left="0" right="0" top="0" bottom="0" header="0" footer="0"/>
  <pageSetup paperSize="8" scale="69" orientation="landscape" r:id="rId1"/>
  <headerFooter alignWithMargins="0">
    <oddFooter>&amp;C&amp;P /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506</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507</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508</v>
      </c>
      <c r="AP7" s="272"/>
      <c r="AQ7" s="273" t="s">
        <v>509</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510</v>
      </c>
      <c r="AQ8" s="279" t="s">
        <v>511</v>
      </c>
      <c r="AR8" s="280" t="s">
        <v>512</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513</v>
      </c>
      <c r="AL9" s="1131"/>
      <c r="AM9" s="1131"/>
      <c r="AN9" s="1132"/>
      <c r="AO9" s="281">
        <v>875678</v>
      </c>
      <c r="AP9" s="281">
        <v>142712</v>
      </c>
      <c r="AQ9" s="282">
        <v>139150</v>
      </c>
      <c r="AR9" s="283">
        <v>2.6</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514</v>
      </c>
      <c r="AL10" s="1131"/>
      <c r="AM10" s="1131"/>
      <c r="AN10" s="1132"/>
      <c r="AO10" s="284">
        <v>108037</v>
      </c>
      <c r="AP10" s="284">
        <v>17607</v>
      </c>
      <c r="AQ10" s="285">
        <v>19663</v>
      </c>
      <c r="AR10" s="286">
        <v>-10.5</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515</v>
      </c>
      <c r="AL11" s="1131"/>
      <c r="AM11" s="1131"/>
      <c r="AN11" s="1132"/>
      <c r="AO11" s="284" t="s">
        <v>516</v>
      </c>
      <c r="AP11" s="284" t="s">
        <v>516</v>
      </c>
      <c r="AQ11" s="285">
        <v>1097</v>
      </c>
      <c r="AR11" s="286" t="s">
        <v>516</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517</v>
      </c>
      <c r="AL12" s="1131"/>
      <c r="AM12" s="1131"/>
      <c r="AN12" s="1132"/>
      <c r="AO12" s="284" t="s">
        <v>516</v>
      </c>
      <c r="AP12" s="284" t="s">
        <v>516</v>
      </c>
      <c r="AQ12" s="285" t="s">
        <v>516</v>
      </c>
      <c r="AR12" s="286" t="s">
        <v>516</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518</v>
      </c>
      <c r="AL13" s="1131"/>
      <c r="AM13" s="1131"/>
      <c r="AN13" s="1132"/>
      <c r="AO13" s="284">
        <v>39703</v>
      </c>
      <c r="AP13" s="284">
        <v>6471</v>
      </c>
      <c r="AQ13" s="285">
        <v>5184</v>
      </c>
      <c r="AR13" s="286">
        <v>24.8</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519</v>
      </c>
      <c r="AL14" s="1131"/>
      <c r="AM14" s="1131"/>
      <c r="AN14" s="1132"/>
      <c r="AO14" s="284">
        <v>24400</v>
      </c>
      <c r="AP14" s="284">
        <v>3977</v>
      </c>
      <c r="AQ14" s="285">
        <v>3143</v>
      </c>
      <c r="AR14" s="286">
        <v>26.5</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520</v>
      </c>
      <c r="AL15" s="1134"/>
      <c r="AM15" s="1134"/>
      <c r="AN15" s="1135"/>
      <c r="AO15" s="284">
        <v>-80437</v>
      </c>
      <c r="AP15" s="284">
        <v>-13109</v>
      </c>
      <c r="AQ15" s="285">
        <v>-11320</v>
      </c>
      <c r="AR15" s="286">
        <v>15.8</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190</v>
      </c>
      <c r="AL16" s="1134"/>
      <c r="AM16" s="1134"/>
      <c r="AN16" s="1135"/>
      <c r="AO16" s="284">
        <v>967381</v>
      </c>
      <c r="AP16" s="284">
        <v>157657</v>
      </c>
      <c r="AQ16" s="285">
        <v>156916</v>
      </c>
      <c r="AR16" s="286">
        <v>0.5</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521</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522</v>
      </c>
      <c r="AP20" s="293" t="s">
        <v>523</v>
      </c>
      <c r="AQ20" s="294" t="s">
        <v>524</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525</v>
      </c>
      <c r="AL21" s="1137"/>
      <c r="AM21" s="1137"/>
      <c r="AN21" s="1138"/>
      <c r="AO21" s="297">
        <v>14.34</v>
      </c>
      <c r="AP21" s="298">
        <v>13.85</v>
      </c>
      <c r="AQ21" s="299">
        <v>0.49</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526</v>
      </c>
      <c r="AL22" s="1137"/>
      <c r="AM22" s="1137"/>
      <c r="AN22" s="1138"/>
      <c r="AO22" s="302">
        <v>95.3</v>
      </c>
      <c r="AP22" s="303">
        <v>95.5</v>
      </c>
      <c r="AQ22" s="304">
        <v>-0.2</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9" t="s">
        <v>527</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x14ac:dyDescent="0.15">
      <c r="A27" s="309"/>
      <c r="AO27" s="262"/>
      <c r="AP27" s="262"/>
      <c r="AQ27" s="262"/>
      <c r="AR27" s="262"/>
      <c r="AS27" s="262"/>
      <c r="AT27" s="262"/>
    </row>
    <row r="28" spans="1:46" ht="17.25" x14ac:dyDescent="0.15">
      <c r="A28" s="263" t="s">
        <v>528</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529</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508</v>
      </c>
      <c r="AP30" s="272"/>
      <c r="AQ30" s="273" t="s">
        <v>509</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510</v>
      </c>
      <c r="AQ31" s="279" t="s">
        <v>511</v>
      </c>
      <c r="AR31" s="280" t="s">
        <v>512</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530</v>
      </c>
      <c r="AL32" s="1121"/>
      <c r="AM32" s="1121"/>
      <c r="AN32" s="1122"/>
      <c r="AO32" s="312">
        <v>657723</v>
      </c>
      <c r="AP32" s="312">
        <v>107191</v>
      </c>
      <c r="AQ32" s="313">
        <v>83132</v>
      </c>
      <c r="AR32" s="314">
        <v>28.9</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531</v>
      </c>
      <c r="AL33" s="1121"/>
      <c r="AM33" s="1121"/>
      <c r="AN33" s="1122"/>
      <c r="AO33" s="312" t="s">
        <v>516</v>
      </c>
      <c r="AP33" s="312" t="s">
        <v>516</v>
      </c>
      <c r="AQ33" s="313" t="s">
        <v>516</v>
      </c>
      <c r="AR33" s="314" t="s">
        <v>516</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532</v>
      </c>
      <c r="AL34" s="1121"/>
      <c r="AM34" s="1121"/>
      <c r="AN34" s="1122"/>
      <c r="AO34" s="312" t="s">
        <v>516</v>
      </c>
      <c r="AP34" s="312" t="s">
        <v>516</v>
      </c>
      <c r="AQ34" s="313" t="s">
        <v>516</v>
      </c>
      <c r="AR34" s="314" t="s">
        <v>516</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533</v>
      </c>
      <c r="AL35" s="1121"/>
      <c r="AM35" s="1121"/>
      <c r="AN35" s="1122"/>
      <c r="AO35" s="312" t="s">
        <v>516</v>
      </c>
      <c r="AP35" s="312" t="s">
        <v>516</v>
      </c>
      <c r="AQ35" s="313">
        <v>18852</v>
      </c>
      <c r="AR35" s="314" t="s">
        <v>516</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534</v>
      </c>
      <c r="AL36" s="1121"/>
      <c r="AM36" s="1121"/>
      <c r="AN36" s="1122"/>
      <c r="AO36" s="312">
        <v>26665</v>
      </c>
      <c r="AP36" s="312">
        <v>4346</v>
      </c>
      <c r="AQ36" s="313">
        <v>4344</v>
      </c>
      <c r="AR36" s="314">
        <v>0</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535</v>
      </c>
      <c r="AL37" s="1121"/>
      <c r="AM37" s="1121"/>
      <c r="AN37" s="1122"/>
      <c r="AO37" s="312" t="s">
        <v>516</v>
      </c>
      <c r="AP37" s="312" t="s">
        <v>516</v>
      </c>
      <c r="AQ37" s="313">
        <v>1642</v>
      </c>
      <c r="AR37" s="314" t="s">
        <v>516</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536</v>
      </c>
      <c r="AL38" s="1124"/>
      <c r="AM38" s="1124"/>
      <c r="AN38" s="1125"/>
      <c r="AO38" s="315" t="s">
        <v>516</v>
      </c>
      <c r="AP38" s="315" t="s">
        <v>516</v>
      </c>
      <c r="AQ38" s="316">
        <v>19</v>
      </c>
      <c r="AR38" s="304" t="s">
        <v>516</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537</v>
      </c>
      <c r="AL39" s="1124"/>
      <c r="AM39" s="1124"/>
      <c r="AN39" s="1125"/>
      <c r="AO39" s="312">
        <v>-5509</v>
      </c>
      <c r="AP39" s="312">
        <v>-898</v>
      </c>
      <c r="AQ39" s="313">
        <v>-4399</v>
      </c>
      <c r="AR39" s="314">
        <v>-79.599999999999994</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538</v>
      </c>
      <c r="AL40" s="1121"/>
      <c r="AM40" s="1121"/>
      <c r="AN40" s="1122"/>
      <c r="AO40" s="312">
        <v>-521455</v>
      </c>
      <c r="AP40" s="312">
        <v>-84983</v>
      </c>
      <c r="AQ40" s="313">
        <v>-69608</v>
      </c>
      <c r="AR40" s="314">
        <v>22.1</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303</v>
      </c>
      <c r="AL41" s="1127"/>
      <c r="AM41" s="1127"/>
      <c r="AN41" s="1128"/>
      <c r="AO41" s="312">
        <v>157424</v>
      </c>
      <c r="AP41" s="312">
        <v>25656</v>
      </c>
      <c r="AQ41" s="313">
        <v>33982</v>
      </c>
      <c r="AR41" s="314">
        <v>-24.5</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539</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540</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541</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508</v>
      </c>
      <c r="AN49" s="1115" t="s">
        <v>542</v>
      </c>
      <c r="AO49" s="1116"/>
      <c r="AP49" s="1116"/>
      <c r="AQ49" s="1116"/>
      <c r="AR49" s="1117"/>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543</v>
      </c>
      <c r="AO50" s="329" t="s">
        <v>544</v>
      </c>
      <c r="AP50" s="330" t="s">
        <v>545</v>
      </c>
      <c r="AQ50" s="331" t="s">
        <v>546</v>
      </c>
      <c r="AR50" s="332" t="s">
        <v>547</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548</v>
      </c>
      <c r="AL51" s="325"/>
      <c r="AM51" s="333">
        <v>143695</v>
      </c>
      <c r="AN51" s="334">
        <v>21975</v>
      </c>
      <c r="AO51" s="335">
        <v>-64.7</v>
      </c>
      <c r="AP51" s="336">
        <v>121449</v>
      </c>
      <c r="AQ51" s="337">
        <v>4.5999999999999996</v>
      </c>
      <c r="AR51" s="338">
        <v>-69.3</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549</v>
      </c>
      <c r="AM52" s="341">
        <v>100372</v>
      </c>
      <c r="AN52" s="342">
        <v>15350</v>
      </c>
      <c r="AO52" s="343">
        <v>-12.9</v>
      </c>
      <c r="AP52" s="344">
        <v>62922</v>
      </c>
      <c r="AQ52" s="345">
        <v>2.2000000000000002</v>
      </c>
      <c r="AR52" s="346">
        <v>-15.1</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550</v>
      </c>
      <c r="AL53" s="325"/>
      <c r="AM53" s="333">
        <v>153789</v>
      </c>
      <c r="AN53" s="334">
        <v>23996</v>
      </c>
      <c r="AO53" s="335">
        <v>9.1999999999999993</v>
      </c>
      <c r="AP53" s="336">
        <v>145139</v>
      </c>
      <c r="AQ53" s="337">
        <v>19.5</v>
      </c>
      <c r="AR53" s="338">
        <v>-10.3</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549</v>
      </c>
      <c r="AM54" s="341">
        <v>48621</v>
      </c>
      <c r="AN54" s="342">
        <v>7586</v>
      </c>
      <c r="AO54" s="343">
        <v>-50.6</v>
      </c>
      <c r="AP54" s="344">
        <v>83762</v>
      </c>
      <c r="AQ54" s="345">
        <v>33.1</v>
      </c>
      <c r="AR54" s="346">
        <v>-83.7</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551</v>
      </c>
      <c r="AL55" s="325"/>
      <c r="AM55" s="333">
        <v>493385</v>
      </c>
      <c r="AN55" s="334">
        <v>78241</v>
      </c>
      <c r="AO55" s="335">
        <v>226.1</v>
      </c>
      <c r="AP55" s="336">
        <v>125391</v>
      </c>
      <c r="AQ55" s="337">
        <v>-13.6</v>
      </c>
      <c r="AR55" s="338">
        <v>239.7</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549</v>
      </c>
      <c r="AM56" s="341">
        <v>233711</v>
      </c>
      <c r="AN56" s="342">
        <v>37062</v>
      </c>
      <c r="AO56" s="343">
        <v>388.6</v>
      </c>
      <c r="AP56" s="344">
        <v>68516</v>
      </c>
      <c r="AQ56" s="345">
        <v>-18.2</v>
      </c>
      <c r="AR56" s="346">
        <v>406.8</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552</v>
      </c>
      <c r="AL57" s="325"/>
      <c r="AM57" s="333">
        <v>475019</v>
      </c>
      <c r="AN57" s="334">
        <v>76064</v>
      </c>
      <c r="AO57" s="335">
        <v>-2.8</v>
      </c>
      <c r="AP57" s="336">
        <v>138402</v>
      </c>
      <c r="AQ57" s="337">
        <v>10.4</v>
      </c>
      <c r="AR57" s="338">
        <v>-13.2</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549</v>
      </c>
      <c r="AM58" s="341">
        <v>235995</v>
      </c>
      <c r="AN58" s="342">
        <v>37789</v>
      </c>
      <c r="AO58" s="343">
        <v>2</v>
      </c>
      <c r="AP58" s="344">
        <v>70652</v>
      </c>
      <c r="AQ58" s="345">
        <v>3.1</v>
      </c>
      <c r="AR58" s="346">
        <v>-1.1000000000000001</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553</v>
      </c>
      <c r="AL59" s="325"/>
      <c r="AM59" s="333">
        <v>649962</v>
      </c>
      <c r="AN59" s="334">
        <v>105926</v>
      </c>
      <c r="AO59" s="335">
        <v>39.299999999999997</v>
      </c>
      <c r="AP59" s="336">
        <v>146367</v>
      </c>
      <c r="AQ59" s="337">
        <v>5.8</v>
      </c>
      <c r="AR59" s="338">
        <v>33.5</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549</v>
      </c>
      <c r="AM60" s="341">
        <v>489760</v>
      </c>
      <c r="AN60" s="342">
        <v>79817</v>
      </c>
      <c r="AO60" s="343">
        <v>111.2</v>
      </c>
      <c r="AP60" s="344">
        <v>79441</v>
      </c>
      <c r="AQ60" s="345">
        <v>12.4</v>
      </c>
      <c r="AR60" s="346">
        <v>98.8</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554</v>
      </c>
      <c r="AL61" s="347"/>
      <c r="AM61" s="348">
        <v>383170</v>
      </c>
      <c r="AN61" s="349">
        <v>61240</v>
      </c>
      <c r="AO61" s="350">
        <v>41.4</v>
      </c>
      <c r="AP61" s="351">
        <v>135350</v>
      </c>
      <c r="AQ61" s="352">
        <v>5.3</v>
      </c>
      <c r="AR61" s="338">
        <v>36.1</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549</v>
      </c>
      <c r="AM62" s="341">
        <v>221692</v>
      </c>
      <c r="AN62" s="342">
        <v>35521</v>
      </c>
      <c r="AO62" s="343">
        <v>87.7</v>
      </c>
      <c r="AP62" s="344">
        <v>73059</v>
      </c>
      <c r="AQ62" s="345">
        <v>6.5</v>
      </c>
      <c r="AR62" s="346">
        <v>81.2</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B2CsDLsH5vTiA6HYshs1UG8aEueZpHVczHB9Wadg5kosz9w1QVFuYS6y5BLBMnCHb7OZqdtD1f+vkIV/FunFtw==" saltValue="NUmloOX5pp4JV6XWMqxKp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verticalCentered="1"/>
  <pageMargins left="0" right="0" top="0" bottom="0" header="0" footer="0"/>
  <pageSetup paperSize="8" scale="89" orientation="landscape" r:id="rId1"/>
  <headerFooter alignWithMargins="0">
    <oddFooter>&amp;C&amp;P /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556</v>
      </c>
    </row>
    <row r="120" spans="125:125" ht="13.5" hidden="1" customHeight="1" x14ac:dyDescent="0.15"/>
    <row r="121" spans="125:125" ht="13.5" hidden="1" customHeight="1" x14ac:dyDescent="0.15">
      <c r="DU121" s="259"/>
    </row>
  </sheetData>
  <sheetProtection algorithmName="SHA-512" hashValue="G+ikXiL99xgA0wuSVEisSx4XABalPFrs0MQICVXTUjgR+RMsTTCPQeAkk8SiPLlUjl4wQgsN2N9phQwCCOhq7A==" saltValue="FtQNynkRUJQ1iElkF86Y+g==" spinCount="100000" sheet="1" objects="1" scenarios="1"/>
  <dataConsolidate/>
  <phoneticPr fontId="2"/>
  <printOptions horizontalCentered="1" verticalCentered="1"/>
  <pageMargins left="0" right="0" top="0" bottom="0" header="0" footer="0"/>
  <pageSetup paperSize="8" scale="57" orientation="landscape" r:id="rId1"/>
  <headerFooter alignWithMargins="0">
    <oddFooter>&amp;C&amp;P /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557</v>
      </c>
    </row>
  </sheetData>
  <sheetProtection algorithmName="SHA-512" hashValue="699AC9fuBBn5f6iNjlvEfxDYC7c6H33URv3GHhsJdwtFBB8Mep3wzkWgam1iCQPEEj4HGgjnz8lyJgL/wROXpQ==" saltValue="iSusbQd3EHcpAvZvL7KhzA==" spinCount="100000" sheet="1" objects="1" scenarios="1"/>
  <dataConsolidate/>
  <phoneticPr fontId="2"/>
  <printOptions horizontalCentered="1" verticalCentered="1"/>
  <pageMargins left="0" right="0" top="0" bottom="0" header="0" footer="0"/>
  <pageSetup paperSize="8" scale="57" orientation="landscape" r:id="rId1"/>
  <headerFooter alignWithMargins="0">
    <oddFooter>&amp;C&amp;P / &amp;N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15">
      <c r="B47" s="10"/>
      <c r="C47" s="1139" t="s">
        <v>3</v>
      </c>
      <c r="D47" s="1139"/>
      <c r="E47" s="1140"/>
      <c r="F47" s="11">
        <v>42.76</v>
      </c>
      <c r="G47" s="12">
        <v>43.15</v>
      </c>
      <c r="H47" s="12">
        <v>41.13</v>
      </c>
      <c r="I47" s="12">
        <v>39.06</v>
      </c>
      <c r="J47" s="13">
        <v>42.94</v>
      </c>
    </row>
    <row r="48" spans="2:10" ht="57.75" customHeight="1" x14ac:dyDescent="0.15">
      <c r="B48" s="14"/>
      <c r="C48" s="1141" t="s">
        <v>4</v>
      </c>
      <c r="D48" s="1141"/>
      <c r="E48" s="1142"/>
      <c r="F48" s="15">
        <v>7.08</v>
      </c>
      <c r="G48" s="16">
        <v>6.84</v>
      </c>
      <c r="H48" s="16">
        <v>2.19</v>
      </c>
      <c r="I48" s="16">
        <v>6.49</v>
      </c>
      <c r="J48" s="17">
        <v>6.83</v>
      </c>
    </row>
    <row r="49" spans="2:10" ht="57.75" customHeight="1" thickBot="1" x14ac:dyDescent="0.2">
      <c r="B49" s="18"/>
      <c r="C49" s="1143" t="s">
        <v>5</v>
      </c>
      <c r="D49" s="1143"/>
      <c r="E49" s="1144"/>
      <c r="F49" s="19">
        <v>7.61</v>
      </c>
      <c r="G49" s="20" t="s">
        <v>563</v>
      </c>
      <c r="H49" s="20" t="s">
        <v>564</v>
      </c>
      <c r="I49" s="20">
        <v>3.32</v>
      </c>
      <c r="J49" s="21">
        <v>0.28999999999999998</v>
      </c>
    </row>
    <row r="50" spans="2:10" x14ac:dyDescent="0.15"/>
  </sheetData>
  <sheetProtection algorithmName="SHA-512" hashValue="W0aEuZiv/j5SbNexg88ki/8RV2sYXXyIS4Ys6WxpyGQTUiKnQyxI3UapWho9IE+tHK7qz/SWPH5QFTbDtxl9fg==" saltValue="+ku3fLEGnclFh0rFHFWzrw==" spinCount="100000" sheet="1" objects="1" scenarios="1"/>
  <mergeCells count="3">
    <mergeCell ref="C47:E47"/>
    <mergeCell ref="C48:E48"/>
    <mergeCell ref="C49:E49"/>
  </mergeCells>
  <phoneticPr fontId="2"/>
  <printOptions horizontalCentered="1" verticalCentered="1"/>
  <pageMargins left="0" right="0" top="0" bottom="0" header="0" footer="0"/>
  <pageSetup paperSize="8" scale="92" orientation="landscape" r:id="rId1"/>
  <headerFooter alignWithMargins="0">
    <oddFooter>&amp;C&amp;P /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itle>財政状況資料集</dc:title>
  <dc:subject/>
  <dc:creator>財務調査課</dc:creator>
  <cp:keywords/>
  <dc:description/>
  <cp:lastModifiedBy/>
  <cp:lastPrinted>2024-03-13T00:04:05Z</cp:lastPrinted>
  <dcterms:created xsi:type="dcterms:W3CDTF">2024-02-05T03:32:14Z</dcterms:created>
  <dcterms:modified xsi:type="dcterms:W3CDTF">2024-03-18T23:58:21Z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