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20475" windowHeight="9630" activeTab="0"/>
  </bookViews>
  <sheets>
    <sheet name="- 8 -" sheetId="1" r:id="rId1"/>
    <sheet name="- 9 -" sheetId="2" r:id="rId2"/>
    <sheet name="- 10 -" sheetId="3" r:id="rId3"/>
  </sheets>
  <definedNames>
    <definedName name="_xlnm.Print_Area" localSheetId="2">'- 10 -'!$A$1:$M$50</definedName>
    <definedName name="_xlnm.Print_Area" localSheetId="0">'- 8 -'!$A$1:$M$56</definedName>
    <definedName name="_xlnm.Print_Area" localSheetId="1">'- 9 -'!$A$1:$AI$48</definedName>
  </definedNames>
  <calcPr fullCalcOnLoad="1"/>
</workbook>
</file>

<file path=xl/sharedStrings.xml><?xml version="1.0" encoding="utf-8"?>
<sst xmlns="http://schemas.openxmlformats.org/spreadsheetml/2006/main" count="177" uniqueCount="116">
  <si>
    <t>福祉科</t>
  </si>
  <si>
    <t>情報科</t>
  </si>
  <si>
    <t>水産科</t>
  </si>
  <si>
    <t>その他</t>
  </si>
  <si>
    <t>看護科</t>
  </si>
  <si>
    <t>総合</t>
  </si>
  <si>
    <t>家庭科</t>
  </si>
  <si>
    <t>農業科</t>
  </si>
  <si>
    <t>商業科</t>
  </si>
  <si>
    <t>普通科</t>
  </si>
  <si>
    <t>工業科</t>
  </si>
  <si>
    <t>福祉</t>
  </si>
  <si>
    <t>情報</t>
  </si>
  <si>
    <t>水産</t>
  </si>
  <si>
    <t>看護</t>
  </si>
  <si>
    <t>家庭</t>
  </si>
  <si>
    <t>農業</t>
  </si>
  <si>
    <t>商業</t>
  </si>
  <si>
    <t>工業</t>
  </si>
  <si>
    <t>普通</t>
  </si>
  <si>
    <t>合計</t>
  </si>
  <si>
    <t xml:space="preserve">       次いで普通科26.2％(延べ27学科)、商業科17.5％(商業科、情報処理科等延べ18学科)、農業科</t>
  </si>
  <si>
    <t xml:space="preserve">         全学科数に占める各学科の割合は、工業科30.1％(電気科、機械科、建築科等延べ31学科)、</t>
  </si>
  <si>
    <t xml:space="preserve">       ・小学科数は延べ103学科で、前年度に比べ6学科減少している。</t>
  </si>
  <si>
    <t xml:space="preserve">     14.3％、総合6.1％、農業科5.0％、家庭科3.9％、看護科1.2％の順となっている。</t>
  </si>
  <si>
    <t xml:space="preserve">       本科の生徒数を学科別にみると、普通科が52.6％を占めており、次いで工業科15.3％、商業科</t>
  </si>
  <si>
    <t>　　 ている｡</t>
  </si>
  <si>
    <r>
      <t xml:space="preserve">  (3)  全生徒数のうち､全日制課程と定時制課程をあわせた本科の生徒数は､</t>
    </r>
    <r>
      <rPr>
        <sz val="10"/>
        <color indexed="30"/>
        <rFont val="ＭＳ 明朝"/>
        <family val="1"/>
      </rPr>
      <t>25,856</t>
    </r>
    <r>
      <rPr>
        <sz val="10"/>
        <rFont val="ＭＳ 明朝"/>
        <family val="1"/>
      </rPr>
      <t>人(</t>
    </r>
    <r>
      <rPr>
        <sz val="10"/>
        <color indexed="30"/>
        <rFont val="ＭＳ 明朝"/>
        <family val="1"/>
      </rPr>
      <t>99.4</t>
    </r>
    <r>
      <rPr>
        <sz val="10"/>
        <rFont val="ＭＳ 明朝"/>
        <family val="1"/>
      </rPr>
      <t>％)となっ</t>
    </r>
  </si>
  <si>
    <t>うち本科</t>
  </si>
  <si>
    <t>全国</t>
  </si>
  <si>
    <t>佐賀</t>
  </si>
  <si>
    <t>公立</t>
  </si>
  <si>
    <t>私立</t>
  </si>
  <si>
    <t>計</t>
  </si>
  <si>
    <t>私立の生徒の割合</t>
  </si>
  <si>
    <t>定時制</t>
  </si>
  <si>
    <t>全 日 制</t>
  </si>
  <si>
    <t>年度</t>
  </si>
  <si>
    <t>(単位：人・％)</t>
  </si>
  <si>
    <t>表-10 高等学校の課程別生徒数</t>
  </si>
  <si>
    <t xml:space="preserve">       ・定時制課程の生徒数は、前年度より54人(13.4％)減少している。</t>
  </si>
  <si>
    <t xml:space="preserve">       ・全生徒数のうち、全日制課程の生徒が占める割合は、98.7％となっている。</t>
  </si>
  <si>
    <t xml:space="preserve">     前年度より234人減少している。</t>
  </si>
  <si>
    <t xml:space="preserve">  (2)  生徒数は26,006人{全日制課程25,658人(公立19,470人、私立6,188人)、定時制課程348人}で、</t>
  </si>
  <si>
    <t>-</t>
  </si>
  <si>
    <t>-</t>
  </si>
  <si>
    <t>本校</t>
  </si>
  <si>
    <t>分校</t>
  </si>
  <si>
    <t>私 立</t>
  </si>
  <si>
    <t>公  立</t>
  </si>
  <si>
    <t>(単位：校)</t>
  </si>
  <si>
    <t>表-9  高等学校の設置者別学校数</t>
  </si>
  <si>
    <t xml:space="preserve">       ・中高一貫教育を行う学校数は併設型が9校で、前年度と同数になっている。</t>
  </si>
  <si>
    <t xml:space="preserve">       ・私立の学校は9校で、前年度と同数になっている。</t>
  </si>
  <si>
    <t xml:space="preserve">       ・公立の学校は36校で、前年度と同数となっている。</t>
  </si>
  <si>
    <t xml:space="preserve">       している学校は7校となっている。</t>
  </si>
  <si>
    <t xml:space="preserve">       ・課程別の学校数は、全日制課程のみを置く学校は38校で、全日制・定時制の両課程を併置</t>
  </si>
  <si>
    <t xml:space="preserve">  (1)  学校数は45校(本校のみ)で、前年度と同数になっている。</t>
  </si>
  <si>
    <t>a  全日制課程・定時制課程</t>
  </si>
  <si>
    <t>3 高等学校</t>
  </si>
  <si>
    <t>その他</t>
  </si>
  <si>
    <t>家庭</t>
  </si>
  <si>
    <t>立</t>
  </si>
  <si>
    <t>商業</t>
  </si>
  <si>
    <t>私</t>
  </si>
  <si>
    <t>普通</t>
  </si>
  <si>
    <t>総合</t>
  </si>
  <si>
    <t>看護</t>
  </si>
  <si>
    <t>工業</t>
  </si>
  <si>
    <t>農業</t>
  </si>
  <si>
    <t>公</t>
  </si>
  <si>
    <t>合 計</t>
  </si>
  <si>
    <t>中学卒業者</t>
  </si>
  <si>
    <t>うち過年度</t>
  </si>
  <si>
    <t>うち他県の</t>
  </si>
  <si>
    <t>入学者</t>
  </si>
  <si>
    <t>区   分</t>
  </si>
  <si>
    <t>定 時 制</t>
  </si>
  <si>
    <t>全 日 制</t>
  </si>
  <si>
    <t xml:space="preserve">  (単位：人)</t>
  </si>
  <si>
    <t>表-12 高等学校の課程別・学科別入学者数</t>
  </si>
  <si>
    <t xml:space="preserve">    減少している。</t>
  </si>
  <si>
    <t xml:space="preserve">  (4)  本科の入学者数は8,804人(全日制課程8.721人、定時制課程83人)で、前年度より7人 (0.1％)</t>
  </si>
  <si>
    <t>その他</t>
  </si>
  <si>
    <t>計</t>
  </si>
  <si>
    <t>専攻科</t>
  </si>
  <si>
    <t>本      科　（ 全日制・定時制 ）</t>
  </si>
  <si>
    <t>年度</t>
  </si>
  <si>
    <t>(単位：人）</t>
  </si>
  <si>
    <t>表-11 高等学校の学科別生徒数</t>
  </si>
  <si>
    <t xml:space="preserve">      1学科、その他1学科)となっている。</t>
  </si>
  <si>
    <t xml:space="preserve">      延べ8学科)、総合学科3.9％(延べ4学科)、看護科1.9％(延べ2学科)、その他1.9％(理数科</t>
  </si>
  <si>
    <t xml:space="preserve">      10.7％(食品流通科、生産技術科等、延べ11学科)、家庭科7.8％(食品調理科、生活経営科等、</t>
  </si>
  <si>
    <t>女</t>
  </si>
  <si>
    <t>男</t>
  </si>
  <si>
    <t>生 徒 数</t>
  </si>
  <si>
    <t>年度間</t>
  </si>
  <si>
    <t>(単位：人)</t>
  </si>
  <si>
    <t xml:space="preserve">表-15 通信教育入学者数(前年度間) </t>
  </si>
  <si>
    <t>表-14 通信教育生徒数の推移</t>
  </si>
  <si>
    <t xml:space="preserve">  (3)  教員数は29人(本務29人、兼務者0人)で、前年度より1人（3.3％）減少している。</t>
  </si>
  <si>
    <t xml:space="preserve">       ・平成24年度間の退学者数は、129人となっている。</t>
  </si>
  <si>
    <t xml:space="preserve">         このうち、58.9％(93人)は女子である。</t>
  </si>
  <si>
    <t xml:space="preserve">       ・平成24年度間の卒業者数は158人で、前年度より14人(9.7％)増加している。</t>
  </si>
  <si>
    <t xml:space="preserve">       ・平成24年度間の入学者は237人で、前年度より2人(0.9％)増加している。</t>
  </si>
  <si>
    <t xml:space="preserve">       このうち、59.7％(840人)は20歳以上となっている。</t>
  </si>
  <si>
    <t xml:space="preserve">  (2)  在学者数は1,408人(男699人、女709人)で、前年度より55人(3.8％)減少している。</t>
  </si>
  <si>
    <t xml:space="preserve">  (1)  学校数は1校(併置校)で、前年度と同数となっている。</t>
  </si>
  <si>
    <t>b 通信制課程</t>
  </si>
  <si>
    <t>女性教員の割合</t>
  </si>
  <si>
    <t>(単位：人・％)</t>
  </si>
  <si>
    <t>表-13 高等学校の本務教員数</t>
  </si>
  <si>
    <t xml:space="preserve">       ・本務教員1人当たりの生徒数は12.0人で、前年度と同数になっている。</t>
  </si>
  <si>
    <t xml:space="preserve">        いる。</t>
  </si>
  <si>
    <t xml:space="preserve">       ・全教員(本務者)のうち、女性教員の占める割合は33.2％で、前年度より0.3ポイント増加して</t>
  </si>
  <si>
    <t xml:space="preserve">  (5)  教員数(本務者)は2,164人(男1,445人、女719人)で、前年度より21人(1.0％)減少している。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</si>
</sst>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* #,##0_ ;_ * &quot;¥&quot;\!\-#,##0_ ;_ * &quot;-&quot;_ ;_ @_ "/>
    <numFmt numFmtId="179" formatCode="_ * #,##0.00_ ;_ * &quot;¥&quot;\!\-#,##0.00_ ;_ * &quot;-&quot;??_ ;_ @_ "/>
    <numFmt numFmtId="180" formatCode="#,##0.00_ ;[Red]\-#,##0.00\ "/>
    <numFmt numFmtId="181" formatCode="0.0_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0"/>
      <color indexed="9"/>
      <name val="ＭＳ 明朝"/>
      <family val="1"/>
    </font>
    <font>
      <sz val="6"/>
      <name val="ＭＳ Ｐ明朝"/>
      <family val="1"/>
    </font>
    <font>
      <sz val="10"/>
      <color indexed="30"/>
      <name val="ＭＳ 明朝"/>
      <family val="1"/>
    </font>
    <font>
      <sz val="11"/>
      <name val="ＭＳ Ｐゴシック"/>
      <family val="3"/>
    </font>
    <font>
      <sz val="9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sz val="9"/>
      <color theme="1"/>
      <name val="ＭＳ 明朝"/>
      <family val="1"/>
    </font>
    <font>
      <b/>
      <sz val="11"/>
      <color theme="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7" fillId="32" borderId="0" applyNumberFormat="0" applyBorder="0" applyAlignment="0" applyProtection="0"/>
  </cellStyleXfs>
  <cellXfs count="127">
    <xf numFmtId="0" fontId="0" fillId="0" borderId="0" xfId="0" applyFont="1" applyAlignment="1">
      <alignment vertical="center"/>
    </xf>
    <xf numFmtId="0" fontId="48" fillId="0" borderId="0" xfId="61" applyFont="1" applyAlignment="1">
      <alignment vertical="center"/>
      <protection/>
    </xf>
    <xf numFmtId="0" fontId="49" fillId="0" borderId="0" xfId="61" applyFont="1" applyAlignment="1">
      <alignment vertical="center"/>
      <protection/>
    </xf>
    <xf numFmtId="176" fontId="49" fillId="0" borderId="0" xfId="61" applyNumberFormat="1" applyFont="1" applyAlignment="1">
      <alignment vertical="center"/>
      <protection/>
    </xf>
    <xf numFmtId="0" fontId="49" fillId="0" borderId="0" xfId="61" applyFont="1" applyAlignment="1">
      <alignment horizontal="center" vertical="center"/>
      <protection/>
    </xf>
    <xf numFmtId="0" fontId="18" fillId="0" borderId="0" xfId="61" applyFont="1" applyAlignment="1">
      <alignment vertical="center"/>
      <protection/>
    </xf>
    <xf numFmtId="0" fontId="18" fillId="0" borderId="0" xfId="61" applyFont="1" applyAlignment="1" quotePrefix="1">
      <alignment horizontal="left" vertical="center"/>
      <protection/>
    </xf>
    <xf numFmtId="0" fontId="18" fillId="33" borderId="0" xfId="61" applyFont="1" applyFill="1" applyAlignment="1" quotePrefix="1">
      <alignment horizontal="left" vertical="center"/>
      <protection/>
    </xf>
    <xf numFmtId="0" fontId="18" fillId="0" borderId="0" xfId="61" applyFont="1" applyAlignment="1">
      <alignment horizontal="left" vertical="center"/>
      <protection/>
    </xf>
    <xf numFmtId="176" fontId="48" fillId="0" borderId="10" xfId="48" applyNumberFormat="1" applyFont="1" applyFill="1" applyBorder="1" applyAlignment="1">
      <alignment vertical="center"/>
    </xf>
    <xf numFmtId="177" fontId="48" fillId="0" borderId="10" xfId="61" applyNumberFormat="1" applyFont="1" applyBorder="1" applyAlignment="1">
      <alignment vertical="center"/>
      <protection/>
    </xf>
    <xf numFmtId="0" fontId="48" fillId="0" borderId="10" xfId="61" applyFont="1" applyBorder="1" applyAlignment="1">
      <alignment vertical="center"/>
      <protection/>
    </xf>
    <xf numFmtId="3" fontId="48" fillId="0" borderId="10" xfId="61" applyNumberFormat="1" applyFont="1" applyBorder="1" applyAlignment="1">
      <alignment vertical="center"/>
      <protection/>
    </xf>
    <xf numFmtId="38" fontId="48" fillId="0" borderId="10" xfId="48" applyFont="1" applyBorder="1" applyAlignment="1">
      <alignment vertical="center"/>
    </xf>
    <xf numFmtId="3" fontId="48" fillId="33" borderId="10" xfId="61" applyNumberFormat="1" applyFont="1" applyFill="1" applyBorder="1" applyAlignment="1">
      <alignment vertical="center"/>
      <protection/>
    </xf>
    <xf numFmtId="0" fontId="48" fillId="0" borderId="10" xfId="61" applyFont="1" applyBorder="1" applyAlignment="1">
      <alignment horizontal="center" vertical="center"/>
      <protection/>
    </xf>
    <xf numFmtId="177" fontId="48" fillId="0" borderId="11" xfId="61" applyNumberFormat="1" applyFont="1" applyFill="1" applyBorder="1" applyAlignment="1">
      <alignment vertical="center"/>
      <protection/>
    </xf>
    <xf numFmtId="0" fontId="48" fillId="0" borderId="11" xfId="61" applyFont="1" applyFill="1" applyBorder="1" applyAlignment="1">
      <alignment vertical="center"/>
      <protection/>
    </xf>
    <xf numFmtId="176" fontId="48" fillId="0" borderId="12" xfId="48" applyNumberFormat="1" applyFont="1" applyFill="1" applyBorder="1" applyAlignment="1">
      <alignment vertical="center"/>
    </xf>
    <xf numFmtId="0" fontId="48" fillId="0" borderId="10" xfId="61" applyFont="1" applyFill="1" applyBorder="1" applyAlignment="1">
      <alignment vertical="center"/>
      <protection/>
    </xf>
    <xf numFmtId="176" fontId="48" fillId="0" borderId="10" xfId="48" applyNumberFormat="1" applyFont="1" applyBorder="1" applyAlignment="1">
      <alignment vertical="center"/>
    </xf>
    <xf numFmtId="0" fontId="48" fillId="0" borderId="13" xfId="61" applyFont="1" applyBorder="1" applyAlignment="1">
      <alignment horizontal="center" vertical="center"/>
      <protection/>
    </xf>
    <xf numFmtId="0" fontId="50" fillId="0" borderId="10" xfId="61" applyFont="1" applyBorder="1" applyAlignment="1">
      <alignment horizontal="center" vertical="center"/>
      <protection/>
    </xf>
    <xf numFmtId="0" fontId="48" fillId="0" borderId="14" xfId="61" applyFont="1" applyBorder="1" applyAlignment="1">
      <alignment horizontal="center" vertical="center"/>
      <protection/>
    </xf>
    <xf numFmtId="0" fontId="48" fillId="0" borderId="12" xfId="61" applyFont="1" applyBorder="1" applyAlignment="1">
      <alignment horizontal="center" vertical="center"/>
      <protection/>
    </xf>
    <xf numFmtId="0" fontId="48" fillId="0" borderId="15" xfId="61" applyFont="1" applyBorder="1" applyAlignment="1">
      <alignment horizontal="centerContinuous" vertical="center"/>
      <protection/>
    </xf>
    <xf numFmtId="0" fontId="48" fillId="0" borderId="16" xfId="61" applyFont="1" applyBorder="1" applyAlignment="1">
      <alignment horizontal="center" vertical="center"/>
      <protection/>
    </xf>
    <xf numFmtId="0" fontId="48" fillId="0" borderId="17" xfId="61" applyFont="1" applyBorder="1" applyAlignment="1">
      <alignment horizontal="center" vertical="center"/>
      <protection/>
    </xf>
    <xf numFmtId="0" fontId="50" fillId="0" borderId="15" xfId="61" applyFont="1" applyBorder="1" applyAlignment="1">
      <alignment horizontal="center" vertical="center"/>
      <protection/>
    </xf>
    <xf numFmtId="0" fontId="50" fillId="0" borderId="11" xfId="61" applyFont="1" applyBorder="1" applyAlignment="1">
      <alignment horizontal="center" vertical="center"/>
      <protection/>
    </xf>
    <xf numFmtId="0" fontId="48" fillId="0" borderId="15" xfId="61" applyFont="1" applyBorder="1" applyAlignment="1">
      <alignment horizontal="center" vertical="center"/>
      <protection/>
    </xf>
    <xf numFmtId="0" fontId="48" fillId="0" borderId="18" xfId="61" applyFont="1" applyBorder="1" applyAlignment="1">
      <alignment horizontal="centerContinuous" vertical="center"/>
      <protection/>
    </xf>
    <xf numFmtId="0" fontId="48" fillId="0" borderId="11" xfId="61" applyFont="1" applyBorder="1" applyAlignment="1">
      <alignment horizontal="centerContinuous" vertical="center"/>
      <protection/>
    </xf>
    <xf numFmtId="0" fontId="48" fillId="0" borderId="0" xfId="61" applyFont="1" applyAlignment="1">
      <alignment horizontal="right" vertical="center"/>
      <protection/>
    </xf>
    <xf numFmtId="0" fontId="51" fillId="0" borderId="0" xfId="61" applyFont="1" applyAlignment="1">
      <alignment vertical="center"/>
      <protection/>
    </xf>
    <xf numFmtId="0" fontId="48" fillId="0" borderId="0" xfId="61" applyFont="1" applyAlignment="1" quotePrefix="1">
      <alignment horizontal="left" vertical="center"/>
      <protection/>
    </xf>
    <xf numFmtId="0" fontId="52" fillId="0" borderId="0" xfId="61" applyFont="1" applyAlignment="1">
      <alignment vertical="center"/>
      <protection/>
    </xf>
    <xf numFmtId="0" fontId="53" fillId="0" borderId="0" xfId="61" applyFont="1" applyAlignment="1">
      <alignment vertical="center"/>
      <protection/>
    </xf>
    <xf numFmtId="178" fontId="48" fillId="0" borderId="15" xfId="61" applyNumberFormat="1" applyFont="1" applyBorder="1" applyAlignment="1">
      <alignment vertical="center"/>
      <protection/>
    </xf>
    <xf numFmtId="178" fontId="48" fillId="0" borderId="11" xfId="61" applyNumberFormat="1" applyFont="1" applyBorder="1" applyAlignment="1">
      <alignment vertical="center"/>
      <protection/>
    </xf>
    <xf numFmtId="178" fontId="48" fillId="0" borderId="15" xfId="61" applyNumberFormat="1" applyFont="1" applyBorder="1" applyAlignment="1">
      <alignment horizontal="right" vertical="center"/>
      <protection/>
    </xf>
    <xf numFmtId="0" fontId="48" fillId="0" borderId="11" xfId="61" applyFont="1" applyBorder="1" applyAlignment="1">
      <alignment vertical="center"/>
      <protection/>
    </xf>
    <xf numFmtId="0" fontId="48" fillId="0" borderId="11" xfId="61" applyFont="1" applyBorder="1" applyAlignment="1">
      <alignment horizontal="center" vertical="center"/>
      <protection/>
    </xf>
    <xf numFmtId="0" fontId="48" fillId="0" borderId="0" xfId="60" applyFont="1" applyAlignment="1">
      <alignment vertical="center"/>
      <protection/>
    </xf>
    <xf numFmtId="178" fontId="48" fillId="0" borderId="19" xfId="61" applyNumberFormat="1" applyFont="1" applyBorder="1" applyAlignment="1">
      <alignment vertical="center"/>
      <protection/>
    </xf>
    <xf numFmtId="178" fontId="48" fillId="0" borderId="16" xfId="61" applyNumberFormat="1" applyFont="1" applyBorder="1" applyAlignment="1">
      <alignment vertical="center"/>
      <protection/>
    </xf>
    <xf numFmtId="178" fontId="48" fillId="0" borderId="20" xfId="61" applyNumberFormat="1" applyFont="1" applyBorder="1" applyAlignment="1">
      <alignment vertical="center"/>
      <protection/>
    </xf>
    <xf numFmtId="0" fontId="48" fillId="0" borderId="16" xfId="61" applyFont="1" applyBorder="1" applyAlignment="1">
      <alignment vertical="center"/>
      <protection/>
    </xf>
    <xf numFmtId="0" fontId="48" fillId="0" borderId="21" xfId="61" applyFont="1" applyBorder="1" applyAlignment="1">
      <alignment horizontal="center" vertical="center"/>
      <protection/>
    </xf>
    <xf numFmtId="0" fontId="48" fillId="0" borderId="20" xfId="61" applyFont="1" applyBorder="1" applyAlignment="1">
      <alignment horizontal="centerContinuous" vertical="center"/>
      <protection/>
    </xf>
    <xf numFmtId="0" fontId="48" fillId="0" borderId="19" xfId="61" applyFont="1" applyBorder="1" applyAlignment="1">
      <alignment horizontal="center" vertical="center"/>
      <protection/>
    </xf>
    <xf numFmtId="0" fontId="54" fillId="0" borderId="0" xfId="61" applyFont="1" applyAlignment="1" quotePrefix="1">
      <alignment horizontal="left" vertical="center"/>
      <protection/>
    </xf>
    <xf numFmtId="0" fontId="55" fillId="0" borderId="0" xfId="61" applyFont="1" applyAlignment="1">
      <alignment vertical="center"/>
      <protection/>
    </xf>
    <xf numFmtId="0" fontId="48" fillId="0" borderId="0" xfId="61" applyFont="1" applyFill="1" applyAlignment="1">
      <alignment vertical="center"/>
      <protection/>
    </xf>
    <xf numFmtId="41" fontId="48" fillId="0" borderId="0" xfId="48" applyNumberFormat="1" applyFont="1" applyAlignment="1">
      <alignment vertical="center"/>
    </xf>
    <xf numFmtId="41" fontId="48" fillId="0" borderId="15" xfId="48" applyNumberFormat="1" applyFont="1" applyBorder="1" applyAlignment="1">
      <alignment vertical="center"/>
    </xf>
    <xf numFmtId="41" fontId="48" fillId="0" borderId="18" xfId="48" applyNumberFormat="1" applyFont="1" applyBorder="1" applyAlignment="1">
      <alignment vertical="center"/>
    </xf>
    <xf numFmtId="41" fontId="48" fillId="0" borderId="11" xfId="48" applyNumberFormat="1" applyFont="1" applyBorder="1" applyAlignment="1">
      <alignment vertical="center"/>
    </xf>
    <xf numFmtId="0" fontId="48" fillId="0" borderId="10" xfId="61" applyFont="1" applyBorder="1" applyAlignment="1">
      <alignment horizontal="distributed" vertical="center"/>
      <protection/>
    </xf>
    <xf numFmtId="0" fontId="48" fillId="0" borderId="13" xfId="61" applyFont="1" applyBorder="1" applyAlignment="1">
      <alignment horizontal="centerContinuous" vertical="center"/>
      <protection/>
    </xf>
    <xf numFmtId="41" fontId="48" fillId="0" borderId="10" xfId="48" applyNumberFormat="1" applyFont="1" applyBorder="1" applyAlignment="1">
      <alignment vertical="center"/>
    </xf>
    <xf numFmtId="41" fontId="48" fillId="0" borderId="10" xfId="48" applyNumberFormat="1" applyFont="1" applyBorder="1" applyAlignment="1">
      <alignment horizontal="right" vertical="center"/>
    </xf>
    <xf numFmtId="0" fontId="48" fillId="0" borderId="17" xfId="61" applyFont="1" applyBorder="1" applyAlignment="1">
      <alignment horizontal="centerContinuous" vertical="center"/>
      <protection/>
    </xf>
    <xf numFmtId="41" fontId="48" fillId="0" borderId="10" xfId="48" applyNumberFormat="1" applyFont="1" applyFill="1" applyBorder="1" applyAlignment="1">
      <alignment vertical="center"/>
    </xf>
    <xf numFmtId="41" fontId="48" fillId="0" borderId="20" xfId="48" applyNumberFormat="1" applyFont="1" applyBorder="1" applyAlignment="1">
      <alignment vertical="center"/>
    </xf>
    <xf numFmtId="41" fontId="48" fillId="0" borderId="16" xfId="48" applyNumberFormat="1" applyFont="1" applyBorder="1" applyAlignment="1">
      <alignment vertical="center"/>
    </xf>
    <xf numFmtId="41" fontId="48" fillId="0" borderId="15" xfId="48" applyNumberFormat="1" applyFont="1" applyBorder="1" applyAlignment="1">
      <alignment horizontal="right" vertical="center"/>
    </xf>
    <xf numFmtId="41" fontId="48" fillId="0" borderId="18" xfId="48" applyNumberFormat="1" applyFont="1" applyBorder="1" applyAlignment="1">
      <alignment horizontal="right" vertical="center"/>
    </xf>
    <xf numFmtId="41" fontId="48" fillId="0" borderId="11" xfId="48" applyNumberFormat="1" applyFont="1" applyBorder="1" applyAlignment="1">
      <alignment horizontal="right" vertical="center"/>
    </xf>
    <xf numFmtId="0" fontId="48" fillId="0" borderId="12" xfId="61" applyFont="1" applyBorder="1" applyAlignment="1">
      <alignment horizontal="centerContinuous" vertical="center"/>
      <protection/>
    </xf>
    <xf numFmtId="0" fontId="48" fillId="0" borderId="13" xfId="61" applyFont="1" applyBorder="1" applyAlignment="1">
      <alignment vertical="center"/>
      <protection/>
    </xf>
    <xf numFmtId="41" fontId="48" fillId="0" borderId="15" xfId="61" applyNumberFormat="1" applyFont="1" applyBorder="1">
      <alignment/>
      <protection/>
    </xf>
    <xf numFmtId="41" fontId="48" fillId="0" borderId="18" xfId="61" applyNumberFormat="1" applyFont="1" applyBorder="1">
      <alignment/>
      <protection/>
    </xf>
    <xf numFmtId="0" fontId="48" fillId="0" borderId="17" xfId="61" applyFont="1" applyBorder="1" applyAlignment="1">
      <alignment vertical="center"/>
      <protection/>
    </xf>
    <xf numFmtId="41" fontId="48" fillId="0" borderId="10" xfId="61" applyNumberFormat="1" applyFont="1" applyBorder="1" applyAlignment="1">
      <alignment horizontal="right" vertical="center"/>
      <protection/>
    </xf>
    <xf numFmtId="0" fontId="48" fillId="0" borderId="10" xfId="61" applyFont="1" applyBorder="1" applyAlignment="1">
      <alignment horizontal="center" vertical="center"/>
      <protection/>
    </xf>
    <xf numFmtId="0" fontId="50" fillId="0" borderId="21" xfId="61" applyFont="1" applyBorder="1" applyAlignment="1">
      <alignment horizontal="center" vertical="center"/>
      <protection/>
    </xf>
    <xf numFmtId="0" fontId="50" fillId="0" borderId="22" xfId="61" applyFont="1" applyBorder="1" applyAlignment="1">
      <alignment horizontal="center" vertical="center"/>
      <protection/>
    </xf>
    <xf numFmtId="0" fontId="50" fillId="0" borderId="14" xfId="61" applyFont="1" applyBorder="1" applyAlignment="1">
      <alignment horizontal="center" vertical="center"/>
      <protection/>
    </xf>
    <xf numFmtId="0" fontId="48" fillId="0" borderId="22" xfId="61" applyFont="1" applyBorder="1" applyAlignment="1">
      <alignment horizontal="center" vertical="center"/>
      <protection/>
    </xf>
    <xf numFmtId="0" fontId="48" fillId="0" borderId="21" xfId="61" applyFont="1" applyBorder="1" applyAlignment="1">
      <alignment vertical="center"/>
      <protection/>
    </xf>
    <xf numFmtId="0" fontId="48" fillId="0" borderId="22" xfId="61" applyFont="1" applyBorder="1" applyAlignment="1">
      <alignment vertical="center"/>
      <protection/>
    </xf>
    <xf numFmtId="0" fontId="48" fillId="0" borderId="14" xfId="61" applyFont="1" applyBorder="1" applyAlignment="1">
      <alignment vertical="center"/>
      <protection/>
    </xf>
    <xf numFmtId="0" fontId="50" fillId="0" borderId="19" xfId="61" applyFont="1" applyBorder="1" applyAlignment="1">
      <alignment vertical="center"/>
      <protection/>
    </xf>
    <xf numFmtId="0" fontId="50" fillId="0" borderId="20" xfId="61" applyFont="1" applyBorder="1" applyAlignment="1">
      <alignment vertical="center"/>
      <protection/>
    </xf>
    <xf numFmtId="0" fontId="50" fillId="0" borderId="16" xfId="61" applyFont="1" applyBorder="1" applyAlignment="1">
      <alignment vertical="center"/>
      <protection/>
    </xf>
    <xf numFmtId="0" fontId="50" fillId="0" borderId="19" xfId="61" applyFont="1" applyBorder="1" applyAlignment="1">
      <alignment horizontal="center" vertical="center"/>
      <protection/>
    </xf>
    <xf numFmtId="0" fontId="50" fillId="0" borderId="20" xfId="61" applyFont="1" applyBorder="1" applyAlignment="1">
      <alignment horizontal="center" vertical="center"/>
      <protection/>
    </xf>
    <xf numFmtId="0" fontId="50" fillId="0" borderId="16" xfId="61" applyFont="1" applyBorder="1" applyAlignment="1">
      <alignment horizontal="center" vertical="center"/>
      <protection/>
    </xf>
    <xf numFmtId="0" fontId="48" fillId="0" borderId="23" xfId="61" applyFont="1" applyBorder="1" applyAlignment="1">
      <alignment horizontal="center" vertical="center"/>
      <protection/>
    </xf>
    <xf numFmtId="0" fontId="48" fillId="0" borderId="0" xfId="61" applyFont="1" applyBorder="1" applyAlignment="1">
      <alignment horizontal="center" vertical="center"/>
      <protection/>
    </xf>
    <xf numFmtId="0" fontId="48" fillId="0" borderId="24" xfId="61" applyFont="1" applyBorder="1" applyAlignment="1">
      <alignment horizontal="center" vertical="center"/>
      <protection/>
    </xf>
    <xf numFmtId="0" fontId="48" fillId="0" borderId="23" xfId="61" applyFont="1" applyBorder="1" applyAlignment="1">
      <alignment horizontal="center" vertical="center"/>
      <protection/>
    </xf>
    <xf numFmtId="0" fontId="48" fillId="0" borderId="0" xfId="61" applyFont="1" applyBorder="1" applyAlignment="1">
      <alignment horizontal="center" vertical="center"/>
      <protection/>
    </xf>
    <xf numFmtId="0" fontId="48" fillId="0" borderId="20" xfId="61" applyFont="1" applyBorder="1" applyAlignment="1">
      <alignment horizontal="center" vertical="center"/>
      <protection/>
    </xf>
    <xf numFmtId="0" fontId="48" fillId="0" borderId="16" xfId="61" applyFont="1" applyBorder="1" applyAlignment="1">
      <alignment horizontal="center" vertical="center"/>
      <protection/>
    </xf>
    <xf numFmtId="0" fontId="48" fillId="0" borderId="19" xfId="61" applyFont="1" applyBorder="1" applyAlignment="1">
      <alignment horizontal="center" vertical="center"/>
      <protection/>
    </xf>
    <xf numFmtId="0" fontId="48" fillId="0" borderId="23" xfId="61" applyFont="1" applyBorder="1" applyAlignment="1">
      <alignment vertical="center"/>
      <protection/>
    </xf>
    <xf numFmtId="0" fontId="48" fillId="0" borderId="0" xfId="61" applyFont="1" applyBorder="1" applyAlignment="1">
      <alignment vertical="center"/>
      <protection/>
    </xf>
    <xf numFmtId="0" fontId="48" fillId="0" borderId="24" xfId="61" applyFont="1" applyBorder="1" applyAlignment="1">
      <alignment vertical="center"/>
      <protection/>
    </xf>
    <xf numFmtId="0" fontId="48" fillId="0" borderId="15" xfId="61" applyFont="1" applyBorder="1" applyAlignment="1">
      <alignment horizontal="center" vertical="center"/>
      <protection/>
    </xf>
    <xf numFmtId="0" fontId="48" fillId="0" borderId="18" xfId="61" applyFont="1" applyBorder="1" applyAlignment="1">
      <alignment horizontal="center" vertical="center"/>
      <protection/>
    </xf>
    <xf numFmtId="0" fontId="48" fillId="0" borderId="11" xfId="61" applyFont="1" applyBorder="1" applyAlignment="1">
      <alignment horizontal="center" vertical="center"/>
      <protection/>
    </xf>
    <xf numFmtId="0" fontId="48" fillId="0" borderId="19" xfId="61" applyFont="1" applyBorder="1" applyAlignment="1">
      <alignment vertical="center"/>
      <protection/>
    </xf>
    <xf numFmtId="0" fontId="48" fillId="0" borderId="20" xfId="61" applyFont="1" applyBorder="1" applyAlignment="1">
      <alignment vertical="center"/>
      <protection/>
    </xf>
    <xf numFmtId="0" fontId="48" fillId="0" borderId="0" xfId="61" applyFont="1" applyBorder="1" applyAlignment="1">
      <alignment horizontal="centerContinuous" vertical="center"/>
      <protection/>
    </xf>
    <xf numFmtId="179" fontId="48" fillId="0" borderId="0" xfId="61" applyNumberFormat="1" applyFont="1" applyBorder="1" applyAlignment="1">
      <alignment horizontal="centerContinuous" vertical="center"/>
      <protection/>
    </xf>
    <xf numFmtId="0" fontId="48" fillId="0" borderId="0" xfId="61" applyFont="1" applyAlignment="1" quotePrefix="1">
      <alignment horizontal="right" vertical="center"/>
      <protection/>
    </xf>
    <xf numFmtId="38" fontId="48" fillId="0" borderId="0" xfId="48" applyFont="1" applyAlignment="1">
      <alignment vertical="center"/>
    </xf>
    <xf numFmtId="180" fontId="48" fillId="0" borderId="20" xfId="48" applyNumberFormat="1" applyFont="1" applyBorder="1" applyAlignment="1">
      <alignment vertical="center"/>
    </xf>
    <xf numFmtId="0" fontId="48" fillId="0" borderId="20" xfId="61" applyFont="1" applyBorder="1" applyAlignment="1">
      <alignment horizontal="center" vertical="center"/>
      <protection/>
    </xf>
    <xf numFmtId="38" fontId="48" fillId="0" borderId="15" xfId="48" applyNumberFormat="1" applyFont="1" applyBorder="1" applyAlignment="1">
      <alignment vertical="center"/>
    </xf>
    <xf numFmtId="38" fontId="48" fillId="0" borderId="18" xfId="48" applyNumberFormat="1" applyFont="1" applyBorder="1" applyAlignment="1">
      <alignment vertical="center"/>
    </xf>
    <xf numFmtId="38" fontId="48" fillId="0" borderId="11" xfId="48" applyNumberFormat="1" applyFont="1" applyBorder="1" applyAlignment="1">
      <alignment vertical="center"/>
    </xf>
    <xf numFmtId="0" fontId="48" fillId="33" borderId="0" xfId="61" applyFont="1" applyFill="1" applyAlignment="1">
      <alignment vertical="center"/>
      <protection/>
    </xf>
    <xf numFmtId="0" fontId="51" fillId="0" borderId="0" xfId="61" applyFont="1" applyAlignment="1" quotePrefix="1">
      <alignment horizontal="left" vertical="center"/>
      <protection/>
    </xf>
    <xf numFmtId="0" fontId="48" fillId="0" borderId="10" xfId="61" applyFont="1" applyBorder="1" applyAlignment="1">
      <alignment horizontal="right" vertical="center"/>
      <protection/>
    </xf>
    <xf numFmtId="0" fontId="48" fillId="0" borderId="0" xfId="61" applyFont="1" applyAlignment="1" quotePrefix="1">
      <alignment vertical="center"/>
      <protection/>
    </xf>
    <xf numFmtId="0" fontId="48" fillId="0" borderId="0" xfId="61" applyFont="1" applyFill="1" applyAlignment="1" quotePrefix="1">
      <alignment horizontal="left" vertical="center"/>
      <protection/>
    </xf>
    <xf numFmtId="0" fontId="49" fillId="0" borderId="0" xfId="61" applyFont="1" applyFill="1" applyAlignment="1">
      <alignment vertical="center"/>
      <protection/>
    </xf>
    <xf numFmtId="0" fontId="54" fillId="0" borderId="0" xfId="61" applyFont="1" applyAlignment="1">
      <alignment vertical="center"/>
      <protection/>
    </xf>
    <xf numFmtId="181" fontId="48" fillId="0" borderId="0" xfId="61" applyNumberFormat="1" applyFont="1" applyAlignment="1">
      <alignment vertical="center"/>
      <protection/>
    </xf>
    <xf numFmtId="176" fontId="48" fillId="0" borderId="10" xfId="61" applyNumberFormat="1" applyFont="1" applyFill="1" applyBorder="1" applyAlignment="1">
      <alignment vertical="center"/>
      <protection/>
    </xf>
    <xf numFmtId="181" fontId="48" fillId="0" borderId="11" xfId="61" applyNumberFormat="1" applyFont="1" applyBorder="1" applyAlignment="1">
      <alignment vertical="distributed"/>
      <protection/>
    </xf>
    <xf numFmtId="0" fontId="48" fillId="0" borderId="12" xfId="61" applyFont="1" applyFill="1" applyBorder="1" applyAlignment="1">
      <alignment vertical="center"/>
      <protection/>
    </xf>
    <xf numFmtId="181" fontId="48" fillId="0" borderId="10" xfId="61" applyNumberFormat="1" applyFont="1" applyBorder="1" applyAlignment="1">
      <alignment vertical="distributed"/>
      <protection/>
    </xf>
    <xf numFmtId="0" fontId="48" fillId="0" borderId="0" xfId="61" applyFont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attukoukihonn_2010_03(06-07)" xfId="60"/>
    <cellStyle name="標準_gattukoukihonn_2010_04(08-10)" xfId="61"/>
    <cellStyle name="良い" xfId="62"/>
  </cellStyles>
  <dxfs count="8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theme="5" tint="0.5999900102615356"/>
  </sheetPr>
  <dimension ref="A1:O62"/>
  <sheetViews>
    <sheetView showGridLines="0" tabSelected="1" zoomScaleSheetLayoutView="120" workbookViewId="0" topLeftCell="A1">
      <selection activeCell="A1" sqref="A1"/>
    </sheetView>
  </sheetViews>
  <sheetFormatPr defaultColWidth="7.7109375" defaultRowHeight="15"/>
  <cols>
    <col min="1" max="12" width="6.7109375" style="1" customWidth="1"/>
    <col min="13" max="13" width="3.421875" style="1" customWidth="1"/>
    <col min="14" max="14" width="7.7109375" style="2" customWidth="1"/>
    <col min="15" max="16384" width="7.7109375" style="1" customWidth="1"/>
  </cols>
  <sheetData>
    <row r="1" spans="1:3" ht="13.5">
      <c r="A1" s="34" t="s">
        <v>59</v>
      </c>
      <c r="C1" s="53"/>
    </row>
    <row r="2" ht="7.5" customHeight="1">
      <c r="A2" s="52"/>
    </row>
    <row r="3" ht="15.75" customHeight="1">
      <c r="A3" s="51" t="s">
        <v>58</v>
      </c>
    </row>
    <row r="4" ht="15" customHeight="1">
      <c r="A4" s="35" t="s">
        <v>57</v>
      </c>
    </row>
    <row r="5" ht="15" customHeight="1">
      <c r="A5" s="35" t="s">
        <v>56</v>
      </c>
    </row>
    <row r="6" ht="15" customHeight="1">
      <c r="A6" s="35" t="s">
        <v>55</v>
      </c>
    </row>
    <row r="7" ht="15" customHeight="1">
      <c r="A7" s="35" t="s">
        <v>54</v>
      </c>
    </row>
    <row r="8" ht="15" customHeight="1">
      <c r="A8" s="35" t="s">
        <v>53</v>
      </c>
    </row>
    <row r="9" ht="15" customHeight="1">
      <c r="A9" s="35" t="s">
        <v>52</v>
      </c>
    </row>
    <row r="10" ht="9" customHeight="1"/>
    <row r="11" spans="1:11" ht="17.25" customHeight="1">
      <c r="A11" s="34" t="s">
        <v>51</v>
      </c>
      <c r="K11" s="33" t="s">
        <v>50</v>
      </c>
    </row>
    <row r="12" spans="1:14" s="36" customFormat="1" ht="12" customHeight="1">
      <c r="A12" s="24" t="s">
        <v>37</v>
      </c>
      <c r="B12" s="26" t="s">
        <v>33</v>
      </c>
      <c r="C12" s="50"/>
      <c r="D12" s="49" t="s">
        <v>49</v>
      </c>
      <c r="E12" s="49"/>
      <c r="F12" s="49"/>
      <c r="G12" s="49"/>
      <c r="H12" s="49"/>
      <c r="I12" s="49"/>
      <c r="J12" s="32" t="s">
        <v>48</v>
      </c>
      <c r="K12" s="25"/>
      <c r="N12" s="37"/>
    </row>
    <row r="13" spans="1:14" s="36" customFormat="1" ht="11.25" customHeight="1">
      <c r="A13" s="21"/>
      <c r="B13" s="23"/>
      <c r="C13" s="48"/>
      <c r="D13" s="32" t="s">
        <v>33</v>
      </c>
      <c r="E13" s="25"/>
      <c r="F13" s="32" t="s">
        <v>46</v>
      </c>
      <c r="G13" s="25"/>
      <c r="H13" s="32" t="s">
        <v>47</v>
      </c>
      <c r="I13" s="25"/>
      <c r="J13" s="32" t="s">
        <v>46</v>
      </c>
      <c r="K13" s="25"/>
      <c r="N13" s="37"/>
    </row>
    <row r="14" spans="1:14" s="36" customFormat="1" ht="15" customHeight="1">
      <c r="A14" s="42">
        <v>14</v>
      </c>
      <c r="B14" s="47"/>
      <c r="C14" s="38">
        <f>E14+K14</f>
        <v>46</v>
      </c>
      <c r="D14" s="46"/>
      <c r="E14" s="38">
        <v>38</v>
      </c>
      <c r="F14" s="45"/>
      <c r="G14" s="44">
        <v>38</v>
      </c>
      <c r="H14" s="46"/>
      <c r="I14" s="46">
        <v>0</v>
      </c>
      <c r="J14" s="45"/>
      <c r="K14" s="44">
        <v>8</v>
      </c>
      <c r="N14" s="37"/>
    </row>
    <row r="15" spans="1:14" s="36" customFormat="1" ht="15" customHeight="1">
      <c r="A15" s="42">
        <v>15</v>
      </c>
      <c r="B15" s="41"/>
      <c r="C15" s="38">
        <f>E15+K15</f>
        <v>46</v>
      </c>
      <c r="D15" s="39"/>
      <c r="E15" s="38">
        <v>38</v>
      </c>
      <c r="F15" s="39"/>
      <c r="G15" s="38">
        <v>38</v>
      </c>
      <c r="H15" s="39"/>
      <c r="I15" s="38">
        <v>0</v>
      </c>
      <c r="J15" s="39"/>
      <c r="K15" s="38">
        <v>8</v>
      </c>
      <c r="N15" s="37"/>
    </row>
    <row r="16" spans="1:14" s="36" customFormat="1" ht="15" customHeight="1">
      <c r="A16" s="42">
        <v>16</v>
      </c>
      <c r="B16" s="41"/>
      <c r="C16" s="38">
        <f>E16+K16</f>
        <v>46</v>
      </c>
      <c r="D16" s="39"/>
      <c r="E16" s="38">
        <v>38</v>
      </c>
      <c r="F16" s="39"/>
      <c r="G16" s="38">
        <v>38</v>
      </c>
      <c r="H16" s="39"/>
      <c r="I16" s="38">
        <v>0</v>
      </c>
      <c r="J16" s="39"/>
      <c r="K16" s="38">
        <v>8</v>
      </c>
      <c r="N16" s="37"/>
    </row>
    <row r="17" spans="1:14" s="36" customFormat="1" ht="15" customHeight="1">
      <c r="A17" s="42">
        <v>17</v>
      </c>
      <c r="B17" s="41"/>
      <c r="C17" s="38">
        <f>E17+K17</f>
        <v>47</v>
      </c>
      <c r="D17" s="39"/>
      <c r="E17" s="38">
        <v>39</v>
      </c>
      <c r="F17" s="39"/>
      <c r="G17" s="38">
        <v>39</v>
      </c>
      <c r="H17" s="39"/>
      <c r="I17" s="38">
        <v>0</v>
      </c>
      <c r="J17" s="39"/>
      <c r="K17" s="38">
        <v>8</v>
      </c>
      <c r="N17" s="37"/>
    </row>
    <row r="18" spans="1:14" s="36" customFormat="1" ht="15" customHeight="1">
      <c r="A18" s="42">
        <v>18</v>
      </c>
      <c r="B18" s="41"/>
      <c r="C18" s="38">
        <f>E18+K18</f>
        <v>47</v>
      </c>
      <c r="D18" s="39"/>
      <c r="E18" s="38">
        <v>39</v>
      </c>
      <c r="F18" s="39"/>
      <c r="G18" s="38">
        <v>39</v>
      </c>
      <c r="H18" s="39"/>
      <c r="I18" s="38">
        <v>0</v>
      </c>
      <c r="J18" s="39"/>
      <c r="K18" s="38">
        <v>8</v>
      </c>
      <c r="N18" s="37"/>
    </row>
    <row r="19" spans="1:14" s="36" customFormat="1" ht="15" customHeight="1">
      <c r="A19" s="42">
        <v>19</v>
      </c>
      <c r="B19" s="41"/>
      <c r="C19" s="38">
        <f>E19+K19</f>
        <v>46</v>
      </c>
      <c r="D19" s="39"/>
      <c r="E19" s="38">
        <v>38</v>
      </c>
      <c r="F19" s="39"/>
      <c r="G19" s="38">
        <v>38</v>
      </c>
      <c r="H19" s="39"/>
      <c r="I19" s="38" t="s">
        <v>45</v>
      </c>
      <c r="J19" s="39"/>
      <c r="K19" s="38">
        <v>8</v>
      </c>
      <c r="N19" s="37"/>
    </row>
    <row r="20" spans="1:15" s="36" customFormat="1" ht="15" customHeight="1">
      <c r="A20" s="42">
        <v>20</v>
      </c>
      <c r="B20" s="41"/>
      <c r="C20" s="38">
        <f>E20+K20</f>
        <v>46</v>
      </c>
      <c r="D20" s="39"/>
      <c r="E20" s="38">
        <v>38</v>
      </c>
      <c r="F20" s="39"/>
      <c r="G20" s="38">
        <v>38</v>
      </c>
      <c r="H20" s="39"/>
      <c r="I20" s="40" t="s">
        <v>45</v>
      </c>
      <c r="J20" s="39"/>
      <c r="K20" s="38">
        <v>8</v>
      </c>
      <c r="N20" s="37"/>
      <c r="O20" s="43"/>
    </row>
    <row r="21" spans="1:14" s="36" customFormat="1" ht="15" customHeight="1">
      <c r="A21" s="42">
        <v>21</v>
      </c>
      <c r="B21" s="41"/>
      <c r="C21" s="38">
        <f>E21+K21</f>
        <v>44</v>
      </c>
      <c r="D21" s="39"/>
      <c r="E21" s="38">
        <v>36</v>
      </c>
      <c r="F21" s="39"/>
      <c r="G21" s="38">
        <v>36</v>
      </c>
      <c r="H21" s="39"/>
      <c r="I21" s="40" t="s">
        <v>45</v>
      </c>
      <c r="J21" s="39"/>
      <c r="K21" s="38">
        <v>8</v>
      </c>
      <c r="N21" s="37"/>
    </row>
    <row r="22" spans="1:14" s="36" customFormat="1" ht="15" customHeight="1">
      <c r="A22" s="42">
        <v>22</v>
      </c>
      <c r="B22" s="41"/>
      <c r="C22" s="38">
        <f>E22+K22</f>
        <v>45</v>
      </c>
      <c r="D22" s="39"/>
      <c r="E22" s="38">
        <v>36</v>
      </c>
      <c r="F22" s="39"/>
      <c r="G22" s="38">
        <v>36</v>
      </c>
      <c r="H22" s="39"/>
      <c r="I22" s="40" t="s">
        <v>45</v>
      </c>
      <c r="J22" s="39"/>
      <c r="K22" s="38">
        <v>9</v>
      </c>
      <c r="N22" s="37"/>
    </row>
    <row r="23" spans="1:14" s="36" customFormat="1" ht="15" customHeight="1">
      <c r="A23" s="42">
        <v>23</v>
      </c>
      <c r="B23" s="41"/>
      <c r="C23" s="38">
        <f>E23+K23</f>
        <v>45</v>
      </c>
      <c r="D23" s="39"/>
      <c r="E23" s="38">
        <v>36</v>
      </c>
      <c r="F23" s="39"/>
      <c r="G23" s="38">
        <v>36</v>
      </c>
      <c r="H23" s="39"/>
      <c r="I23" s="40" t="s">
        <v>45</v>
      </c>
      <c r="J23" s="39"/>
      <c r="K23" s="38">
        <v>9</v>
      </c>
      <c r="N23" s="37"/>
    </row>
    <row r="24" spans="1:14" s="36" customFormat="1" ht="15" customHeight="1">
      <c r="A24" s="42">
        <v>24</v>
      </c>
      <c r="B24" s="41"/>
      <c r="C24" s="38">
        <f>E24+K24</f>
        <v>45</v>
      </c>
      <c r="D24" s="39"/>
      <c r="E24" s="38">
        <v>36</v>
      </c>
      <c r="F24" s="39"/>
      <c r="G24" s="38">
        <v>36</v>
      </c>
      <c r="H24" s="39"/>
      <c r="I24" s="40" t="s">
        <v>44</v>
      </c>
      <c r="J24" s="39"/>
      <c r="K24" s="38">
        <v>9</v>
      </c>
      <c r="N24" s="37"/>
    </row>
    <row r="25" spans="1:14" s="36" customFormat="1" ht="15" customHeight="1">
      <c r="A25" s="42">
        <v>25</v>
      </c>
      <c r="B25" s="41"/>
      <c r="C25" s="38">
        <f>E25+K25</f>
        <v>45</v>
      </c>
      <c r="D25" s="39"/>
      <c r="E25" s="38">
        <v>36</v>
      </c>
      <c r="F25" s="39"/>
      <c r="G25" s="38">
        <v>36</v>
      </c>
      <c r="H25" s="39"/>
      <c r="I25" s="40" t="s">
        <v>44</v>
      </c>
      <c r="J25" s="39"/>
      <c r="K25" s="38">
        <v>9</v>
      </c>
      <c r="N25" s="37"/>
    </row>
    <row r="26" ht="9" customHeight="1"/>
    <row r="27" ht="15" customHeight="1">
      <c r="A27" s="35" t="s">
        <v>43</v>
      </c>
    </row>
    <row r="28" ht="15" customHeight="1">
      <c r="A28" s="35" t="s">
        <v>42</v>
      </c>
    </row>
    <row r="29" ht="15" customHeight="1">
      <c r="A29" s="35" t="s">
        <v>41</v>
      </c>
    </row>
    <row r="30" ht="15" customHeight="1">
      <c r="A30" s="35" t="s">
        <v>40</v>
      </c>
    </row>
    <row r="31" ht="7.5" customHeight="1"/>
    <row r="32" spans="1:12" ht="18" customHeight="1">
      <c r="A32" s="34" t="s">
        <v>39</v>
      </c>
      <c r="K32" s="33" t="s">
        <v>38</v>
      </c>
      <c r="L32" s="33"/>
    </row>
    <row r="33" spans="1:11" ht="14.25" customHeight="1">
      <c r="A33" s="24" t="s">
        <v>37</v>
      </c>
      <c r="B33" s="32" t="s">
        <v>33</v>
      </c>
      <c r="C33" s="31"/>
      <c r="D33" s="25"/>
      <c r="E33" s="32" t="s">
        <v>36</v>
      </c>
      <c r="F33" s="31"/>
      <c r="G33" s="31"/>
      <c r="H33" s="25"/>
      <c r="I33" s="30" t="s">
        <v>35</v>
      </c>
      <c r="J33" s="29" t="s">
        <v>34</v>
      </c>
      <c r="K33" s="28"/>
    </row>
    <row r="34" spans="1:11" ht="3.75" customHeight="1">
      <c r="A34" s="27"/>
      <c r="B34" s="24" t="s">
        <v>33</v>
      </c>
      <c r="C34" s="26" t="s">
        <v>31</v>
      </c>
      <c r="D34" s="24" t="s">
        <v>32</v>
      </c>
      <c r="E34" s="24" t="s">
        <v>33</v>
      </c>
      <c r="F34" s="24" t="s">
        <v>31</v>
      </c>
      <c r="G34" s="26" t="s">
        <v>32</v>
      </c>
      <c r="H34" s="25"/>
      <c r="I34" s="24" t="s">
        <v>31</v>
      </c>
      <c r="J34" s="24" t="s">
        <v>30</v>
      </c>
      <c r="K34" s="24" t="s">
        <v>29</v>
      </c>
    </row>
    <row r="35" spans="1:11" ht="10.5" customHeight="1">
      <c r="A35" s="21"/>
      <c r="B35" s="21"/>
      <c r="C35" s="23"/>
      <c r="D35" s="21"/>
      <c r="E35" s="21"/>
      <c r="F35" s="21"/>
      <c r="G35" s="23"/>
      <c r="H35" s="22" t="s">
        <v>28</v>
      </c>
      <c r="I35" s="21"/>
      <c r="J35" s="21"/>
      <c r="K35" s="21"/>
    </row>
    <row r="36" spans="1:11" ht="15" customHeight="1">
      <c r="A36" s="15">
        <v>14</v>
      </c>
      <c r="B36" s="12">
        <f>E36+I36</f>
        <v>33711</v>
      </c>
      <c r="C36" s="14">
        <f>F36+I36</f>
        <v>26535</v>
      </c>
      <c r="D36" s="13">
        <f>G36</f>
        <v>7176</v>
      </c>
      <c r="E36" s="12">
        <f>SUM(F36:G36)</f>
        <v>33108</v>
      </c>
      <c r="F36" s="12">
        <v>25932</v>
      </c>
      <c r="G36" s="13">
        <v>7176</v>
      </c>
      <c r="H36" s="12">
        <v>7080</v>
      </c>
      <c r="I36" s="11">
        <v>603</v>
      </c>
      <c r="J36" s="11">
        <f>ROUND(D36/B36*100,1)</f>
        <v>21.3</v>
      </c>
      <c r="K36" s="20">
        <v>29.2</v>
      </c>
    </row>
    <row r="37" spans="1:11" ht="15" customHeight="1">
      <c r="A37" s="15">
        <v>15</v>
      </c>
      <c r="B37" s="12">
        <f>E37+I37</f>
        <v>32406</v>
      </c>
      <c r="C37" s="14">
        <f>F37+I37</f>
        <v>25438</v>
      </c>
      <c r="D37" s="13">
        <f>G37</f>
        <v>6968</v>
      </c>
      <c r="E37" s="12">
        <f>SUM(F37:G37)</f>
        <v>31799</v>
      </c>
      <c r="F37" s="12">
        <v>24831</v>
      </c>
      <c r="G37" s="13">
        <v>6968</v>
      </c>
      <c r="H37" s="12">
        <v>6873</v>
      </c>
      <c r="I37" s="11">
        <v>607</v>
      </c>
      <c r="J37" s="11">
        <f>ROUND(D37/B37*100,1)</f>
        <v>21.5</v>
      </c>
      <c r="K37" s="20">
        <v>29.3</v>
      </c>
    </row>
    <row r="38" spans="1:11" ht="15" customHeight="1">
      <c r="A38" s="15">
        <v>16</v>
      </c>
      <c r="B38" s="12">
        <f>E38+I38</f>
        <v>31093</v>
      </c>
      <c r="C38" s="14">
        <f>F38+I38</f>
        <v>24280</v>
      </c>
      <c r="D38" s="13">
        <f>G38</f>
        <v>6813</v>
      </c>
      <c r="E38" s="12">
        <f>SUM(F38:G38)</f>
        <v>30475</v>
      </c>
      <c r="F38" s="12">
        <v>23662</v>
      </c>
      <c r="G38" s="13">
        <v>6813</v>
      </c>
      <c r="H38" s="12">
        <v>6721</v>
      </c>
      <c r="I38" s="11">
        <v>618</v>
      </c>
      <c r="J38" s="11">
        <f>ROUND(D38/B38*100,1)</f>
        <v>21.9</v>
      </c>
      <c r="K38" s="9">
        <v>29.4</v>
      </c>
    </row>
    <row r="39" spans="1:11" ht="15" customHeight="1">
      <c r="A39" s="15">
        <v>17</v>
      </c>
      <c r="B39" s="12">
        <f>E39+I39</f>
        <v>29808</v>
      </c>
      <c r="C39" s="14">
        <f>F39+I39</f>
        <v>23245</v>
      </c>
      <c r="D39" s="13">
        <f>G39</f>
        <v>6563</v>
      </c>
      <c r="E39" s="12">
        <f>SUM(F39:G39)</f>
        <v>29182</v>
      </c>
      <c r="F39" s="12">
        <v>22619</v>
      </c>
      <c r="G39" s="13">
        <v>6563</v>
      </c>
      <c r="H39" s="12">
        <v>6439</v>
      </c>
      <c r="I39" s="11">
        <v>626</v>
      </c>
      <c r="J39" s="10">
        <f>ROUND(D39/B39*100,1)</f>
        <v>22</v>
      </c>
      <c r="K39" s="9">
        <v>29.6</v>
      </c>
    </row>
    <row r="40" spans="1:11" ht="15" customHeight="1">
      <c r="A40" s="15">
        <v>18</v>
      </c>
      <c r="B40" s="12">
        <f>E40+I40</f>
        <v>29043</v>
      </c>
      <c r="C40" s="14">
        <f>F40+I40</f>
        <v>22632</v>
      </c>
      <c r="D40" s="13">
        <f>G40</f>
        <v>6411</v>
      </c>
      <c r="E40" s="12">
        <f>SUM(F40:G40)</f>
        <v>28480</v>
      </c>
      <c r="F40" s="12">
        <v>22069</v>
      </c>
      <c r="G40" s="13">
        <v>6411</v>
      </c>
      <c r="H40" s="12">
        <v>6268</v>
      </c>
      <c r="I40" s="11">
        <v>563</v>
      </c>
      <c r="J40" s="11">
        <f>ROUND(D40/B40*100,1)</f>
        <v>22.1</v>
      </c>
      <c r="K40" s="9">
        <v>29.7</v>
      </c>
    </row>
    <row r="41" spans="1:11" ht="15" customHeight="1">
      <c r="A41" s="15">
        <v>19</v>
      </c>
      <c r="B41" s="12">
        <f>E41+I41</f>
        <v>28336</v>
      </c>
      <c r="C41" s="14">
        <f>F41+I41</f>
        <v>22123</v>
      </c>
      <c r="D41" s="13">
        <f>G41</f>
        <v>6213</v>
      </c>
      <c r="E41" s="12">
        <f>SUM(F41:G41)</f>
        <v>27793</v>
      </c>
      <c r="F41" s="12">
        <v>21580</v>
      </c>
      <c r="G41" s="13">
        <v>6213</v>
      </c>
      <c r="H41" s="12">
        <v>6069</v>
      </c>
      <c r="I41" s="11">
        <v>543</v>
      </c>
      <c r="J41" s="19">
        <f>ROUND(D41/B41*100,1)</f>
        <v>21.9</v>
      </c>
      <c r="K41" s="18">
        <v>29.7</v>
      </c>
    </row>
    <row r="42" spans="1:11" ht="15" customHeight="1">
      <c r="A42" s="15">
        <v>20</v>
      </c>
      <c r="B42" s="12">
        <f>E42+I42</f>
        <v>27843</v>
      </c>
      <c r="C42" s="14">
        <f>F42+I42</f>
        <v>21745</v>
      </c>
      <c r="D42" s="13">
        <f>G42</f>
        <v>6098</v>
      </c>
      <c r="E42" s="12">
        <f>SUM(F42:G42)</f>
        <v>27332</v>
      </c>
      <c r="F42" s="12">
        <v>21234</v>
      </c>
      <c r="G42" s="13">
        <v>6098</v>
      </c>
      <c r="H42" s="12">
        <v>5950</v>
      </c>
      <c r="I42" s="11">
        <v>511</v>
      </c>
      <c r="J42" s="17">
        <f>ROUND(D42/B42*100,1)</f>
        <v>21.9</v>
      </c>
      <c r="K42" s="9">
        <v>29.8</v>
      </c>
    </row>
    <row r="43" spans="1:11" ht="15" customHeight="1">
      <c r="A43" s="15">
        <v>21</v>
      </c>
      <c r="B43" s="12">
        <f>E43+I43</f>
        <v>27168</v>
      </c>
      <c r="C43" s="14">
        <f>F43+I43</f>
        <v>21274</v>
      </c>
      <c r="D43" s="13">
        <f>G43</f>
        <v>5894</v>
      </c>
      <c r="E43" s="12">
        <f>SUM(F43:G43)</f>
        <v>26661</v>
      </c>
      <c r="F43" s="12">
        <v>20767</v>
      </c>
      <c r="G43" s="13">
        <v>5894</v>
      </c>
      <c r="H43" s="12">
        <v>5755</v>
      </c>
      <c r="I43" s="11">
        <v>507</v>
      </c>
      <c r="J43" s="17">
        <f>ROUND(D43/B43*100,1)</f>
        <v>21.7</v>
      </c>
      <c r="K43" s="9">
        <v>29.8</v>
      </c>
    </row>
    <row r="44" spans="1:11" ht="15" customHeight="1">
      <c r="A44" s="15">
        <v>22</v>
      </c>
      <c r="B44" s="12">
        <f>E44+I44</f>
        <v>27006</v>
      </c>
      <c r="C44" s="14">
        <f>F44+I44</f>
        <v>21075</v>
      </c>
      <c r="D44" s="13">
        <f>G44</f>
        <v>5931</v>
      </c>
      <c r="E44" s="12">
        <f>SUM(F44:G44)</f>
        <v>26497</v>
      </c>
      <c r="F44" s="12">
        <v>20566</v>
      </c>
      <c r="G44" s="13">
        <v>5931</v>
      </c>
      <c r="H44" s="12">
        <v>5796</v>
      </c>
      <c r="I44" s="11">
        <v>509</v>
      </c>
      <c r="J44" s="16">
        <f>ROUND(D44/B44*100,1)</f>
        <v>22</v>
      </c>
      <c r="K44" s="9">
        <v>29.8</v>
      </c>
    </row>
    <row r="45" spans="1:11" ht="15" customHeight="1">
      <c r="A45" s="15">
        <v>23</v>
      </c>
      <c r="B45" s="12">
        <f>E45+I45</f>
        <v>26477</v>
      </c>
      <c r="C45" s="14">
        <f>F45+I45</f>
        <v>20560</v>
      </c>
      <c r="D45" s="13">
        <f>G45</f>
        <v>5917</v>
      </c>
      <c r="E45" s="12">
        <f>SUM(F45:G45)</f>
        <v>26025</v>
      </c>
      <c r="F45" s="12">
        <v>20108</v>
      </c>
      <c r="G45" s="13">
        <v>5917</v>
      </c>
      <c r="H45" s="12">
        <v>5779</v>
      </c>
      <c r="I45" s="11">
        <v>452</v>
      </c>
      <c r="J45" s="10">
        <f>ROUND(D45/B45*100,1)</f>
        <v>22.3</v>
      </c>
      <c r="K45" s="9">
        <v>29.9</v>
      </c>
    </row>
    <row r="46" spans="1:14" ht="15" customHeight="1">
      <c r="A46" s="15">
        <v>24</v>
      </c>
      <c r="B46" s="12">
        <f>E46+I46</f>
        <v>26240</v>
      </c>
      <c r="C46" s="14">
        <f>F46+I46</f>
        <v>20241</v>
      </c>
      <c r="D46" s="13">
        <f>G46</f>
        <v>5999</v>
      </c>
      <c r="E46" s="12">
        <f>SUM(F46:G46)</f>
        <v>25838</v>
      </c>
      <c r="F46" s="12">
        <v>19839</v>
      </c>
      <c r="G46" s="13">
        <v>5999</v>
      </c>
      <c r="H46" s="12">
        <v>5852</v>
      </c>
      <c r="I46" s="11">
        <v>402</v>
      </c>
      <c r="J46" s="10">
        <f>ROUND(D46/B46*100,1)</f>
        <v>22.9</v>
      </c>
      <c r="K46" s="9">
        <f>N46</f>
        <v>30.363847516203467</v>
      </c>
      <c r="N46" s="2">
        <f>1018892/3355609*100</f>
        <v>30.363847516203467</v>
      </c>
    </row>
    <row r="47" spans="1:14" ht="15" customHeight="1">
      <c r="A47" s="15">
        <v>25</v>
      </c>
      <c r="B47" s="12">
        <f>E47+I47</f>
        <v>26006</v>
      </c>
      <c r="C47" s="14">
        <f>F47+I47</f>
        <v>19818</v>
      </c>
      <c r="D47" s="13">
        <f>G47</f>
        <v>6188</v>
      </c>
      <c r="E47" s="12">
        <f>SUM(F47:G47)</f>
        <v>25658</v>
      </c>
      <c r="F47" s="12">
        <v>19470</v>
      </c>
      <c r="G47" s="13">
        <v>6188</v>
      </c>
      <c r="H47" s="12">
        <v>6038</v>
      </c>
      <c r="I47" s="11">
        <v>348</v>
      </c>
      <c r="J47" s="10">
        <f>ROUND(D47/B47*100,1)</f>
        <v>23.8</v>
      </c>
      <c r="K47" s="9">
        <f>N47</f>
        <v>30.82810184236845</v>
      </c>
      <c r="N47" s="2">
        <f>1023382/3319640*100</f>
        <v>30.82810184236845</v>
      </c>
    </row>
    <row r="48" ht="8.25" customHeight="1"/>
    <row r="49" spans="1:14" s="5" customFormat="1" ht="15" customHeight="1">
      <c r="A49" s="6" t="s">
        <v>27</v>
      </c>
      <c r="N49" s="2"/>
    </row>
    <row r="50" spans="1:14" s="5" customFormat="1" ht="15" customHeight="1">
      <c r="A50" s="8" t="s">
        <v>26</v>
      </c>
      <c r="N50" s="2"/>
    </row>
    <row r="51" spans="1:14" s="5" customFormat="1" ht="15" customHeight="1">
      <c r="A51" s="7" t="s">
        <v>25</v>
      </c>
      <c r="N51" s="2"/>
    </row>
    <row r="52" spans="1:14" s="5" customFormat="1" ht="15" customHeight="1">
      <c r="A52" s="6" t="s">
        <v>24</v>
      </c>
      <c r="N52" s="2"/>
    </row>
    <row r="53" spans="1:14" s="5" customFormat="1" ht="15" customHeight="1">
      <c r="A53" s="6" t="s">
        <v>23</v>
      </c>
      <c r="N53" s="2"/>
    </row>
    <row r="54" spans="1:14" s="5" customFormat="1" ht="15" customHeight="1">
      <c r="A54" s="6" t="s">
        <v>22</v>
      </c>
      <c r="N54" s="2"/>
    </row>
    <row r="55" spans="1:14" s="5" customFormat="1" ht="15" customHeight="1">
      <c r="A55" s="6" t="s">
        <v>21</v>
      </c>
      <c r="N55" s="2"/>
    </row>
    <row r="56" s="5" customFormat="1" ht="12">
      <c r="N56" s="2"/>
    </row>
    <row r="57" spans="1:12" s="2" customFormat="1" ht="12">
      <c r="A57" s="4" t="s">
        <v>20</v>
      </c>
      <c r="B57" s="4" t="s">
        <v>19</v>
      </c>
      <c r="C57" s="4" t="s">
        <v>18</v>
      </c>
      <c r="D57" s="4" t="s">
        <v>17</v>
      </c>
      <c r="E57" s="4" t="s">
        <v>5</v>
      </c>
      <c r="F57" s="4" t="s">
        <v>16</v>
      </c>
      <c r="G57" s="4" t="s">
        <v>15</v>
      </c>
      <c r="H57" s="4" t="s">
        <v>3</v>
      </c>
      <c r="I57" s="4" t="s">
        <v>14</v>
      </c>
      <c r="J57" s="4" t="s">
        <v>13</v>
      </c>
      <c r="K57" s="4" t="s">
        <v>12</v>
      </c>
      <c r="L57" s="4" t="s">
        <v>11</v>
      </c>
    </row>
    <row r="58" spans="1:14" s="2" customFormat="1" ht="12">
      <c r="A58" s="4">
        <v>25856</v>
      </c>
      <c r="B58" s="4">
        <v>13601</v>
      </c>
      <c r="C58" s="4">
        <v>3955</v>
      </c>
      <c r="D58" s="4">
        <v>3694</v>
      </c>
      <c r="E58" s="4">
        <v>1587</v>
      </c>
      <c r="F58" s="4">
        <v>1284</v>
      </c>
      <c r="G58" s="4">
        <v>1011</v>
      </c>
      <c r="H58" s="4">
        <v>411</v>
      </c>
      <c r="I58" s="4">
        <v>313</v>
      </c>
      <c r="J58" s="4">
        <v>0</v>
      </c>
      <c r="K58" s="4">
        <v>0</v>
      </c>
      <c r="L58" s="4">
        <v>0</v>
      </c>
      <c r="N58" s="2">
        <f>SUM(B58:L58)</f>
        <v>25856</v>
      </c>
    </row>
    <row r="59" spans="2:12" s="2" customFormat="1" ht="15" customHeight="1">
      <c r="B59" s="3">
        <f>(B58/$A$58)*100</f>
        <v>52.602877475247524</v>
      </c>
      <c r="C59" s="3">
        <f>(C58/A58)*100</f>
        <v>15.296256188118813</v>
      </c>
      <c r="D59" s="3">
        <f>(D58/A58)*100</f>
        <v>14.286819306930692</v>
      </c>
      <c r="E59" s="3">
        <f>(E58/A58)*100</f>
        <v>6.137840346534654</v>
      </c>
      <c r="F59" s="3">
        <f>(F58/A58)*100</f>
        <v>4.965965346534654</v>
      </c>
      <c r="G59" s="3">
        <f>(G58/A58)*100</f>
        <v>3.9101175742574252</v>
      </c>
      <c r="H59" s="3">
        <f>(H58/A58)*100</f>
        <v>1.5895730198019802</v>
      </c>
      <c r="I59" s="3">
        <f>(I58/A58)*100</f>
        <v>1.2105507425742574</v>
      </c>
      <c r="J59" s="3">
        <f>(J58/A58)*100</f>
        <v>0</v>
      </c>
      <c r="K59" s="3">
        <f>K58/A58*100</f>
        <v>0</v>
      </c>
      <c r="L59" s="3">
        <f>L58/A58*100</f>
        <v>0</v>
      </c>
    </row>
    <row r="60" spans="2:12" s="2" customFormat="1" ht="15" customHeight="1">
      <c r="B60" s="2" t="s">
        <v>10</v>
      </c>
      <c r="C60" s="2" t="s">
        <v>9</v>
      </c>
      <c r="D60" s="2" t="s">
        <v>8</v>
      </c>
      <c r="E60" s="2" t="s">
        <v>7</v>
      </c>
      <c r="F60" s="2" t="s">
        <v>6</v>
      </c>
      <c r="G60" s="2" t="s">
        <v>5</v>
      </c>
      <c r="H60" s="2" t="s">
        <v>4</v>
      </c>
      <c r="I60" s="2" t="s">
        <v>3</v>
      </c>
      <c r="J60" s="2" t="s">
        <v>2</v>
      </c>
      <c r="K60" s="2" t="s">
        <v>1</v>
      </c>
      <c r="L60" s="2" t="s">
        <v>0</v>
      </c>
    </row>
    <row r="61" spans="1:14" s="2" customFormat="1" ht="15" customHeight="1">
      <c r="A61" s="2">
        <v>103</v>
      </c>
      <c r="B61" s="2">
        <v>31</v>
      </c>
      <c r="C61" s="2">
        <v>27</v>
      </c>
      <c r="D61" s="2">
        <v>18</v>
      </c>
      <c r="E61" s="2">
        <v>11</v>
      </c>
      <c r="F61" s="2">
        <v>8</v>
      </c>
      <c r="G61" s="2">
        <v>4</v>
      </c>
      <c r="H61" s="2">
        <v>2</v>
      </c>
      <c r="I61" s="2">
        <v>2</v>
      </c>
      <c r="J61" s="2">
        <v>0</v>
      </c>
      <c r="K61" s="2">
        <v>0</v>
      </c>
      <c r="L61" s="2">
        <v>0</v>
      </c>
      <c r="N61" s="2">
        <f>SUM(B61:L61)</f>
        <v>103</v>
      </c>
    </row>
    <row r="62" spans="2:12" s="2" customFormat="1" ht="15" customHeight="1">
      <c r="B62" s="3">
        <f>(B61/A61)*100</f>
        <v>30.097087378640776</v>
      </c>
      <c r="C62" s="3">
        <f>(C61/A61)*100</f>
        <v>26.21359223300971</v>
      </c>
      <c r="D62" s="3">
        <f>(D61/A61)*100</f>
        <v>17.475728155339805</v>
      </c>
      <c r="E62" s="3">
        <f>(E61/A61)*100</f>
        <v>10.679611650485436</v>
      </c>
      <c r="F62" s="3">
        <f>(F61/A61)*100</f>
        <v>7.766990291262135</v>
      </c>
      <c r="G62" s="3">
        <f>(G61/A61)*100</f>
        <v>3.8834951456310676</v>
      </c>
      <c r="H62" s="3">
        <f>(H61/A61)*100</f>
        <v>1.9417475728155338</v>
      </c>
      <c r="I62" s="3">
        <f>(I61/A61)*100</f>
        <v>1.9417475728155338</v>
      </c>
      <c r="J62" s="3">
        <f>(J61/A61)*100</f>
        <v>0</v>
      </c>
      <c r="K62" s="3">
        <f>(K61/A61)*100</f>
        <v>0</v>
      </c>
      <c r="L62" s="3">
        <f>L61/A61*100</f>
        <v>0</v>
      </c>
    </row>
    <row r="63" s="2" customFormat="1" ht="12"/>
    <row r="64" s="2" customFormat="1" ht="12"/>
    <row r="65" s="2" customFormat="1" ht="12"/>
  </sheetData>
  <sheetProtection/>
  <mergeCells count="13">
    <mergeCell ref="E34:E35"/>
    <mergeCell ref="F34:F35"/>
    <mergeCell ref="G34:G35"/>
    <mergeCell ref="A12:A13"/>
    <mergeCell ref="B12:C13"/>
    <mergeCell ref="A33:A35"/>
    <mergeCell ref="B34:B35"/>
    <mergeCell ref="C34:C35"/>
    <mergeCell ref="J33:K33"/>
    <mergeCell ref="D34:D35"/>
    <mergeCell ref="I34:I35"/>
    <mergeCell ref="J34:J35"/>
    <mergeCell ref="K34:K35"/>
  </mergeCells>
  <conditionalFormatting sqref="A1:IV48 A63:IV65536">
    <cfRule type="expression" priority="4" dxfId="7" stopIfTrue="1">
      <formula>FIND("=",shiki(A1))&gt;0</formula>
    </cfRule>
  </conditionalFormatting>
  <conditionalFormatting sqref="A49:IV58 A60:IV61 A59 M59:IV59 A62 M62:IV62">
    <cfRule type="expression" priority="3" dxfId="7" stopIfTrue="1">
      <formula>FIND("=",shiki(A49))&gt;0</formula>
    </cfRule>
  </conditionalFormatting>
  <conditionalFormatting sqref="B59:L59">
    <cfRule type="expression" priority="2" dxfId="7" stopIfTrue="1">
      <formula>FIND("=",shiki(B59))&gt;0</formula>
    </cfRule>
  </conditionalFormatting>
  <conditionalFormatting sqref="B62:L62">
    <cfRule type="expression" priority="1" dxfId="7" stopIfTrue="1">
      <formula>FIND("=",shiki(B62))&gt;0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theme="5" tint="0.5999900102615356"/>
  </sheetPr>
  <dimension ref="A1:AI46"/>
  <sheetViews>
    <sheetView showGridLines="0" zoomScaleSheetLayoutView="110" workbookViewId="0" topLeftCell="A1">
      <selection activeCell="A1" sqref="A1"/>
    </sheetView>
  </sheetViews>
  <sheetFormatPr defaultColWidth="7.7109375" defaultRowHeight="15"/>
  <cols>
    <col min="1" max="78" width="2.421875" style="1" customWidth="1"/>
    <col min="79" max="16384" width="7.7109375" style="1" customWidth="1"/>
  </cols>
  <sheetData>
    <row r="1" s="5" customFormat="1" ht="15" customHeight="1">
      <c r="A1" s="6" t="s">
        <v>92</v>
      </c>
    </row>
    <row r="2" s="5" customFormat="1" ht="15" customHeight="1">
      <c r="A2" s="6" t="s">
        <v>91</v>
      </c>
    </row>
    <row r="3" s="5" customFormat="1" ht="15" customHeight="1">
      <c r="A3" s="6" t="s">
        <v>90</v>
      </c>
    </row>
    <row r="4" ht="15" customHeight="1">
      <c r="A4" s="35"/>
    </row>
    <row r="5" spans="1:35" ht="18.75" customHeight="1">
      <c r="A5" s="115" t="s">
        <v>89</v>
      </c>
      <c r="M5" s="53"/>
      <c r="N5" s="114"/>
      <c r="AI5" s="107" t="s">
        <v>88</v>
      </c>
    </row>
    <row r="6" spans="1:35" ht="15" customHeight="1">
      <c r="A6" s="26" t="s">
        <v>87</v>
      </c>
      <c r="B6" s="50"/>
      <c r="C6" s="110" t="s">
        <v>20</v>
      </c>
      <c r="D6" s="110"/>
      <c r="E6" s="50"/>
      <c r="F6" s="110" t="s">
        <v>86</v>
      </c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24" t="s">
        <v>85</v>
      </c>
      <c r="AH6" s="24"/>
      <c r="AI6" s="24"/>
    </row>
    <row r="7" spans="1:35" ht="15" customHeight="1">
      <c r="A7" s="23"/>
      <c r="B7" s="48"/>
      <c r="C7" s="79"/>
      <c r="D7" s="79"/>
      <c r="E7" s="48"/>
      <c r="F7" s="75" t="s">
        <v>84</v>
      </c>
      <c r="G7" s="75"/>
      <c r="H7" s="75"/>
      <c r="I7" s="75" t="s">
        <v>19</v>
      </c>
      <c r="J7" s="75"/>
      <c r="K7" s="75"/>
      <c r="L7" s="75" t="s">
        <v>16</v>
      </c>
      <c r="M7" s="75"/>
      <c r="N7" s="75"/>
      <c r="O7" s="75" t="s">
        <v>18</v>
      </c>
      <c r="P7" s="75"/>
      <c r="Q7" s="75"/>
      <c r="R7" s="75" t="s">
        <v>17</v>
      </c>
      <c r="S7" s="75"/>
      <c r="T7" s="75"/>
      <c r="U7" s="75" t="s">
        <v>15</v>
      </c>
      <c r="V7" s="75"/>
      <c r="W7" s="75"/>
      <c r="X7" s="75" t="s">
        <v>14</v>
      </c>
      <c r="Y7" s="75"/>
      <c r="Z7" s="75"/>
      <c r="AA7" s="75" t="s">
        <v>5</v>
      </c>
      <c r="AB7" s="75"/>
      <c r="AC7" s="75"/>
      <c r="AD7" s="75" t="s">
        <v>83</v>
      </c>
      <c r="AE7" s="75"/>
      <c r="AF7" s="102"/>
      <c r="AG7" s="21"/>
      <c r="AH7" s="21"/>
      <c r="AI7" s="21"/>
    </row>
    <row r="8" spans="1:35" ht="15" customHeight="1">
      <c r="A8" s="102">
        <v>14</v>
      </c>
      <c r="B8" s="100"/>
      <c r="C8" s="113">
        <f>F8+AG8</f>
        <v>33711</v>
      </c>
      <c r="D8" s="112"/>
      <c r="E8" s="111"/>
      <c r="F8" s="113">
        <f>SUM(I8:AF8)</f>
        <v>33615</v>
      </c>
      <c r="G8" s="112"/>
      <c r="H8" s="111"/>
      <c r="I8" s="113">
        <v>17954</v>
      </c>
      <c r="J8" s="112"/>
      <c r="K8" s="111"/>
      <c r="L8" s="113">
        <v>1511</v>
      </c>
      <c r="M8" s="112"/>
      <c r="N8" s="111"/>
      <c r="O8" s="113">
        <v>5066</v>
      </c>
      <c r="P8" s="112"/>
      <c r="Q8" s="111"/>
      <c r="R8" s="113">
        <v>5418</v>
      </c>
      <c r="S8" s="112"/>
      <c r="T8" s="111"/>
      <c r="U8" s="113">
        <v>1497</v>
      </c>
      <c r="V8" s="112"/>
      <c r="W8" s="111"/>
      <c r="X8" s="113">
        <v>461</v>
      </c>
      <c r="Y8" s="112"/>
      <c r="Z8" s="111"/>
      <c r="AA8" s="113">
        <v>1142</v>
      </c>
      <c r="AB8" s="112"/>
      <c r="AC8" s="111"/>
      <c r="AD8" s="113">
        <v>566</v>
      </c>
      <c r="AE8" s="112"/>
      <c r="AF8" s="111"/>
      <c r="AG8" s="113">
        <v>96</v>
      </c>
      <c r="AH8" s="112"/>
      <c r="AI8" s="111"/>
    </row>
    <row r="9" spans="1:35" ht="15" customHeight="1">
      <c r="A9" s="102">
        <v>15</v>
      </c>
      <c r="B9" s="100"/>
      <c r="C9" s="113">
        <f>F9+AG9</f>
        <v>32406</v>
      </c>
      <c r="D9" s="112"/>
      <c r="E9" s="111"/>
      <c r="F9" s="113">
        <f>SUM(I9:AF9)</f>
        <v>32311</v>
      </c>
      <c r="G9" s="112"/>
      <c r="H9" s="111"/>
      <c r="I9" s="113">
        <v>17358</v>
      </c>
      <c r="J9" s="112"/>
      <c r="K9" s="111"/>
      <c r="L9" s="113">
        <v>1523</v>
      </c>
      <c r="M9" s="112"/>
      <c r="N9" s="111"/>
      <c r="O9" s="113">
        <v>4692</v>
      </c>
      <c r="P9" s="112"/>
      <c r="Q9" s="111"/>
      <c r="R9" s="113">
        <v>4982</v>
      </c>
      <c r="S9" s="112"/>
      <c r="T9" s="111"/>
      <c r="U9" s="113">
        <v>1397</v>
      </c>
      <c r="V9" s="112"/>
      <c r="W9" s="111"/>
      <c r="X9" s="113">
        <v>436</v>
      </c>
      <c r="Y9" s="112"/>
      <c r="Z9" s="111"/>
      <c r="AA9" s="113">
        <v>1340</v>
      </c>
      <c r="AB9" s="112"/>
      <c r="AC9" s="111"/>
      <c r="AD9" s="113">
        <v>583</v>
      </c>
      <c r="AE9" s="112"/>
      <c r="AF9" s="111"/>
      <c r="AG9" s="113">
        <v>95</v>
      </c>
      <c r="AH9" s="112"/>
      <c r="AI9" s="111"/>
    </row>
    <row r="10" spans="1:35" ht="15" customHeight="1">
      <c r="A10" s="102">
        <v>16</v>
      </c>
      <c r="B10" s="100"/>
      <c r="C10" s="113">
        <f>F10+AG10</f>
        <v>31093</v>
      </c>
      <c r="D10" s="112"/>
      <c r="E10" s="111"/>
      <c r="F10" s="113">
        <f>SUM(I10:AF10)</f>
        <v>31001</v>
      </c>
      <c r="G10" s="112"/>
      <c r="H10" s="111"/>
      <c r="I10" s="113">
        <v>16699</v>
      </c>
      <c r="J10" s="112"/>
      <c r="K10" s="111"/>
      <c r="L10" s="113">
        <v>1485</v>
      </c>
      <c r="M10" s="112"/>
      <c r="N10" s="111"/>
      <c r="O10" s="113">
        <v>4335</v>
      </c>
      <c r="P10" s="112"/>
      <c r="Q10" s="111"/>
      <c r="R10" s="113">
        <v>4649</v>
      </c>
      <c r="S10" s="112"/>
      <c r="T10" s="111"/>
      <c r="U10" s="113">
        <v>1269</v>
      </c>
      <c r="V10" s="112"/>
      <c r="W10" s="111"/>
      <c r="X10" s="113">
        <v>425</v>
      </c>
      <c r="Y10" s="112"/>
      <c r="Z10" s="111"/>
      <c r="AA10" s="113">
        <v>1536</v>
      </c>
      <c r="AB10" s="112"/>
      <c r="AC10" s="111"/>
      <c r="AD10" s="113">
        <v>603</v>
      </c>
      <c r="AE10" s="112"/>
      <c r="AF10" s="111"/>
      <c r="AG10" s="113">
        <v>92</v>
      </c>
      <c r="AH10" s="112"/>
      <c r="AI10" s="111"/>
    </row>
    <row r="11" spans="1:35" ht="15" customHeight="1">
      <c r="A11" s="102">
        <v>17</v>
      </c>
      <c r="B11" s="100"/>
      <c r="C11" s="113">
        <f>F11+AG11</f>
        <v>29808</v>
      </c>
      <c r="D11" s="112"/>
      <c r="E11" s="111"/>
      <c r="F11" s="113">
        <f>SUM(I11:AF11)</f>
        <v>29684</v>
      </c>
      <c r="G11" s="112"/>
      <c r="H11" s="111"/>
      <c r="I11" s="113">
        <v>16102</v>
      </c>
      <c r="J11" s="112"/>
      <c r="K11" s="111"/>
      <c r="L11" s="113">
        <v>1445</v>
      </c>
      <c r="M11" s="112"/>
      <c r="N11" s="111"/>
      <c r="O11" s="113">
        <v>4201</v>
      </c>
      <c r="P11" s="112"/>
      <c r="Q11" s="111"/>
      <c r="R11" s="113">
        <v>4318</v>
      </c>
      <c r="S11" s="112"/>
      <c r="T11" s="111"/>
      <c r="U11" s="113">
        <v>1151</v>
      </c>
      <c r="V11" s="112"/>
      <c r="W11" s="111"/>
      <c r="X11" s="113">
        <v>406</v>
      </c>
      <c r="Y11" s="112"/>
      <c r="Z11" s="111"/>
      <c r="AA11" s="113">
        <v>1496</v>
      </c>
      <c r="AB11" s="112"/>
      <c r="AC11" s="111"/>
      <c r="AD11" s="113">
        <v>565</v>
      </c>
      <c r="AE11" s="112"/>
      <c r="AF11" s="111"/>
      <c r="AG11" s="113">
        <v>124</v>
      </c>
      <c r="AH11" s="112"/>
      <c r="AI11" s="111"/>
    </row>
    <row r="12" spans="1:35" ht="15" customHeight="1">
      <c r="A12" s="102">
        <v>18</v>
      </c>
      <c r="B12" s="100"/>
      <c r="C12" s="113">
        <f>F12+AG12</f>
        <v>29043</v>
      </c>
      <c r="D12" s="112"/>
      <c r="E12" s="111"/>
      <c r="F12" s="113">
        <f>SUM(I12:AF12)</f>
        <v>28900</v>
      </c>
      <c r="G12" s="112"/>
      <c r="H12" s="111"/>
      <c r="I12" s="113">
        <v>15744</v>
      </c>
      <c r="J12" s="112"/>
      <c r="K12" s="111"/>
      <c r="L12" s="113">
        <v>1405</v>
      </c>
      <c r="M12" s="112"/>
      <c r="N12" s="111"/>
      <c r="O12" s="113">
        <v>4135</v>
      </c>
      <c r="P12" s="112"/>
      <c r="Q12" s="111"/>
      <c r="R12" s="113">
        <v>4149</v>
      </c>
      <c r="S12" s="112"/>
      <c r="T12" s="111"/>
      <c r="U12" s="113">
        <v>1089</v>
      </c>
      <c r="V12" s="112"/>
      <c r="W12" s="111"/>
      <c r="X12" s="113">
        <v>389</v>
      </c>
      <c r="Y12" s="112"/>
      <c r="Z12" s="111"/>
      <c r="AA12" s="113">
        <v>1452</v>
      </c>
      <c r="AB12" s="112"/>
      <c r="AC12" s="111"/>
      <c r="AD12" s="113">
        <v>537</v>
      </c>
      <c r="AE12" s="112"/>
      <c r="AF12" s="111"/>
      <c r="AG12" s="113">
        <v>143</v>
      </c>
      <c r="AH12" s="112"/>
      <c r="AI12" s="111"/>
    </row>
    <row r="13" spans="1:35" ht="15" customHeight="1">
      <c r="A13" s="102">
        <v>19</v>
      </c>
      <c r="B13" s="100"/>
      <c r="C13" s="113">
        <f>F13+AG13</f>
        <v>28336</v>
      </c>
      <c r="D13" s="112"/>
      <c r="E13" s="111"/>
      <c r="F13" s="113">
        <f>SUM(I13:AF13)</f>
        <v>28192</v>
      </c>
      <c r="G13" s="112"/>
      <c r="H13" s="111"/>
      <c r="I13" s="113">
        <v>15416</v>
      </c>
      <c r="J13" s="112"/>
      <c r="K13" s="111"/>
      <c r="L13" s="113">
        <v>1397</v>
      </c>
      <c r="M13" s="112"/>
      <c r="N13" s="111"/>
      <c r="O13" s="113">
        <v>4121</v>
      </c>
      <c r="P13" s="112"/>
      <c r="Q13" s="111"/>
      <c r="R13" s="113">
        <v>4005</v>
      </c>
      <c r="S13" s="112"/>
      <c r="T13" s="111"/>
      <c r="U13" s="113">
        <v>1076</v>
      </c>
      <c r="V13" s="112"/>
      <c r="W13" s="111"/>
      <c r="X13" s="113">
        <v>379</v>
      </c>
      <c r="Y13" s="112"/>
      <c r="Z13" s="111"/>
      <c r="AA13" s="113">
        <v>1408</v>
      </c>
      <c r="AB13" s="112"/>
      <c r="AC13" s="111"/>
      <c r="AD13" s="113">
        <v>390</v>
      </c>
      <c r="AE13" s="112"/>
      <c r="AF13" s="111"/>
      <c r="AG13" s="113">
        <v>144</v>
      </c>
      <c r="AH13" s="112"/>
      <c r="AI13" s="111"/>
    </row>
    <row r="14" spans="1:35" ht="15" customHeight="1">
      <c r="A14" s="102">
        <v>20</v>
      </c>
      <c r="B14" s="100"/>
      <c r="C14" s="113">
        <f>F14+AG14</f>
        <v>27843</v>
      </c>
      <c r="D14" s="112"/>
      <c r="E14" s="111"/>
      <c r="F14" s="113">
        <f>SUM(I14:AF14)</f>
        <v>27695</v>
      </c>
      <c r="G14" s="112"/>
      <c r="H14" s="111"/>
      <c r="I14" s="113">
        <v>15020</v>
      </c>
      <c r="J14" s="112"/>
      <c r="K14" s="111"/>
      <c r="L14" s="113">
        <v>1402</v>
      </c>
      <c r="M14" s="112"/>
      <c r="N14" s="111"/>
      <c r="O14" s="113">
        <v>4125</v>
      </c>
      <c r="P14" s="112"/>
      <c r="Q14" s="111"/>
      <c r="R14" s="113">
        <v>3898</v>
      </c>
      <c r="S14" s="112"/>
      <c r="T14" s="111"/>
      <c r="U14" s="113">
        <v>1047</v>
      </c>
      <c r="V14" s="112"/>
      <c r="W14" s="111"/>
      <c r="X14" s="113">
        <v>371</v>
      </c>
      <c r="Y14" s="112"/>
      <c r="Z14" s="111"/>
      <c r="AA14" s="113">
        <v>1409</v>
      </c>
      <c r="AB14" s="112"/>
      <c r="AC14" s="111"/>
      <c r="AD14" s="113">
        <v>423</v>
      </c>
      <c r="AE14" s="112"/>
      <c r="AF14" s="111"/>
      <c r="AG14" s="113">
        <v>148</v>
      </c>
      <c r="AH14" s="112"/>
      <c r="AI14" s="111"/>
    </row>
    <row r="15" spans="1:35" ht="15" customHeight="1">
      <c r="A15" s="102">
        <v>21</v>
      </c>
      <c r="B15" s="100"/>
      <c r="C15" s="113">
        <f>F15+AG15</f>
        <v>27168</v>
      </c>
      <c r="D15" s="112"/>
      <c r="E15" s="111"/>
      <c r="F15" s="113">
        <f>SUM(I15:AF15)</f>
        <v>27029</v>
      </c>
      <c r="G15" s="112"/>
      <c r="H15" s="111"/>
      <c r="I15" s="113">
        <v>14496</v>
      </c>
      <c r="J15" s="112"/>
      <c r="K15" s="111"/>
      <c r="L15" s="113">
        <v>1400</v>
      </c>
      <c r="M15" s="112"/>
      <c r="N15" s="111"/>
      <c r="O15" s="113">
        <v>4118</v>
      </c>
      <c r="P15" s="112"/>
      <c r="Q15" s="111"/>
      <c r="R15" s="113">
        <v>3822</v>
      </c>
      <c r="S15" s="112"/>
      <c r="T15" s="111"/>
      <c r="U15" s="113">
        <v>1066</v>
      </c>
      <c r="V15" s="112"/>
      <c r="W15" s="111"/>
      <c r="X15" s="113">
        <v>361</v>
      </c>
      <c r="Y15" s="112"/>
      <c r="Z15" s="111"/>
      <c r="AA15" s="113">
        <v>1405</v>
      </c>
      <c r="AB15" s="112"/>
      <c r="AC15" s="111"/>
      <c r="AD15" s="113">
        <v>361</v>
      </c>
      <c r="AE15" s="112"/>
      <c r="AF15" s="111"/>
      <c r="AG15" s="113">
        <v>139</v>
      </c>
      <c r="AH15" s="112"/>
      <c r="AI15" s="111"/>
    </row>
    <row r="16" spans="1:35" ht="15" customHeight="1">
      <c r="A16" s="102">
        <v>22</v>
      </c>
      <c r="B16" s="100"/>
      <c r="C16" s="113">
        <f>F16+AG16</f>
        <v>27006</v>
      </c>
      <c r="D16" s="112"/>
      <c r="E16" s="111"/>
      <c r="F16" s="113">
        <f>SUM(I16:AF16)</f>
        <v>26871</v>
      </c>
      <c r="G16" s="112"/>
      <c r="H16" s="111"/>
      <c r="I16" s="113">
        <v>14367</v>
      </c>
      <c r="J16" s="112"/>
      <c r="K16" s="111"/>
      <c r="L16" s="113">
        <v>1408</v>
      </c>
      <c r="M16" s="112"/>
      <c r="N16" s="111"/>
      <c r="O16" s="113">
        <v>4095</v>
      </c>
      <c r="P16" s="112"/>
      <c r="Q16" s="111"/>
      <c r="R16" s="113">
        <v>3786</v>
      </c>
      <c r="S16" s="112"/>
      <c r="T16" s="111"/>
      <c r="U16" s="113">
        <v>990</v>
      </c>
      <c r="V16" s="112"/>
      <c r="W16" s="111"/>
      <c r="X16" s="113">
        <v>370</v>
      </c>
      <c r="Y16" s="112"/>
      <c r="Z16" s="111"/>
      <c r="AA16" s="113">
        <v>1424</v>
      </c>
      <c r="AB16" s="112"/>
      <c r="AC16" s="111"/>
      <c r="AD16" s="113">
        <v>431</v>
      </c>
      <c r="AE16" s="112"/>
      <c r="AF16" s="111"/>
      <c r="AG16" s="113">
        <v>135</v>
      </c>
      <c r="AH16" s="112"/>
      <c r="AI16" s="111"/>
    </row>
    <row r="17" spans="1:35" ht="15" customHeight="1">
      <c r="A17" s="102">
        <v>23</v>
      </c>
      <c r="B17" s="100"/>
      <c r="C17" s="113">
        <f>F17+AG17</f>
        <v>26477</v>
      </c>
      <c r="D17" s="112"/>
      <c r="E17" s="111"/>
      <c r="F17" s="113">
        <f>SUM(I17:AF17)</f>
        <v>26339</v>
      </c>
      <c r="G17" s="112"/>
      <c r="H17" s="111"/>
      <c r="I17" s="113">
        <v>13976</v>
      </c>
      <c r="J17" s="112"/>
      <c r="K17" s="111"/>
      <c r="L17" s="113">
        <v>1371</v>
      </c>
      <c r="M17" s="112"/>
      <c r="N17" s="111"/>
      <c r="O17" s="113">
        <v>4036</v>
      </c>
      <c r="P17" s="112"/>
      <c r="Q17" s="111"/>
      <c r="R17" s="113">
        <v>3726</v>
      </c>
      <c r="S17" s="112"/>
      <c r="T17" s="111"/>
      <c r="U17" s="113">
        <v>973</v>
      </c>
      <c r="V17" s="112"/>
      <c r="W17" s="111"/>
      <c r="X17" s="113">
        <v>360</v>
      </c>
      <c r="Y17" s="112"/>
      <c r="Z17" s="111"/>
      <c r="AA17" s="113">
        <v>1482</v>
      </c>
      <c r="AB17" s="112"/>
      <c r="AC17" s="111"/>
      <c r="AD17" s="113">
        <v>415</v>
      </c>
      <c r="AE17" s="112"/>
      <c r="AF17" s="111"/>
      <c r="AG17" s="113">
        <v>138</v>
      </c>
      <c r="AH17" s="112"/>
      <c r="AI17" s="111"/>
    </row>
    <row r="18" spans="1:35" ht="15" customHeight="1">
      <c r="A18" s="102">
        <v>24</v>
      </c>
      <c r="B18" s="100"/>
      <c r="C18" s="113">
        <f>F18+AG18</f>
        <v>26240</v>
      </c>
      <c r="D18" s="112"/>
      <c r="E18" s="111"/>
      <c r="F18" s="113">
        <f>SUM(I18:AF18)</f>
        <v>26093</v>
      </c>
      <c r="G18" s="112"/>
      <c r="H18" s="111"/>
      <c r="I18" s="113">
        <v>13767</v>
      </c>
      <c r="J18" s="112"/>
      <c r="K18" s="111"/>
      <c r="L18" s="113">
        <v>1319</v>
      </c>
      <c r="M18" s="112"/>
      <c r="N18" s="111"/>
      <c r="O18" s="113">
        <v>3988</v>
      </c>
      <c r="P18" s="112"/>
      <c r="Q18" s="111"/>
      <c r="R18" s="113">
        <v>3712</v>
      </c>
      <c r="S18" s="112"/>
      <c r="T18" s="111"/>
      <c r="U18" s="113">
        <v>995</v>
      </c>
      <c r="V18" s="112"/>
      <c r="W18" s="111"/>
      <c r="X18" s="113">
        <v>354</v>
      </c>
      <c r="Y18" s="112"/>
      <c r="Z18" s="111"/>
      <c r="AA18" s="113">
        <v>1541</v>
      </c>
      <c r="AB18" s="112"/>
      <c r="AC18" s="111"/>
      <c r="AD18" s="113">
        <v>417</v>
      </c>
      <c r="AE18" s="112"/>
      <c r="AF18" s="111"/>
      <c r="AG18" s="113">
        <v>147</v>
      </c>
      <c r="AH18" s="112"/>
      <c r="AI18" s="111"/>
    </row>
    <row r="19" spans="1:35" ht="15" customHeight="1">
      <c r="A19" s="102">
        <v>25</v>
      </c>
      <c r="B19" s="100"/>
      <c r="C19" s="113">
        <f>F19+AG19</f>
        <v>26006</v>
      </c>
      <c r="D19" s="112"/>
      <c r="E19" s="111"/>
      <c r="F19" s="113">
        <f>SUM(I19:AF19)</f>
        <v>25856</v>
      </c>
      <c r="G19" s="112"/>
      <c r="H19" s="111"/>
      <c r="I19" s="113">
        <v>13601</v>
      </c>
      <c r="J19" s="112"/>
      <c r="K19" s="111"/>
      <c r="L19" s="113">
        <v>1284</v>
      </c>
      <c r="M19" s="112"/>
      <c r="N19" s="111"/>
      <c r="O19" s="113">
        <v>3955</v>
      </c>
      <c r="P19" s="112"/>
      <c r="Q19" s="111"/>
      <c r="R19" s="113">
        <v>3694</v>
      </c>
      <c r="S19" s="112"/>
      <c r="T19" s="111"/>
      <c r="U19" s="113">
        <v>1011</v>
      </c>
      <c r="V19" s="112"/>
      <c r="W19" s="111"/>
      <c r="X19" s="113">
        <v>313</v>
      </c>
      <c r="Y19" s="112"/>
      <c r="Z19" s="111"/>
      <c r="AA19" s="113">
        <v>1587</v>
      </c>
      <c r="AB19" s="112"/>
      <c r="AC19" s="111"/>
      <c r="AD19" s="113">
        <v>411</v>
      </c>
      <c r="AE19" s="112"/>
      <c r="AF19" s="111"/>
      <c r="AG19" s="113">
        <v>150</v>
      </c>
      <c r="AH19" s="112"/>
      <c r="AI19" s="111"/>
    </row>
    <row r="20" spans="1:35" ht="15" customHeight="1">
      <c r="A20" s="110"/>
      <c r="B20" s="110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</row>
    <row r="21" spans="3:35" ht="15" customHeight="1"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</row>
    <row r="22" ht="15" customHeight="1">
      <c r="A22" s="35" t="s">
        <v>82</v>
      </c>
    </row>
    <row r="23" ht="15" customHeight="1">
      <c r="A23" s="35" t="s">
        <v>81</v>
      </c>
    </row>
    <row r="24" ht="15" customHeight="1"/>
    <row r="25" spans="1:35" ht="18.75" customHeight="1">
      <c r="A25" s="34" t="s">
        <v>80</v>
      </c>
      <c r="G25" s="98"/>
      <c r="AB25" s="107" t="s">
        <v>79</v>
      </c>
      <c r="AG25" s="98"/>
      <c r="AH25" s="106"/>
      <c r="AI25" s="105"/>
    </row>
    <row r="26" spans="1:28" ht="18" customHeight="1">
      <c r="A26" s="47"/>
      <c r="B26" s="104"/>
      <c r="C26" s="104"/>
      <c r="D26" s="103"/>
      <c r="E26" s="102" t="s">
        <v>78</v>
      </c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0"/>
      <c r="Q26" s="102" t="s">
        <v>77</v>
      </c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0"/>
    </row>
    <row r="27" spans="1:28" ht="5.25" customHeight="1">
      <c r="A27" s="99"/>
      <c r="B27" s="98"/>
      <c r="C27" s="98"/>
      <c r="D27" s="97"/>
      <c r="E27" s="95"/>
      <c r="F27" s="94"/>
      <c r="G27" s="94"/>
      <c r="H27" s="94"/>
      <c r="I27" s="94"/>
      <c r="J27" s="94"/>
      <c r="K27" s="94"/>
      <c r="L27" s="94"/>
      <c r="M27" s="93"/>
      <c r="N27" s="93"/>
      <c r="O27" s="93"/>
      <c r="P27" s="96"/>
      <c r="Q27" s="95"/>
      <c r="R27" s="94"/>
      <c r="S27" s="94"/>
      <c r="T27" s="94"/>
      <c r="U27" s="94"/>
      <c r="V27" s="94"/>
      <c r="W27" s="94"/>
      <c r="X27" s="94"/>
      <c r="Y27" s="93"/>
      <c r="Z27" s="93"/>
      <c r="AA27" s="93"/>
      <c r="AB27" s="92"/>
    </row>
    <row r="28" spans="1:28" ht="15" customHeight="1">
      <c r="A28" s="91" t="s">
        <v>76</v>
      </c>
      <c r="B28" s="90"/>
      <c r="C28" s="90"/>
      <c r="D28" s="89"/>
      <c r="E28" s="91" t="s">
        <v>75</v>
      </c>
      <c r="F28" s="90"/>
      <c r="G28" s="90"/>
      <c r="H28" s="89"/>
      <c r="I28" s="88" t="s">
        <v>74</v>
      </c>
      <c r="J28" s="87"/>
      <c r="K28" s="87"/>
      <c r="L28" s="86"/>
      <c r="M28" s="85" t="s">
        <v>73</v>
      </c>
      <c r="N28" s="84"/>
      <c r="O28" s="84"/>
      <c r="P28" s="83"/>
      <c r="Q28" s="91" t="s">
        <v>75</v>
      </c>
      <c r="R28" s="90"/>
      <c r="S28" s="90"/>
      <c r="T28" s="89"/>
      <c r="U28" s="88" t="s">
        <v>74</v>
      </c>
      <c r="V28" s="87"/>
      <c r="W28" s="87"/>
      <c r="X28" s="86"/>
      <c r="Y28" s="85" t="s">
        <v>73</v>
      </c>
      <c r="Z28" s="84"/>
      <c r="AA28" s="84"/>
      <c r="AB28" s="83"/>
    </row>
    <row r="29" spans="1:28" ht="15" customHeight="1">
      <c r="A29" s="82"/>
      <c r="B29" s="81"/>
      <c r="C29" s="81"/>
      <c r="D29" s="80"/>
      <c r="E29" s="23"/>
      <c r="F29" s="79"/>
      <c r="G29" s="79"/>
      <c r="H29" s="48"/>
      <c r="I29" s="78" t="s">
        <v>72</v>
      </c>
      <c r="J29" s="77"/>
      <c r="K29" s="77"/>
      <c r="L29" s="76"/>
      <c r="M29" s="77" t="s">
        <v>72</v>
      </c>
      <c r="N29" s="77"/>
      <c r="O29" s="77"/>
      <c r="P29" s="76"/>
      <c r="Q29" s="23"/>
      <c r="R29" s="79"/>
      <c r="S29" s="79"/>
      <c r="T29" s="48"/>
      <c r="U29" s="78" t="s">
        <v>72</v>
      </c>
      <c r="V29" s="77"/>
      <c r="W29" s="77"/>
      <c r="X29" s="76"/>
      <c r="Y29" s="77" t="s">
        <v>72</v>
      </c>
      <c r="Z29" s="77"/>
      <c r="AA29" s="77"/>
      <c r="AB29" s="76"/>
    </row>
    <row r="30" spans="1:28" ht="15" customHeight="1">
      <c r="A30" s="75" t="s">
        <v>71</v>
      </c>
      <c r="B30" s="75"/>
      <c r="C30" s="75"/>
      <c r="D30" s="75"/>
      <c r="E30" s="74">
        <f>E31+E40</f>
        <v>8721</v>
      </c>
      <c r="F30" s="74"/>
      <c r="G30" s="74"/>
      <c r="H30" s="74"/>
      <c r="I30" s="74">
        <f>I31+I40</f>
        <v>297</v>
      </c>
      <c r="J30" s="74"/>
      <c r="K30" s="74"/>
      <c r="L30" s="74"/>
      <c r="M30" s="74">
        <f>M31+M40</f>
        <v>6</v>
      </c>
      <c r="N30" s="74"/>
      <c r="O30" s="74"/>
      <c r="P30" s="74"/>
      <c r="Q30" s="74">
        <f>Q31+Q40</f>
        <v>83</v>
      </c>
      <c r="R30" s="74"/>
      <c r="S30" s="74"/>
      <c r="T30" s="74"/>
      <c r="U30" s="74">
        <f>U31+U40</f>
        <v>8</v>
      </c>
      <c r="V30" s="74"/>
      <c r="W30" s="74"/>
      <c r="X30" s="74"/>
      <c r="Y30" s="74">
        <f>Y31+Y40</f>
        <v>14</v>
      </c>
      <c r="Z30" s="74"/>
      <c r="AA30" s="74"/>
      <c r="AB30" s="74"/>
    </row>
    <row r="31" spans="1:28" ht="15" customHeight="1">
      <c r="A31" s="73"/>
      <c r="B31" s="58" t="s">
        <v>33</v>
      </c>
      <c r="C31" s="58"/>
      <c r="D31" s="58"/>
      <c r="E31" s="61">
        <f>SUM(E32:H39)</f>
        <v>6539</v>
      </c>
      <c r="F31" s="61"/>
      <c r="G31" s="61"/>
      <c r="H31" s="61"/>
      <c r="I31" s="61">
        <f>SUM(I32:L39)</f>
        <v>146</v>
      </c>
      <c r="J31" s="61"/>
      <c r="K31" s="61"/>
      <c r="L31" s="61"/>
      <c r="M31" s="61">
        <f>SUM(M32:P39)</f>
        <v>3</v>
      </c>
      <c r="N31" s="61"/>
      <c r="O31" s="61"/>
      <c r="P31" s="61"/>
      <c r="Q31" s="61">
        <f>SUM(Q32:T39)</f>
        <v>83</v>
      </c>
      <c r="R31" s="61"/>
      <c r="S31" s="61"/>
      <c r="T31" s="61"/>
      <c r="U31" s="61">
        <f>SUM(U32:X39)</f>
        <v>8</v>
      </c>
      <c r="V31" s="61"/>
      <c r="W31" s="61"/>
      <c r="X31" s="61"/>
      <c r="Y31" s="61">
        <f>SUM(Y32:AB39)</f>
        <v>14</v>
      </c>
      <c r="Z31" s="61"/>
      <c r="AA31" s="61"/>
      <c r="AB31" s="61"/>
    </row>
    <row r="32" spans="1:28" ht="15" customHeight="1">
      <c r="A32" s="62"/>
      <c r="B32" s="58" t="s">
        <v>65</v>
      </c>
      <c r="C32" s="58"/>
      <c r="D32" s="58"/>
      <c r="E32" s="61">
        <v>3245</v>
      </c>
      <c r="F32" s="61"/>
      <c r="G32" s="61"/>
      <c r="H32" s="61"/>
      <c r="I32" s="60">
        <v>33</v>
      </c>
      <c r="J32" s="60"/>
      <c r="K32" s="60"/>
      <c r="L32" s="60"/>
      <c r="M32" s="60">
        <v>2</v>
      </c>
      <c r="N32" s="60"/>
      <c r="O32" s="60"/>
      <c r="P32" s="60"/>
      <c r="Q32" s="60">
        <v>24</v>
      </c>
      <c r="R32" s="60"/>
      <c r="S32" s="60"/>
      <c r="T32" s="60"/>
      <c r="U32" s="57">
        <v>0</v>
      </c>
      <c r="V32" s="56"/>
      <c r="W32" s="56"/>
      <c r="X32" s="55"/>
      <c r="Y32" s="60">
        <v>4</v>
      </c>
      <c r="Z32" s="60"/>
      <c r="AA32" s="60"/>
      <c r="AB32" s="60"/>
    </row>
    <row r="33" spans="1:28" ht="15" customHeight="1">
      <c r="A33" s="62" t="s">
        <v>70</v>
      </c>
      <c r="B33" s="58" t="s">
        <v>69</v>
      </c>
      <c r="C33" s="58"/>
      <c r="D33" s="58"/>
      <c r="E33" s="61">
        <v>440</v>
      </c>
      <c r="F33" s="61"/>
      <c r="G33" s="61"/>
      <c r="H33" s="61"/>
      <c r="I33" s="57">
        <v>5</v>
      </c>
      <c r="J33" s="56"/>
      <c r="K33" s="56"/>
      <c r="L33" s="55"/>
      <c r="M33" s="57">
        <v>0</v>
      </c>
      <c r="N33" s="72"/>
      <c r="O33" s="72"/>
      <c r="P33" s="71"/>
      <c r="Q33" s="57">
        <v>0</v>
      </c>
      <c r="R33" s="56"/>
      <c r="S33" s="56"/>
      <c r="T33" s="55"/>
      <c r="U33" s="57">
        <v>0</v>
      </c>
      <c r="V33" s="56"/>
      <c r="W33" s="56"/>
      <c r="X33" s="55"/>
      <c r="Y33" s="57">
        <v>0</v>
      </c>
      <c r="Z33" s="56"/>
      <c r="AA33" s="56"/>
      <c r="AB33" s="55"/>
    </row>
    <row r="34" spans="1:28" ht="15" customHeight="1">
      <c r="A34" s="62"/>
      <c r="B34" s="58" t="s">
        <v>68</v>
      </c>
      <c r="C34" s="58"/>
      <c r="D34" s="58"/>
      <c r="E34" s="61">
        <v>1026</v>
      </c>
      <c r="F34" s="61"/>
      <c r="G34" s="61"/>
      <c r="H34" s="61"/>
      <c r="I34" s="60">
        <v>83</v>
      </c>
      <c r="J34" s="60"/>
      <c r="K34" s="60"/>
      <c r="L34" s="60"/>
      <c r="M34" s="57">
        <v>1</v>
      </c>
      <c r="N34" s="56"/>
      <c r="O34" s="56"/>
      <c r="P34" s="55"/>
      <c r="Q34" s="60">
        <v>39</v>
      </c>
      <c r="R34" s="60"/>
      <c r="S34" s="60"/>
      <c r="T34" s="60"/>
      <c r="U34" s="60">
        <v>8</v>
      </c>
      <c r="V34" s="60"/>
      <c r="W34" s="60"/>
      <c r="X34" s="60"/>
      <c r="Y34" s="60">
        <v>9</v>
      </c>
      <c r="Z34" s="60"/>
      <c r="AA34" s="60"/>
      <c r="AB34" s="60"/>
    </row>
    <row r="35" spans="1:28" ht="15" customHeight="1">
      <c r="A35" s="62"/>
      <c r="B35" s="58" t="s">
        <v>63</v>
      </c>
      <c r="C35" s="58"/>
      <c r="D35" s="58"/>
      <c r="E35" s="61">
        <v>920</v>
      </c>
      <c r="F35" s="61"/>
      <c r="G35" s="61"/>
      <c r="H35" s="61"/>
      <c r="I35" s="60">
        <v>18</v>
      </c>
      <c r="J35" s="60"/>
      <c r="K35" s="60"/>
      <c r="L35" s="60"/>
      <c r="M35" s="57">
        <v>0</v>
      </c>
      <c r="N35" s="56"/>
      <c r="O35" s="56"/>
      <c r="P35" s="55"/>
      <c r="Q35" s="60">
        <v>20</v>
      </c>
      <c r="R35" s="60"/>
      <c r="S35" s="60"/>
      <c r="T35" s="60"/>
      <c r="U35" s="57">
        <v>0</v>
      </c>
      <c r="V35" s="56"/>
      <c r="W35" s="56"/>
      <c r="X35" s="55"/>
      <c r="Y35" s="60">
        <v>1</v>
      </c>
      <c r="Z35" s="60"/>
      <c r="AA35" s="60"/>
      <c r="AB35" s="60"/>
    </row>
    <row r="36" spans="1:28" ht="15" customHeight="1">
      <c r="A36" s="62" t="s">
        <v>62</v>
      </c>
      <c r="B36" s="58" t="s">
        <v>61</v>
      </c>
      <c r="C36" s="58"/>
      <c r="D36" s="58"/>
      <c r="E36" s="61">
        <v>239</v>
      </c>
      <c r="F36" s="61"/>
      <c r="G36" s="61"/>
      <c r="H36" s="61"/>
      <c r="I36" s="57">
        <v>0</v>
      </c>
      <c r="J36" s="56"/>
      <c r="K36" s="56"/>
      <c r="L36" s="55"/>
      <c r="M36" s="57">
        <v>0</v>
      </c>
      <c r="N36" s="56"/>
      <c r="O36" s="56"/>
      <c r="P36" s="55"/>
      <c r="Q36" s="57">
        <v>0</v>
      </c>
      <c r="R36" s="56"/>
      <c r="S36" s="56"/>
      <c r="T36" s="55"/>
      <c r="U36" s="57">
        <v>0</v>
      </c>
      <c r="V36" s="56"/>
      <c r="W36" s="56"/>
      <c r="X36" s="55"/>
      <c r="Y36" s="57">
        <v>0</v>
      </c>
      <c r="Z36" s="56"/>
      <c r="AA36" s="56"/>
      <c r="AB36" s="55"/>
    </row>
    <row r="37" spans="1:28" ht="15" customHeight="1">
      <c r="A37" s="62"/>
      <c r="B37" s="58" t="s">
        <v>67</v>
      </c>
      <c r="C37" s="58"/>
      <c r="D37" s="58"/>
      <c r="E37" s="57">
        <v>0</v>
      </c>
      <c r="F37" s="56"/>
      <c r="G37" s="56"/>
      <c r="H37" s="55"/>
      <c r="I37" s="57">
        <v>0</v>
      </c>
      <c r="J37" s="56"/>
      <c r="K37" s="56"/>
      <c r="L37" s="55"/>
      <c r="M37" s="57">
        <v>0</v>
      </c>
      <c r="N37" s="56"/>
      <c r="O37" s="56"/>
      <c r="P37" s="55"/>
      <c r="Q37" s="57">
        <v>0</v>
      </c>
      <c r="R37" s="56"/>
      <c r="S37" s="56"/>
      <c r="T37" s="55"/>
      <c r="U37" s="57">
        <v>0</v>
      </c>
      <c r="V37" s="56"/>
      <c r="W37" s="56"/>
      <c r="X37" s="55"/>
      <c r="Y37" s="57">
        <v>0</v>
      </c>
      <c r="Z37" s="56"/>
      <c r="AA37" s="56"/>
      <c r="AB37" s="55"/>
    </row>
    <row r="38" spans="1:28" ht="15" customHeight="1">
      <c r="A38" s="62"/>
      <c r="B38" s="58" t="s">
        <v>60</v>
      </c>
      <c r="C38" s="58"/>
      <c r="D38" s="58"/>
      <c r="E38" s="61">
        <v>120</v>
      </c>
      <c r="F38" s="61"/>
      <c r="G38" s="61"/>
      <c r="H38" s="61"/>
      <c r="I38" s="57">
        <v>0</v>
      </c>
      <c r="J38" s="56"/>
      <c r="K38" s="56"/>
      <c r="L38" s="55"/>
      <c r="M38" s="57">
        <v>0</v>
      </c>
      <c r="N38" s="56"/>
      <c r="O38" s="56"/>
      <c r="P38" s="55"/>
      <c r="Q38" s="57">
        <v>0</v>
      </c>
      <c r="R38" s="56"/>
      <c r="S38" s="56"/>
      <c r="T38" s="55"/>
      <c r="U38" s="57">
        <v>0</v>
      </c>
      <c r="V38" s="56"/>
      <c r="W38" s="56"/>
      <c r="X38" s="55"/>
      <c r="Y38" s="57">
        <v>0</v>
      </c>
      <c r="Z38" s="56"/>
      <c r="AA38" s="56"/>
      <c r="AB38" s="55"/>
    </row>
    <row r="39" spans="1:28" ht="15" customHeight="1">
      <c r="A39" s="70"/>
      <c r="B39" s="58" t="s">
        <v>66</v>
      </c>
      <c r="C39" s="58"/>
      <c r="D39" s="58"/>
      <c r="E39" s="61">
        <v>549</v>
      </c>
      <c r="F39" s="61"/>
      <c r="G39" s="61"/>
      <c r="H39" s="61"/>
      <c r="I39" s="60">
        <v>7</v>
      </c>
      <c r="J39" s="60"/>
      <c r="K39" s="60"/>
      <c r="L39" s="60"/>
      <c r="M39" s="57">
        <v>0</v>
      </c>
      <c r="N39" s="56"/>
      <c r="O39" s="56"/>
      <c r="P39" s="55"/>
      <c r="Q39" s="57">
        <v>0</v>
      </c>
      <c r="R39" s="56"/>
      <c r="S39" s="56"/>
      <c r="T39" s="55"/>
      <c r="U39" s="57">
        <v>0</v>
      </c>
      <c r="V39" s="56"/>
      <c r="W39" s="56"/>
      <c r="X39" s="55"/>
      <c r="Y39" s="57">
        <v>0</v>
      </c>
      <c r="Z39" s="56"/>
      <c r="AA39" s="56"/>
      <c r="AB39" s="55"/>
    </row>
    <row r="40" spans="1:28" ht="15" customHeight="1">
      <c r="A40" s="69"/>
      <c r="B40" s="58" t="s">
        <v>33</v>
      </c>
      <c r="C40" s="58"/>
      <c r="D40" s="58"/>
      <c r="E40" s="68">
        <f>SUM(E41:H46)</f>
        <v>2182</v>
      </c>
      <c r="F40" s="67"/>
      <c r="G40" s="67"/>
      <c r="H40" s="66"/>
      <c r="I40" s="57">
        <f>SUM(I41:L46)</f>
        <v>151</v>
      </c>
      <c r="J40" s="56"/>
      <c r="K40" s="56"/>
      <c r="L40" s="55"/>
      <c r="M40" s="57">
        <f>SUM(M41:P46)</f>
        <v>3</v>
      </c>
      <c r="N40" s="56"/>
      <c r="O40" s="56"/>
      <c r="P40" s="55"/>
      <c r="Q40" s="65"/>
      <c r="R40" s="64"/>
      <c r="S40" s="64"/>
      <c r="T40" s="64"/>
      <c r="U40" s="54"/>
      <c r="V40" s="54"/>
      <c r="W40" s="54"/>
      <c r="X40" s="54"/>
      <c r="Y40" s="54"/>
      <c r="Z40" s="54"/>
      <c r="AA40" s="54"/>
      <c r="AB40" s="54"/>
    </row>
    <row r="41" spans="1:28" ht="15" customHeight="1">
      <c r="A41" s="62"/>
      <c r="B41" s="58" t="s">
        <v>65</v>
      </c>
      <c r="C41" s="58"/>
      <c r="D41" s="58"/>
      <c r="E41" s="61">
        <v>1370</v>
      </c>
      <c r="F41" s="61"/>
      <c r="G41" s="61"/>
      <c r="H41" s="61"/>
      <c r="I41" s="60">
        <v>121</v>
      </c>
      <c r="J41" s="60"/>
      <c r="K41" s="60"/>
      <c r="L41" s="60"/>
      <c r="M41" s="63">
        <v>1</v>
      </c>
      <c r="N41" s="63"/>
      <c r="O41" s="63"/>
      <c r="P41" s="63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  <row r="42" spans="1:28" ht="15" customHeight="1">
      <c r="A42" s="62" t="s">
        <v>64</v>
      </c>
      <c r="B42" s="58" t="s">
        <v>18</v>
      </c>
      <c r="C42" s="58"/>
      <c r="D42" s="58"/>
      <c r="E42" s="61">
        <v>276</v>
      </c>
      <c r="F42" s="61"/>
      <c r="G42" s="61"/>
      <c r="H42" s="61"/>
      <c r="I42" s="60">
        <v>7</v>
      </c>
      <c r="J42" s="60"/>
      <c r="K42" s="60"/>
      <c r="L42" s="60"/>
      <c r="M42" s="57">
        <v>0</v>
      </c>
      <c r="N42" s="56"/>
      <c r="O42" s="56"/>
      <c r="P42" s="55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</row>
    <row r="43" spans="1:28" ht="15" customHeight="1">
      <c r="A43" s="62"/>
      <c r="B43" s="58" t="s">
        <v>63</v>
      </c>
      <c r="C43" s="58"/>
      <c r="D43" s="58"/>
      <c r="E43" s="61">
        <v>326</v>
      </c>
      <c r="F43" s="61"/>
      <c r="G43" s="61"/>
      <c r="H43" s="61"/>
      <c r="I43" s="60">
        <v>9</v>
      </c>
      <c r="J43" s="60"/>
      <c r="K43" s="60"/>
      <c r="L43" s="60"/>
      <c r="M43" s="57">
        <v>1</v>
      </c>
      <c r="N43" s="56"/>
      <c r="O43" s="56"/>
      <c r="P43" s="55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</row>
    <row r="44" spans="1:28" ht="15" customHeight="1">
      <c r="A44" s="62" t="s">
        <v>62</v>
      </c>
      <c r="B44" s="58" t="s">
        <v>61</v>
      </c>
      <c r="C44" s="58"/>
      <c r="D44" s="58"/>
      <c r="E44" s="61">
        <v>112</v>
      </c>
      <c r="F44" s="61"/>
      <c r="G44" s="61"/>
      <c r="H44" s="61"/>
      <c r="I44" s="60">
        <v>9</v>
      </c>
      <c r="J44" s="60"/>
      <c r="K44" s="60"/>
      <c r="L44" s="60"/>
      <c r="M44" s="57">
        <v>1</v>
      </c>
      <c r="N44" s="56"/>
      <c r="O44" s="56"/>
      <c r="P44" s="55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</row>
    <row r="45" spans="1:28" ht="15" customHeight="1">
      <c r="A45" s="62"/>
      <c r="B45" s="58" t="s">
        <v>14</v>
      </c>
      <c r="C45" s="58"/>
      <c r="D45" s="58"/>
      <c r="E45" s="61">
        <v>80</v>
      </c>
      <c r="F45" s="61"/>
      <c r="G45" s="61"/>
      <c r="H45" s="61"/>
      <c r="I45" s="60">
        <v>5</v>
      </c>
      <c r="J45" s="60"/>
      <c r="K45" s="60"/>
      <c r="L45" s="60"/>
      <c r="M45" s="57">
        <v>0</v>
      </c>
      <c r="N45" s="56"/>
      <c r="O45" s="56"/>
      <c r="P45" s="55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</row>
    <row r="46" spans="1:28" ht="15" customHeight="1">
      <c r="A46" s="59"/>
      <c r="B46" s="58" t="s">
        <v>60</v>
      </c>
      <c r="C46" s="58"/>
      <c r="D46" s="58"/>
      <c r="E46" s="57">
        <v>18</v>
      </c>
      <c r="F46" s="56"/>
      <c r="G46" s="56"/>
      <c r="H46" s="55"/>
      <c r="I46" s="57">
        <v>0</v>
      </c>
      <c r="J46" s="56"/>
      <c r="K46" s="56"/>
      <c r="L46" s="55"/>
      <c r="M46" s="57">
        <v>0</v>
      </c>
      <c r="N46" s="56"/>
      <c r="O46" s="56"/>
      <c r="P46" s="55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</row>
    <row r="47" ht="12" customHeight="1"/>
  </sheetData>
  <sheetProtection/>
  <mergeCells count="300">
    <mergeCell ref="R19:T19"/>
    <mergeCell ref="U19:W19"/>
    <mergeCell ref="X19:Z19"/>
    <mergeCell ref="AA19:AC19"/>
    <mergeCell ref="AD19:AF19"/>
    <mergeCell ref="AG19:AI19"/>
    <mergeCell ref="A19:B19"/>
    <mergeCell ref="C19:E19"/>
    <mergeCell ref="F19:H19"/>
    <mergeCell ref="I19:K19"/>
    <mergeCell ref="L19:N19"/>
    <mergeCell ref="O19:Q19"/>
    <mergeCell ref="A18:B18"/>
    <mergeCell ref="AG14:AI14"/>
    <mergeCell ref="L14:N14"/>
    <mergeCell ref="O14:Q14"/>
    <mergeCell ref="R14:T14"/>
    <mergeCell ref="U14:W14"/>
    <mergeCell ref="A14:B14"/>
    <mergeCell ref="I14:K14"/>
    <mergeCell ref="A16:B16"/>
    <mergeCell ref="C14:E14"/>
    <mergeCell ref="A17:B17"/>
    <mergeCell ref="F11:H11"/>
    <mergeCell ref="O11:Q11"/>
    <mergeCell ref="L13:N13"/>
    <mergeCell ref="O13:Q13"/>
    <mergeCell ref="A15:B15"/>
    <mergeCell ref="O12:Q12"/>
    <mergeCell ref="F12:H12"/>
    <mergeCell ref="I12:K12"/>
    <mergeCell ref="O15:Q15"/>
    <mergeCell ref="R15:T15"/>
    <mergeCell ref="U15:W15"/>
    <mergeCell ref="F14:H14"/>
    <mergeCell ref="F13:H13"/>
    <mergeCell ref="I13:K13"/>
    <mergeCell ref="R13:T13"/>
    <mergeCell ref="AD15:AF15"/>
    <mergeCell ref="U13:W13"/>
    <mergeCell ref="X14:Z14"/>
    <mergeCell ref="AA14:AC14"/>
    <mergeCell ref="X13:Z13"/>
    <mergeCell ref="X15:Z15"/>
    <mergeCell ref="AD9:AF9"/>
    <mergeCell ref="X9:Z9"/>
    <mergeCell ref="AA9:AC9"/>
    <mergeCell ref="AA13:AC13"/>
    <mergeCell ref="AD14:AF14"/>
    <mergeCell ref="U10:W10"/>
    <mergeCell ref="X11:Z11"/>
    <mergeCell ref="AA11:AC11"/>
    <mergeCell ref="AD13:AF13"/>
    <mergeCell ref="U11:W11"/>
    <mergeCell ref="AG10:AI10"/>
    <mergeCell ref="AA10:AC10"/>
    <mergeCell ref="AD10:AF10"/>
    <mergeCell ref="AD11:AF11"/>
    <mergeCell ref="AA12:AC12"/>
    <mergeCell ref="AG15:AI15"/>
    <mergeCell ref="AG11:AI11"/>
    <mergeCell ref="AG12:AI12"/>
    <mergeCell ref="AG13:AI13"/>
    <mergeCell ref="AA15:AC15"/>
    <mergeCell ref="X10:Z10"/>
    <mergeCell ref="AD12:AF12"/>
    <mergeCell ref="L12:N12"/>
    <mergeCell ref="I11:K11"/>
    <mergeCell ref="L11:N11"/>
    <mergeCell ref="R10:T10"/>
    <mergeCell ref="X12:Z12"/>
    <mergeCell ref="U12:W12"/>
    <mergeCell ref="R12:T12"/>
    <mergeCell ref="R11:T11"/>
    <mergeCell ref="I10:K10"/>
    <mergeCell ref="O10:Q10"/>
    <mergeCell ref="AG8:AI8"/>
    <mergeCell ref="AD7:AF7"/>
    <mergeCell ref="AD8:AF8"/>
    <mergeCell ref="U9:W9"/>
    <mergeCell ref="R9:T9"/>
    <mergeCell ref="AA8:AC8"/>
    <mergeCell ref="AG9:AI9"/>
    <mergeCell ref="L10:N10"/>
    <mergeCell ref="U8:W8"/>
    <mergeCell ref="X8:Z8"/>
    <mergeCell ref="R8:T8"/>
    <mergeCell ref="A6:B7"/>
    <mergeCell ref="C6:E7"/>
    <mergeCell ref="A8:B8"/>
    <mergeCell ref="O7:Q7"/>
    <mergeCell ref="AG6:AI6"/>
    <mergeCell ref="AG7:AI7"/>
    <mergeCell ref="F6:AF6"/>
    <mergeCell ref="R7:T7"/>
    <mergeCell ref="U7:W7"/>
    <mergeCell ref="X7:Z7"/>
    <mergeCell ref="AA7:AC7"/>
    <mergeCell ref="L7:N7"/>
    <mergeCell ref="F7:H7"/>
    <mergeCell ref="I7:K7"/>
    <mergeCell ref="F9:H9"/>
    <mergeCell ref="O8:Q8"/>
    <mergeCell ref="O9:Q9"/>
    <mergeCell ref="I8:K8"/>
    <mergeCell ref="I9:K9"/>
    <mergeCell ref="L8:N8"/>
    <mergeCell ref="F8:H8"/>
    <mergeCell ref="L9:N9"/>
    <mergeCell ref="A28:D28"/>
    <mergeCell ref="E26:P26"/>
    <mergeCell ref="E28:H29"/>
    <mergeCell ref="C10:E10"/>
    <mergeCell ref="F10:H10"/>
    <mergeCell ref="A10:B10"/>
    <mergeCell ref="F15:H15"/>
    <mergeCell ref="I15:K15"/>
    <mergeCell ref="A12:B12"/>
    <mergeCell ref="L15:N15"/>
    <mergeCell ref="C15:E15"/>
    <mergeCell ref="A9:B9"/>
    <mergeCell ref="C8:E8"/>
    <mergeCell ref="C9:E9"/>
    <mergeCell ref="A11:B11"/>
    <mergeCell ref="C11:E11"/>
    <mergeCell ref="A13:B13"/>
    <mergeCell ref="C13:E13"/>
    <mergeCell ref="C12:E12"/>
    <mergeCell ref="A30:D30"/>
    <mergeCell ref="B31:D31"/>
    <mergeCell ref="Q26:AB26"/>
    <mergeCell ref="I29:L29"/>
    <mergeCell ref="M29:P29"/>
    <mergeCell ref="U29:X29"/>
    <mergeCell ref="Y29:AB29"/>
    <mergeCell ref="I28:L28"/>
    <mergeCell ref="Y30:AB30"/>
    <mergeCell ref="E31:H31"/>
    <mergeCell ref="B32:D32"/>
    <mergeCell ref="B33:D33"/>
    <mergeCell ref="B34:D34"/>
    <mergeCell ref="B35:D35"/>
    <mergeCell ref="B36:D36"/>
    <mergeCell ref="B42:D42"/>
    <mergeCell ref="B43:D43"/>
    <mergeCell ref="B44:D44"/>
    <mergeCell ref="B37:D37"/>
    <mergeCell ref="B38:D38"/>
    <mergeCell ref="B39:D39"/>
    <mergeCell ref="B40:D40"/>
    <mergeCell ref="B45:D45"/>
    <mergeCell ref="B46:D46"/>
    <mergeCell ref="E30:H30"/>
    <mergeCell ref="E33:H33"/>
    <mergeCell ref="E34:H34"/>
    <mergeCell ref="E35:H35"/>
    <mergeCell ref="E36:H36"/>
    <mergeCell ref="E37:H37"/>
    <mergeCell ref="E38:H38"/>
    <mergeCell ref="B41:D41"/>
    <mergeCell ref="E32:H32"/>
    <mergeCell ref="M31:P31"/>
    <mergeCell ref="M30:P30"/>
    <mergeCell ref="Q30:T30"/>
    <mergeCell ref="I32:L32"/>
    <mergeCell ref="M32:P32"/>
    <mergeCell ref="Q32:T32"/>
    <mergeCell ref="U30:X30"/>
    <mergeCell ref="I30:L30"/>
    <mergeCell ref="E44:H44"/>
    <mergeCell ref="E45:H45"/>
    <mergeCell ref="I31:L31"/>
    <mergeCell ref="I33:L33"/>
    <mergeCell ref="I34:L34"/>
    <mergeCell ref="I35:L35"/>
    <mergeCell ref="I36:L36"/>
    <mergeCell ref="I37:L37"/>
    <mergeCell ref="E39:H39"/>
    <mergeCell ref="E40:H40"/>
    <mergeCell ref="I38:L38"/>
    <mergeCell ref="I39:L39"/>
    <mergeCell ref="I40:L40"/>
    <mergeCell ref="I41:L41"/>
    <mergeCell ref="E43:H43"/>
    <mergeCell ref="E41:H41"/>
    <mergeCell ref="E42:H42"/>
    <mergeCell ref="I42:L42"/>
    <mergeCell ref="I43:L43"/>
    <mergeCell ref="I44:L44"/>
    <mergeCell ref="I45:L45"/>
    <mergeCell ref="M33:P33"/>
    <mergeCell ref="M34:P34"/>
    <mergeCell ref="M35:P35"/>
    <mergeCell ref="M36:P36"/>
    <mergeCell ref="M42:P42"/>
    <mergeCell ref="M43:P43"/>
    <mergeCell ref="M44:P44"/>
    <mergeCell ref="M37:P37"/>
    <mergeCell ref="M38:P38"/>
    <mergeCell ref="M39:P39"/>
    <mergeCell ref="M45:P45"/>
    <mergeCell ref="Q31:T31"/>
    <mergeCell ref="Q33:T33"/>
    <mergeCell ref="Q34:T34"/>
    <mergeCell ref="Q35:T35"/>
    <mergeCell ref="Q36:T36"/>
    <mergeCell ref="Q37:T37"/>
    <mergeCell ref="Q38:T38"/>
    <mergeCell ref="Q39:T39"/>
    <mergeCell ref="M41:P41"/>
    <mergeCell ref="Q45:T45"/>
    <mergeCell ref="U31:X31"/>
    <mergeCell ref="U33:X33"/>
    <mergeCell ref="U34:X34"/>
    <mergeCell ref="U35:X35"/>
    <mergeCell ref="U36:X36"/>
    <mergeCell ref="U37:X37"/>
    <mergeCell ref="U38:X38"/>
    <mergeCell ref="Q40:T40"/>
    <mergeCell ref="Q41:T41"/>
    <mergeCell ref="U40:X40"/>
    <mergeCell ref="U41:X41"/>
    <mergeCell ref="Q44:T44"/>
    <mergeCell ref="Q42:T42"/>
    <mergeCell ref="Q43:T43"/>
    <mergeCell ref="U43:X43"/>
    <mergeCell ref="U44:X44"/>
    <mergeCell ref="E46:H46"/>
    <mergeCell ref="I46:L46"/>
    <mergeCell ref="M46:P46"/>
    <mergeCell ref="Q46:T46"/>
    <mergeCell ref="Q28:T29"/>
    <mergeCell ref="U46:X46"/>
    <mergeCell ref="M40:P40"/>
    <mergeCell ref="U45:X45"/>
    <mergeCell ref="U32:X32"/>
    <mergeCell ref="U28:X28"/>
    <mergeCell ref="Y45:AB45"/>
    <mergeCell ref="Y40:AB40"/>
    <mergeCell ref="Y41:AB41"/>
    <mergeCell ref="Y46:AB46"/>
    <mergeCell ref="Y34:AB34"/>
    <mergeCell ref="Y35:AB35"/>
    <mergeCell ref="Y39:AB39"/>
    <mergeCell ref="Y36:AB36"/>
    <mergeCell ref="Y37:AB37"/>
    <mergeCell ref="U39:X39"/>
    <mergeCell ref="Y43:AB43"/>
    <mergeCell ref="Y44:AB44"/>
    <mergeCell ref="U42:X42"/>
    <mergeCell ref="Y31:AB31"/>
    <mergeCell ref="Y33:AB33"/>
    <mergeCell ref="Y32:AB32"/>
    <mergeCell ref="Y38:AB38"/>
    <mergeCell ref="Y42:AB42"/>
    <mergeCell ref="A20:B20"/>
    <mergeCell ref="C20:E20"/>
    <mergeCell ref="F20:H20"/>
    <mergeCell ref="I20:K20"/>
    <mergeCell ref="L20:N20"/>
    <mergeCell ref="O20:Q20"/>
    <mergeCell ref="R20:T20"/>
    <mergeCell ref="U20:W20"/>
    <mergeCell ref="X20:Z20"/>
    <mergeCell ref="AA20:AC20"/>
    <mergeCell ref="AD20:AF20"/>
    <mergeCell ref="AG20:AI20"/>
    <mergeCell ref="C16:E16"/>
    <mergeCell ref="F16:H16"/>
    <mergeCell ref="I16:K16"/>
    <mergeCell ref="L16:N16"/>
    <mergeCell ref="O16:Q16"/>
    <mergeCell ref="R16:T16"/>
    <mergeCell ref="U16:W16"/>
    <mergeCell ref="X16:Z16"/>
    <mergeCell ref="AA16:AC16"/>
    <mergeCell ref="AD16:AF16"/>
    <mergeCell ref="AG16:AI16"/>
    <mergeCell ref="AD18:AF18"/>
    <mergeCell ref="AG18:AI18"/>
    <mergeCell ref="AA18:AC18"/>
    <mergeCell ref="AA17:AC17"/>
    <mergeCell ref="AD17:AF17"/>
    <mergeCell ref="C18:E18"/>
    <mergeCell ref="F18:H18"/>
    <mergeCell ref="I18:K18"/>
    <mergeCell ref="L18:N18"/>
    <mergeCell ref="O18:Q18"/>
    <mergeCell ref="X17:Z17"/>
    <mergeCell ref="R18:T18"/>
    <mergeCell ref="U18:W18"/>
    <mergeCell ref="X18:Z18"/>
    <mergeCell ref="AG17:AI17"/>
    <mergeCell ref="C17:E17"/>
    <mergeCell ref="F17:H17"/>
    <mergeCell ref="I17:K17"/>
    <mergeCell ref="L17:N17"/>
    <mergeCell ref="O17:Q17"/>
    <mergeCell ref="R17:T17"/>
    <mergeCell ref="U17:W17"/>
  </mergeCells>
  <conditionalFormatting sqref="A4:IV65536">
    <cfRule type="expression" priority="2" dxfId="7" stopIfTrue="1">
      <formula>FIND("=",shiki(A4))&gt;0</formula>
    </cfRule>
  </conditionalFormatting>
  <conditionalFormatting sqref="A1:IV3">
    <cfRule type="expression" priority="1" dxfId="7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tabColor theme="5" tint="0.5999900102615356"/>
  </sheetPr>
  <dimension ref="A1:N50"/>
  <sheetViews>
    <sheetView showGridLines="0" zoomScaleSheetLayoutView="120" workbookViewId="0" topLeftCell="A1">
      <selection activeCell="A1" sqref="A1"/>
    </sheetView>
  </sheetViews>
  <sheetFormatPr defaultColWidth="7.7109375" defaultRowHeight="15"/>
  <cols>
    <col min="1" max="1" width="7.57421875" style="1" customWidth="1"/>
    <col min="2" max="11" width="6.7109375" style="1" customWidth="1"/>
    <col min="12" max="12" width="7.140625" style="1" customWidth="1"/>
    <col min="13" max="13" width="1.8515625" style="1" customWidth="1"/>
    <col min="14" max="14" width="7.7109375" style="2" customWidth="1"/>
    <col min="15" max="16384" width="7.7109375" style="1" customWidth="1"/>
  </cols>
  <sheetData>
    <row r="1" ht="15" customHeight="1">
      <c r="A1" s="35" t="s">
        <v>115</v>
      </c>
    </row>
    <row r="2" ht="15" customHeight="1">
      <c r="A2" s="35" t="s">
        <v>114</v>
      </c>
    </row>
    <row r="3" ht="15" customHeight="1">
      <c r="A3" s="126" t="s">
        <v>113</v>
      </c>
    </row>
    <row r="4" ht="15" customHeight="1">
      <c r="A4" s="35" t="s">
        <v>112</v>
      </c>
    </row>
    <row r="7" spans="1:12" ht="16.5" customHeight="1">
      <c r="A7" s="34" t="s">
        <v>111</v>
      </c>
      <c r="L7" s="107" t="s">
        <v>110</v>
      </c>
    </row>
    <row r="8" spans="1:12" ht="15" customHeight="1">
      <c r="A8" s="24" t="s">
        <v>37</v>
      </c>
      <c r="B8" s="32" t="s">
        <v>33</v>
      </c>
      <c r="C8" s="31"/>
      <c r="D8" s="25"/>
      <c r="E8" s="32" t="s">
        <v>94</v>
      </c>
      <c r="F8" s="31"/>
      <c r="G8" s="25"/>
      <c r="H8" s="32" t="s">
        <v>93</v>
      </c>
      <c r="I8" s="31"/>
      <c r="J8" s="25"/>
      <c r="K8" s="32" t="s">
        <v>109</v>
      </c>
      <c r="L8" s="25"/>
    </row>
    <row r="9" spans="1:12" ht="15" customHeight="1">
      <c r="A9" s="21"/>
      <c r="B9" s="15" t="s">
        <v>33</v>
      </c>
      <c r="C9" s="15" t="s">
        <v>31</v>
      </c>
      <c r="D9" s="15" t="s">
        <v>32</v>
      </c>
      <c r="E9" s="15" t="s">
        <v>33</v>
      </c>
      <c r="F9" s="15" t="s">
        <v>31</v>
      </c>
      <c r="G9" s="15" t="s">
        <v>32</v>
      </c>
      <c r="H9" s="15" t="s">
        <v>33</v>
      </c>
      <c r="I9" s="15" t="s">
        <v>31</v>
      </c>
      <c r="J9" s="15" t="s">
        <v>32</v>
      </c>
      <c r="K9" s="15" t="s">
        <v>30</v>
      </c>
      <c r="L9" s="15" t="s">
        <v>29</v>
      </c>
    </row>
    <row r="10" spans="1:12" ht="15" customHeight="1">
      <c r="A10" s="15">
        <v>14</v>
      </c>
      <c r="B10" s="12">
        <f>C10+D10</f>
        <v>2444</v>
      </c>
      <c r="C10" s="12">
        <f>SUM(F10,I10)</f>
        <v>2022</v>
      </c>
      <c r="D10" s="12">
        <f>SUM(G10,J10)</f>
        <v>422</v>
      </c>
      <c r="E10" s="12">
        <f>SUM(F10:G10)</f>
        <v>1722</v>
      </c>
      <c r="F10" s="12">
        <v>1426</v>
      </c>
      <c r="G10" s="12">
        <v>296</v>
      </c>
      <c r="H10" s="13">
        <f>SUM(I10:J10)</f>
        <v>722</v>
      </c>
      <c r="I10" s="11">
        <v>596</v>
      </c>
      <c r="J10" s="11">
        <v>126</v>
      </c>
      <c r="K10" s="125">
        <f>ROUND(H10/B10*100,1)</f>
        <v>29.5</v>
      </c>
      <c r="L10" s="11">
        <v>26.6</v>
      </c>
    </row>
    <row r="11" spans="1:12" ht="15" customHeight="1">
      <c r="A11" s="15">
        <v>15</v>
      </c>
      <c r="B11" s="12">
        <f>C11+D11</f>
        <v>2388</v>
      </c>
      <c r="C11" s="12">
        <f>SUM(F11,I11)</f>
        <v>1970</v>
      </c>
      <c r="D11" s="12">
        <f>SUM(G11,J11)</f>
        <v>418</v>
      </c>
      <c r="E11" s="12">
        <f>SUM(F11:G11)</f>
        <v>1679</v>
      </c>
      <c r="F11" s="12">
        <v>1375</v>
      </c>
      <c r="G11" s="12">
        <v>304</v>
      </c>
      <c r="H11" s="13">
        <f>SUM(I11:J11)</f>
        <v>709</v>
      </c>
      <c r="I11" s="11">
        <v>595</v>
      </c>
      <c r="J11" s="11">
        <v>114</v>
      </c>
      <c r="K11" s="125">
        <f>ROUND(H11/B11*100,1)</f>
        <v>29.7</v>
      </c>
      <c r="L11" s="11">
        <v>27.1</v>
      </c>
    </row>
    <row r="12" spans="1:12" ht="15" customHeight="1">
      <c r="A12" s="15">
        <v>16</v>
      </c>
      <c r="B12" s="12">
        <f>C12+D12</f>
        <v>2320</v>
      </c>
      <c r="C12" s="12">
        <f>SUM(F12,I12)</f>
        <v>1898</v>
      </c>
      <c r="D12" s="12">
        <f>SUM(G12,J12)</f>
        <v>422</v>
      </c>
      <c r="E12" s="12">
        <f>SUM(F12:G12)</f>
        <v>1621</v>
      </c>
      <c r="F12" s="12">
        <v>1322</v>
      </c>
      <c r="G12" s="12">
        <v>299</v>
      </c>
      <c r="H12" s="13">
        <f>SUM(I12:J12)</f>
        <v>699</v>
      </c>
      <c r="I12" s="11">
        <v>576</v>
      </c>
      <c r="J12" s="11">
        <v>123</v>
      </c>
      <c r="K12" s="125">
        <f>ROUND(H12/B12*100,1)</f>
        <v>30.1</v>
      </c>
      <c r="L12" s="19">
        <v>27.5</v>
      </c>
    </row>
    <row r="13" spans="1:12" ht="15" customHeight="1">
      <c r="A13" s="15">
        <v>17</v>
      </c>
      <c r="B13" s="12">
        <f>C13+D13</f>
        <v>2288</v>
      </c>
      <c r="C13" s="12">
        <f>SUM(F13,I13)</f>
        <v>1871</v>
      </c>
      <c r="D13" s="12">
        <f>SUM(G13,J13)</f>
        <v>417</v>
      </c>
      <c r="E13" s="12">
        <f>SUM(F13:G13)</f>
        <v>1587</v>
      </c>
      <c r="F13" s="12">
        <v>1291</v>
      </c>
      <c r="G13" s="12">
        <v>296</v>
      </c>
      <c r="H13" s="13">
        <f>SUM(I13:J13)</f>
        <v>701</v>
      </c>
      <c r="I13" s="11">
        <v>580</v>
      </c>
      <c r="J13" s="11">
        <v>121</v>
      </c>
      <c r="K13" s="125">
        <f>ROUND(H13/B13*100,1)</f>
        <v>30.6</v>
      </c>
      <c r="L13" s="19">
        <v>27.6</v>
      </c>
    </row>
    <row r="14" spans="1:12" ht="15" customHeight="1">
      <c r="A14" s="15">
        <v>18</v>
      </c>
      <c r="B14" s="12">
        <f>C14+D14</f>
        <v>2254</v>
      </c>
      <c r="C14" s="12">
        <f>SUM(F14,I14)</f>
        <v>1838</v>
      </c>
      <c r="D14" s="12">
        <f>SUM(G14,J14)</f>
        <v>416</v>
      </c>
      <c r="E14" s="12">
        <f>SUM(F14:G14)</f>
        <v>1554</v>
      </c>
      <c r="F14" s="12">
        <v>1262</v>
      </c>
      <c r="G14" s="12">
        <v>292</v>
      </c>
      <c r="H14" s="13">
        <f>SUM(I14:J14)</f>
        <v>700</v>
      </c>
      <c r="I14" s="11">
        <v>576</v>
      </c>
      <c r="J14" s="11">
        <v>124</v>
      </c>
      <c r="K14" s="125">
        <f>ROUND(H14/B14*100,1)</f>
        <v>31.1</v>
      </c>
      <c r="L14" s="19">
        <v>27.9</v>
      </c>
    </row>
    <row r="15" spans="1:12" ht="15" customHeight="1">
      <c r="A15" s="15">
        <v>19</v>
      </c>
      <c r="B15" s="12">
        <f>C15+D15</f>
        <v>2228</v>
      </c>
      <c r="C15" s="12">
        <f>SUM(F15,I15)</f>
        <v>1826</v>
      </c>
      <c r="D15" s="12">
        <f>SUM(G15,J15)</f>
        <v>402</v>
      </c>
      <c r="E15" s="12">
        <f>SUM(F15:G15)</f>
        <v>1544</v>
      </c>
      <c r="F15" s="12">
        <v>1259</v>
      </c>
      <c r="G15" s="12">
        <v>285</v>
      </c>
      <c r="H15" s="13">
        <f>SUM(I15:J15)</f>
        <v>684</v>
      </c>
      <c r="I15" s="11">
        <v>567</v>
      </c>
      <c r="J15" s="11">
        <v>117</v>
      </c>
      <c r="K15" s="125">
        <f>ROUND(H15/B15*100,1)</f>
        <v>30.7</v>
      </c>
      <c r="L15" s="124">
        <v>28.1</v>
      </c>
    </row>
    <row r="16" spans="1:12" ht="15" customHeight="1">
      <c r="A16" s="15">
        <v>20</v>
      </c>
      <c r="B16" s="12">
        <f>C16+D16</f>
        <v>2193</v>
      </c>
      <c r="C16" s="12">
        <f>SUM(F16,I16)</f>
        <v>1794</v>
      </c>
      <c r="D16" s="12">
        <f>SUM(G16,J16)</f>
        <v>399</v>
      </c>
      <c r="E16" s="12">
        <f>SUM(F16:G16)</f>
        <v>1515</v>
      </c>
      <c r="F16" s="12">
        <v>1230</v>
      </c>
      <c r="G16" s="12">
        <v>285</v>
      </c>
      <c r="H16" s="13">
        <f>SUM(I16:J16)</f>
        <v>678</v>
      </c>
      <c r="I16" s="11">
        <v>564</v>
      </c>
      <c r="J16" s="11">
        <v>114</v>
      </c>
      <c r="K16" s="123">
        <f>ROUND(H16/B16*100,1)</f>
        <v>30.9</v>
      </c>
      <c r="L16" s="19">
        <v>28.5</v>
      </c>
    </row>
    <row r="17" spans="1:12" ht="15" customHeight="1">
      <c r="A17" s="15">
        <v>21</v>
      </c>
      <c r="B17" s="12">
        <f>C17+D17</f>
        <v>2172</v>
      </c>
      <c r="C17" s="12">
        <f>SUM(F17,I17)</f>
        <v>1764</v>
      </c>
      <c r="D17" s="12">
        <f>SUM(G17,J17)</f>
        <v>408</v>
      </c>
      <c r="E17" s="12">
        <f>SUM(F17:G17)</f>
        <v>1491</v>
      </c>
      <c r="F17" s="12">
        <v>1202</v>
      </c>
      <c r="G17" s="12">
        <v>289</v>
      </c>
      <c r="H17" s="13">
        <f>SUM(I17:J17)</f>
        <v>681</v>
      </c>
      <c r="I17" s="11">
        <v>562</v>
      </c>
      <c r="J17" s="11">
        <v>119</v>
      </c>
      <c r="K17" s="123">
        <f>ROUND(H17/B17*100,1)</f>
        <v>31.4</v>
      </c>
      <c r="L17" s="19">
        <v>28.9</v>
      </c>
    </row>
    <row r="18" spans="1:12" ht="15" customHeight="1">
      <c r="A18" s="15">
        <v>22</v>
      </c>
      <c r="B18" s="12">
        <f>C18+D18</f>
        <v>2174</v>
      </c>
      <c r="C18" s="12">
        <f>SUM(F18,I18)</f>
        <v>1761</v>
      </c>
      <c r="D18" s="12">
        <f>SUM(G18,J18)</f>
        <v>413</v>
      </c>
      <c r="E18" s="12">
        <f>SUM(F18:G18)</f>
        <v>1482</v>
      </c>
      <c r="F18" s="12">
        <v>1192</v>
      </c>
      <c r="G18" s="12">
        <v>290</v>
      </c>
      <c r="H18" s="13">
        <f>SUM(I18:J18)</f>
        <v>692</v>
      </c>
      <c r="I18" s="11">
        <v>569</v>
      </c>
      <c r="J18" s="11">
        <v>123</v>
      </c>
      <c r="K18" s="123">
        <f>ROUND(H18/B18*100,1)</f>
        <v>31.8</v>
      </c>
      <c r="L18" s="19">
        <v>29.4</v>
      </c>
    </row>
    <row r="19" spans="1:12" ht="15" customHeight="1">
      <c r="A19" s="15">
        <v>23</v>
      </c>
      <c r="B19" s="12">
        <f>C19+D19</f>
        <v>2179</v>
      </c>
      <c r="C19" s="12">
        <f>SUM(F19,I19)</f>
        <v>1745</v>
      </c>
      <c r="D19" s="12">
        <f>SUM(G19,J19)</f>
        <v>434</v>
      </c>
      <c r="E19" s="12">
        <f>SUM(F19:G19)</f>
        <v>1471</v>
      </c>
      <c r="F19" s="12">
        <v>1169</v>
      </c>
      <c r="G19" s="12">
        <v>302</v>
      </c>
      <c r="H19" s="13">
        <f>SUM(I19:J19)</f>
        <v>708</v>
      </c>
      <c r="I19" s="11">
        <v>576</v>
      </c>
      <c r="J19" s="11">
        <v>132</v>
      </c>
      <c r="K19" s="123">
        <f>ROUND(H19/B19*100,1)</f>
        <v>32.5</v>
      </c>
      <c r="L19" s="19">
        <v>29.8</v>
      </c>
    </row>
    <row r="20" spans="1:14" ht="15" customHeight="1">
      <c r="A20" s="15">
        <v>24</v>
      </c>
      <c r="B20" s="12">
        <f>C20+D20</f>
        <v>2185</v>
      </c>
      <c r="C20" s="12">
        <f>SUM(F20,I20)</f>
        <v>1740</v>
      </c>
      <c r="D20" s="12">
        <f>SUM(G20,J20)</f>
        <v>445</v>
      </c>
      <c r="E20" s="12">
        <f>SUM(F20:G20)</f>
        <v>1466</v>
      </c>
      <c r="F20" s="12">
        <v>1153</v>
      </c>
      <c r="G20" s="12">
        <v>313</v>
      </c>
      <c r="H20" s="13">
        <f>SUM(I20:J20)</f>
        <v>719</v>
      </c>
      <c r="I20" s="11">
        <v>587</v>
      </c>
      <c r="J20" s="11">
        <v>132</v>
      </c>
      <c r="K20" s="123">
        <f>ROUND(H20/B20*100,1)</f>
        <v>32.9</v>
      </c>
      <c r="L20" s="122">
        <f>N20</f>
        <v>30.26000741914815</v>
      </c>
      <c r="N20" s="2">
        <f>71784/237224*100</f>
        <v>30.26000741914815</v>
      </c>
    </row>
    <row r="21" spans="1:14" ht="15" customHeight="1">
      <c r="A21" s="15">
        <v>25</v>
      </c>
      <c r="B21" s="12">
        <f>C21+D21</f>
        <v>2164</v>
      </c>
      <c r="C21" s="12">
        <f>SUM(F21,I21)</f>
        <v>1724</v>
      </c>
      <c r="D21" s="12">
        <f>SUM(G21,J21)</f>
        <v>440</v>
      </c>
      <c r="E21" s="12">
        <f>SUM(F21:G21)</f>
        <v>1445</v>
      </c>
      <c r="F21" s="12">
        <v>1134</v>
      </c>
      <c r="G21" s="12">
        <v>311</v>
      </c>
      <c r="H21" s="13">
        <f>SUM(I21:J21)</f>
        <v>719</v>
      </c>
      <c r="I21" s="11">
        <v>590</v>
      </c>
      <c r="J21" s="11">
        <v>129</v>
      </c>
      <c r="K21" s="123">
        <f>ROUND(H21/B21*100,1)</f>
        <v>33.2</v>
      </c>
      <c r="L21" s="122">
        <f>N21</f>
        <v>30.670206158375237</v>
      </c>
      <c r="N21" s="2">
        <f>72094/235062*100</f>
        <v>30.670206158375237</v>
      </c>
    </row>
    <row r="23" ht="12">
      <c r="K23" s="121"/>
    </row>
    <row r="24" ht="12">
      <c r="A24" s="120" t="s">
        <v>108</v>
      </c>
    </row>
    <row r="25" ht="13.5">
      <c r="A25" s="36"/>
    </row>
    <row r="26" ht="15" customHeight="1">
      <c r="A26" s="35" t="s">
        <v>107</v>
      </c>
    </row>
    <row r="27" ht="15" customHeight="1">
      <c r="A27" s="35" t="s">
        <v>106</v>
      </c>
    </row>
    <row r="28" spans="1:4" ht="15" customHeight="1">
      <c r="A28" s="118" t="s">
        <v>105</v>
      </c>
      <c r="B28" s="53"/>
      <c r="C28" s="53"/>
      <c r="D28" s="53"/>
    </row>
    <row r="29" ht="15" customHeight="1">
      <c r="A29" s="35" t="s">
        <v>104</v>
      </c>
    </row>
    <row r="30" spans="1:14" s="53" customFormat="1" ht="15" customHeight="1">
      <c r="A30" s="118" t="s">
        <v>103</v>
      </c>
      <c r="N30" s="119"/>
    </row>
    <row r="31" spans="1:14" s="53" customFormat="1" ht="15" customHeight="1">
      <c r="A31" s="118" t="s">
        <v>102</v>
      </c>
      <c r="N31" s="119"/>
    </row>
    <row r="32" spans="1:7" ht="15" customHeight="1">
      <c r="A32" s="118" t="s">
        <v>101</v>
      </c>
      <c r="B32" s="53"/>
      <c r="C32" s="53"/>
      <c r="D32" s="53"/>
      <c r="E32" s="53"/>
      <c r="F32" s="53"/>
      <c r="G32" s="53"/>
    </row>
    <row r="33" ht="15" customHeight="1">
      <c r="A33" s="35" t="s">
        <v>100</v>
      </c>
    </row>
    <row r="34" ht="15" customHeight="1"/>
    <row r="35" spans="2:8" ht="16.5" customHeight="1">
      <c r="B35" s="115" t="s">
        <v>99</v>
      </c>
      <c r="H35" s="115" t="s">
        <v>98</v>
      </c>
    </row>
    <row r="36" spans="5:11" ht="16.5" customHeight="1">
      <c r="E36" s="107" t="s">
        <v>97</v>
      </c>
      <c r="K36" s="107" t="s">
        <v>97</v>
      </c>
    </row>
    <row r="37" spans="2:11" ht="15" customHeight="1">
      <c r="B37" s="24" t="s">
        <v>37</v>
      </c>
      <c r="C37" s="32" t="s">
        <v>95</v>
      </c>
      <c r="D37" s="31"/>
      <c r="E37" s="25"/>
      <c r="H37" s="24" t="s">
        <v>96</v>
      </c>
      <c r="I37" s="32" t="s">
        <v>95</v>
      </c>
      <c r="J37" s="31"/>
      <c r="K37" s="25"/>
    </row>
    <row r="38" spans="2:11" ht="15" customHeight="1">
      <c r="B38" s="21"/>
      <c r="C38" s="15" t="s">
        <v>33</v>
      </c>
      <c r="D38" s="15" t="s">
        <v>94</v>
      </c>
      <c r="E38" s="15" t="s">
        <v>93</v>
      </c>
      <c r="H38" s="21"/>
      <c r="I38" s="15" t="s">
        <v>33</v>
      </c>
      <c r="J38" s="15" t="s">
        <v>94</v>
      </c>
      <c r="K38" s="15" t="s">
        <v>93</v>
      </c>
    </row>
    <row r="39" spans="1:11" ht="15" customHeight="1">
      <c r="A39" s="5"/>
      <c r="B39" s="15">
        <v>14</v>
      </c>
      <c r="C39" s="13">
        <f>SUM(D39:E39)</f>
        <v>1958</v>
      </c>
      <c r="D39" s="12">
        <v>1062</v>
      </c>
      <c r="E39" s="11">
        <v>896</v>
      </c>
      <c r="H39" s="15">
        <v>13</v>
      </c>
      <c r="I39" s="116">
        <f>SUM(J39:K39)</f>
        <v>338</v>
      </c>
      <c r="J39" s="116">
        <v>141</v>
      </c>
      <c r="K39" s="116">
        <v>197</v>
      </c>
    </row>
    <row r="40" spans="1:11" ht="15" customHeight="1">
      <c r="A40" s="5"/>
      <c r="B40" s="15">
        <v>15</v>
      </c>
      <c r="C40" s="13">
        <f>SUM(D40:E40)</f>
        <v>1940</v>
      </c>
      <c r="D40" s="12">
        <v>1059</v>
      </c>
      <c r="E40" s="11">
        <v>881</v>
      </c>
      <c r="H40" s="15">
        <v>14</v>
      </c>
      <c r="I40" s="116">
        <f>SUM(J40:K40)</f>
        <v>307</v>
      </c>
      <c r="J40" s="116">
        <v>158</v>
      </c>
      <c r="K40" s="116">
        <v>149</v>
      </c>
    </row>
    <row r="41" spans="2:11" ht="15" customHeight="1">
      <c r="B41" s="15">
        <v>16</v>
      </c>
      <c r="C41" s="13">
        <f>SUM(D41:E41)</f>
        <v>1930</v>
      </c>
      <c r="D41" s="12">
        <v>1065</v>
      </c>
      <c r="E41" s="11">
        <v>865</v>
      </c>
      <c r="H41" s="15">
        <v>15</v>
      </c>
      <c r="I41" s="116">
        <f>SUM(J41:K41)</f>
        <v>245</v>
      </c>
      <c r="J41" s="116">
        <v>114</v>
      </c>
      <c r="K41" s="116">
        <v>131</v>
      </c>
    </row>
    <row r="42" spans="2:11" ht="15" customHeight="1">
      <c r="B42" s="15">
        <v>17</v>
      </c>
      <c r="C42" s="13">
        <f>SUM(D42:E42)</f>
        <v>1917</v>
      </c>
      <c r="D42" s="12">
        <v>1045</v>
      </c>
      <c r="E42" s="11">
        <v>872</v>
      </c>
      <c r="H42" s="15">
        <v>16</v>
      </c>
      <c r="I42" s="116">
        <f>SUM(J42:K42)</f>
        <v>204</v>
      </c>
      <c r="J42" s="116">
        <v>101</v>
      </c>
      <c r="K42" s="116">
        <v>103</v>
      </c>
    </row>
    <row r="43" spans="2:11" ht="15" customHeight="1">
      <c r="B43" s="15">
        <v>18</v>
      </c>
      <c r="C43" s="13">
        <f>SUM(D43:E43)</f>
        <v>1832</v>
      </c>
      <c r="D43" s="12">
        <v>986</v>
      </c>
      <c r="E43" s="11">
        <v>846</v>
      </c>
      <c r="H43" s="15">
        <v>17</v>
      </c>
      <c r="I43" s="116">
        <f>SUM(J43:K43)</f>
        <v>260</v>
      </c>
      <c r="J43" s="116">
        <v>103</v>
      </c>
      <c r="K43" s="116">
        <v>157</v>
      </c>
    </row>
    <row r="44" spans="2:11" ht="15" customHeight="1">
      <c r="B44" s="15">
        <v>19</v>
      </c>
      <c r="C44" s="13">
        <f>SUM(D44:E44)</f>
        <v>1818</v>
      </c>
      <c r="D44" s="12">
        <v>958</v>
      </c>
      <c r="E44" s="11">
        <v>860</v>
      </c>
      <c r="H44" s="15">
        <v>18</v>
      </c>
      <c r="I44" s="116">
        <f>SUM(J44:K44)</f>
        <v>262</v>
      </c>
      <c r="J44" s="116">
        <v>113</v>
      </c>
      <c r="K44" s="116">
        <v>149</v>
      </c>
    </row>
    <row r="45" spans="1:11" ht="15" customHeight="1">
      <c r="A45" s="117"/>
      <c r="B45" s="15">
        <v>20</v>
      </c>
      <c r="C45" s="13">
        <f>SUM(D45:E45)</f>
        <v>1778</v>
      </c>
      <c r="D45" s="12">
        <v>916</v>
      </c>
      <c r="E45" s="11">
        <v>862</v>
      </c>
      <c r="H45" s="15">
        <v>19</v>
      </c>
      <c r="I45" s="116">
        <f>SUM(J45:K45)</f>
        <v>290</v>
      </c>
      <c r="J45" s="116">
        <v>139</v>
      </c>
      <c r="K45" s="116">
        <v>151</v>
      </c>
    </row>
    <row r="46" spans="1:11" ht="15" customHeight="1">
      <c r="A46" s="117"/>
      <c r="B46" s="15">
        <v>21</v>
      </c>
      <c r="C46" s="13">
        <f>SUM(D46:E46)</f>
        <v>1707</v>
      </c>
      <c r="D46" s="12">
        <v>880</v>
      </c>
      <c r="E46" s="11">
        <v>827</v>
      </c>
      <c r="H46" s="15">
        <v>20</v>
      </c>
      <c r="I46" s="116">
        <f>SUM(J46:K46)</f>
        <v>306</v>
      </c>
      <c r="J46" s="116">
        <v>152</v>
      </c>
      <c r="K46" s="116">
        <v>154</v>
      </c>
    </row>
    <row r="47" spans="1:11" ht="15" customHeight="1">
      <c r="A47" s="117"/>
      <c r="B47" s="15">
        <v>22</v>
      </c>
      <c r="C47" s="13">
        <f>SUM(D47:E47)</f>
        <v>1615</v>
      </c>
      <c r="D47" s="12">
        <v>817</v>
      </c>
      <c r="E47" s="11">
        <v>798</v>
      </c>
      <c r="H47" s="15">
        <v>21</v>
      </c>
      <c r="I47" s="116">
        <f>SUM(J47:K47)</f>
        <v>239</v>
      </c>
      <c r="J47" s="116">
        <v>114</v>
      </c>
      <c r="K47" s="116">
        <v>125</v>
      </c>
    </row>
    <row r="48" spans="1:11" ht="15" customHeight="1">
      <c r="A48" s="117"/>
      <c r="B48" s="15">
        <v>23</v>
      </c>
      <c r="C48" s="13">
        <f>SUM(D48:E48)</f>
        <v>1486</v>
      </c>
      <c r="D48" s="12">
        <v>770</v>
      </c>
      <c r="E48" s="11">
        <v>716</v>
      </c>
      <c r="H48" s="15">
        <v>22</v>
      </c>
      <c r="I48" s="116">
        <f>SUM(J48:K48)</f>
        <v>256</v>
      </c>
      <c r="J48" s="116">
        <v>117</v>
      </c>
      <c r="K48" s="116">
        <v>139</v>
      </c>
    </row>
    <row r="49" spans="1:11" ht="15" customHeight="1">
      <c r="A49" s="117"/>
      <c r="B49" s="15">
        <v>24</v>
      </c>
      <c r="C49" s="13">
        <f>SUM(D49:E49)</f>
        <v>1463</v>
      </c>
      <c r="D49" s="12">
        <v>734</v>
      </c>
      <c r="E49" s="11">
        <v>729</v>
      </c>
      <c r="H49" s="15">
        <v>23</v>
      </c>
      <c r="I49" s="116">
        <f>SUM(J49:K49)</f>
        <v>235</v>
      </c>
      <c r="J49" s="116">
        <v>115</v>
      </c>
      <c r="K49" s="116">
        <v>120</v>
      </c>
    </row>
    <row r="50" spans="1:11" ht="15" customHeight="1">
      <c r="A50" s="117"/>
      <c r="B50" s="15">
        <v>25</v>
      </c>
      <c r="C50" s="13">
        <f>SUM(D50:E50)</f>
        <v>1408</v>
      </c>
      <c r="D50" s="12">
        <v>699</v>
      </c>
      <c r="E50" s="11">
        <v>709</v>
      </c>
      <c r="H50" s="15">
        <v>24</v>
      </c>
      <c r="I50" s="116">
        <f>SUM(J50:K50)</f>
        <v>237</v>
      </c>
      <c r="J50" s="116">
        <v>101</v>
      </c>
      <c r="K50" s="116">
        <v>136</v>
      </c>
    </row>
  </sheetData>
  <sheetProtection/>
  <mergeCells count="3">
    <mergeCell ref="A8:A9"/>
    <mergeCell ref="B37:B38"/>
    <mergeCell ref="H37:H38"/>
  </mergeCells>
  <conditionalFormatting sqref="A1:IV65536">
    <cfRule type="expression" priority="1" dxfId="7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dcterms:created xsi:type="dcterms:W3CDTF">2014-06-24T06:11:30Z</dcterms:created>
  <dcterms:modified xsi:type="dcterms:W3CDTF">2014-06-24T06:11:48Z</dcterms:modified>
  <cp:category/>
  <cp:version/>
  <cp:contentType/>
  <cp:contentStatus/>
</cp:coreProperties>
</file>