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B5E196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9\"/>
    </mc:Choice>
  </mc:AlternateContent>
  <bookViews>
    <workbookView xWindow="0" yWindow="0" windowWidth="28800" windowHeight="1212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M11" i="1"/>
  <c r="L11" i="1"/>
  <c r="O11" i="1"/>
  <c r="N11" i="1"/>
  <c r="K11" i="1"/>
  <c r="I11" i="1"/>
  <c r="H11" i="1"/>
  <c r="J11" i="1"/>
  <c r="G11" i="1"/>
  <c r="E11" i="1"/>
  <c r="D11" i="1"/>
  <c r="F11" i="1"/>
  <c r="C11" i="1"/>
  <c r="M10" i="1"/>
  <c r="L10" i="1"/>
  <c r="O10" i="1"/>
  <c r="N10" i="1"/>
  <c r="K10" i="1"/>
  <c r="I10" i="1"/>
  <c r="H10" i="1"/>
  <c r="J10" i="1"/>
  <c r="G10" i="1"/>
  <c r="E10" i="1"/>
  <c r="D10" i="1"/>
  <c r="F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<sst xmlns="http://schemas.openxmlformats.org/spreadsheetml/2006/main" count="62" uniqueCount="45">
  <si>
    <t>19-2　市　 町 　民　</t>
    <phoneticPr fontId="4"/>
  </si>
  <si>
    <t xml:space="preserve">  経   済   計   算</t>
    <phoneticPr fontId="4"/>
  </si>
  <si>
    <t>(1) 市 町 民 経 済</t>
    <phoneticPr fontId="4"/>
  </si>
  <si>
    <t xml:space="preserve">  計 算 主 要 指 標 （平成25～27年度）</t>
    <phoneticPr fontId="4"/>
  </si>
  <si>
    <t>市　町　内　総　生　産</t>
    <rPh sb="6" eb="7">
      <t>ソウ</t>
    </rPh>
    <phoneticPr fontId="4"/>
  </si>
  <si>
    <t>市　町　民　所　 得（分配）</t>
    <phoneticPr fontId="4"/>
  </si>
  <si>
    <t>１ 人 当 た り 市 町 民 所 得</t>
    <phoneticPr fontId="4"/>
  </si>
  <si>
    <t>市町</t>
    <rPh sb="0" eb="2">
      <t>シチョウ</t>
    </rPh>
    <phoneticPr fontId="4"/>
  </si>
  <si>
    <t>市　　　町</t>
    <phoneticPr fontId="4"/>
  </si>
  <si>
    <t>平成２５年度</t>
    <rPh sb="0" eb="2">
      <t>ヘイセイ</t>
    </rPh>
    <phoneticPr fontId="8"/>
  </si>
  <si>
    <t>平成２６年度</t>
    <rPh sb="0" eb="2">
      <t>ヘイセイ</t>
    </rPh>
    <phoneticPr fontId="8"/>
  </si>
  <si>
    <t>平成２７年度</t>
    <rPh sb="0" eb="2">
      <t>ヘイセイ</t>
    </rPh>
    <phoneticPr fontId="8"/>
  </si>
  <si>
    <t>対前年度
増加率</t>
  </si>
  <si>
    <t>所得水準</t>
    <rPh sb="0" eb="2">
      <t>ショトク</t>
    </rPh>
    <rPh sb="2" eb="4">
      <t>スイジュン</t>
    </rPh>
    <phoneticPr fontId="4"/>
  </si>
  <si>
    <t>百万円</t>
    <rPh sb="0" eb="2">
      <t>ヒャクマン</t>
    </rPh>
    <phoneticPr fontId="4"/>
  </si>
  <si>
    <t>％</t>
  </si>
  <si>
    <t>千円</t>
    <rPh sb="0" eb="1">
      <t>セン</t>
    </rPh>
    <phoneticPr fontId="4"/>
  </si>
  <si>
    <t>　県　　　計</t>
  </si>
  <si>
    <t>県 計</t>
    <rPh sb="0" eb="1">
      <t>ケン</t>
    </rPh>
    <phoneticPr fontId="4"/>
  </si>
  <si>
    <t>　市　　　計</t>
  </si>
  <si>
    <t>市 計</t>
    <rPh sb="0" eb="1">
      <t>シ</t>
    </rPh>
    <phoneticPr fontId="4"/>
  </si>
  <si>
    <t>　郡　　　計</t>
  </si>
  <si>
    <t>郡 計</t>
    <rPh sb="0" eb="1">
      <t>グン</t>
    </rPh>
    <phoneticPr fontId="4"/>
  </si>
  <si>
    <t>佐賀市</t>
    <rPh sb="0" eb="3">
      <t>サガシ</t>
    </rPh>
    <phoneticPr fontId="12"/>
  </si>
  <si>
    <t>唐津市</t>
    <rPh sb="0" eb="3">
      <t>カラツシ</t>
    </rPh>
    <phoneticPr fontId="12"/>
  </si>
  <si>
    <t>鳥栖市</t>
    <rPh sb="0" eb="3">
      <t>トスシ</t>
    </rPh>
    <phoneticPr fontId="12"/>
  </si>
  <si>
    <t>多久市</t>
    <rPh sb="0" eb="3">
      <t>タクシ</t>
    </rPh>
    <phoneticPr fontId="12"/>
  </si>
  <si>
    <t>伊万里市</t>
    <rPh sb="0" eb="4">
      <t>イマリシ</t>
    </rPh>
    <phoneticPr fontId="12"/>
  </si>
  <si>
    <t>武雄市</t>
    <rPh sb="0" eb="3">
      <t>タケオシ</t>
    </rPh>
    <phoneticPr fontId="12"/>
  </si>
  <si>
    <t>鹿島市</t>
    <rPh sb="0" eb="3">
      <t>カシマシ</t>
    </rPh>
    <phoneticPr fontId="12"/>
  </si>
  <si>
    <t>小 城 市</t>
    <rPh sb="0" eb="1">
      <t>ショウ</t>
    </rPh>
    <rPh sb="2" eb="3">
      <t>シロ</t>
    </rPh>
    <rPh sb="4" eb="5">
      <t>シ</t>
    </rPh>
    <phoneticPr fontId="12"/>
  </si>
  <si>
    <t>嬉 野 市</t>
    <rPh sb="0" eb="1">
      <t>ウレシ</t>
    </rPh>
    <rPh sb="2" eb="3">
      <t>ノ</t>
    </rPh>
    <rPh sb="4" eb="5">
      <t>シ</t>
    </rPh>
    <phoneticPr fontId="12"/>
  </si>
  <si>
    <t>神埼市</t>
    <rPh sb="0" eb="2">
      <t>カンザキ</t>
    </rPh>
    <rPh sb="2" eb="3">
      <t>シ</t>
    </rPh>
    <phoneticPr fontId="12"/>
  </si>
  <si>
    <t>吉野ヶ里町</t>
    <rPh sb="0" eb="4">
      <t>ヨシノガリ</t>
    </rPh>
    <rPh sb="4" eb="5">
      <t>チョウ</t>
    </rPh>
    <phoneticPr fontId="12"/>
  </si>
  <si>
    <t>基山町</t>
    <rPh sb="0" eb="3">
      <t>キヤマチョウ</t>
    </rPh>
    <phoneticPr fontId="12"/>
  </si>
  <si>
    <t>上峰町</t>
    <rPh sb="0" eb="1">
      <t>カミ</t>
    </rPh>
    <rPh sb="1" eb="2">
      <t>ミネ</t>
    </rPh>
    <rPh sb="2" eb="3">
      <t>チョウ</t>
    </rPh>
    <phoneticPr fontId="12"/>
  </si>
  <si>
    <t>みやき町</t>
    <rPh sb="3" eb="4">
      <t>チョウ</t>
    </rPh>
    <phoneticPr fontId="12"/>
  </si>
  <si>
    <t>玄海町</t>
    <rPh sb="0" eb="2">
      <t>ゲンカイ</t>
    </rPh>
    <rPh sb="2" eb="3">
      <t>チョウ</t>
    </rPh>
    <phoneticPr fontId="12"/>
  </si>
  <si>
    <t>有田町</t>
    <rPh sb="0" eb="3">
      <t>アリタチョウ</t>
    </rPh>
    <phoneticPr fontId="12"/>
  </si>
  <si>
    <t>大町町</t>
    <rPh sb="0" eb="2">
      <t>オオマチ</t>
    </rPh>
    <rPh sb="2" eb="3">
      <t>マチ</t>
    </rPh>
    <phoneticPr fontId="12"/>
  </si>
  <si>
    <t>江北町</t>
    <rPh sb="0" eb="2">
      <t>コウホク</t>
    </rPh>
    <rPh sb="2" eb="3">
      <t>チョウ</t>
    </rPh>
    <phoneticPr fontId="12"/>
  </si>
  <si>
    <t>白石町</t>
    <rPh sb="0" eb="2">
      <t>シロイシ</t>
    </rPh>
    <rPh sb="2" eb="3">
      <t>チョウ</t>
    </rPh>
    <phoneticPr fontId="12"/>
  </si>
  <si>
    <t>太良町</t>
    <rPh sb="0" eb="3">
      <t>タラチョウ</t>
    </rPh>
    <phoneticPr fontId="12"/>
  </si>
  <si>
    <t>資料：県統計分析課「平成27年度　市町民経済計算」</t>
    <rPh sb="6" eb="8">
      <t>ブンセキ</t>
    </rPh>
    <rPh sb="8" eb="9">
      <t>カ</t>
    </rPh>
    <rPh sb="10" eb="12">
      <t>ヘイセイ</t>
    </rPh>
    <rPh sb="14" eb="15">
      <t>ネン</t>
    </rPh>
    <rPh sb="15" eb="16">
      <t>ド</t>
    </rPh>
    <rPh sb="17" eb="18">
      <t>シ</t>
    </rPh>
    <rPh sb="18" eb="19">
      <t>マチ</t>
    </rPh>
    <phoneticPr fontId="4"/>
  </si>
  <si>
    <t>（注）作成ごとに数値の遡及改定を行うため、過去の公表値とは一致しない。利用にあたっては、県ホームページ等から最新の公表値を参照のこと。</t>
    <rPh sb="1" eb="2">
      <t>チュウ</t>
    </rPh>
    <rPh sb="3" eb="5">
      <t>サクセイ</t>
    </rPh>
    <rPh sb="8" eb="10">
      <t>スウチ</t>
    </rPh>
    <rPh sb="11" eb="13">
      <t>ソキュウ</t>
    </rPh>
    <rPh sb="13" eb="15">
      <t>カイテイ</t>
    </rPh>
    <rPh sb="16" eb="17">
      <t>オコナ</t>
    </rPh>
    <rPh sb="21" eb="23">
      <t>カコ</t>
    </rPh>
    <rPh sb="24" eb="26">
      <t>コウヒョウ</t>
    </rPh>
    <rPh sb="26" eb="27">
      <t>チ</t>
    </rPh>
    <rPh sb="29" eb="31">
      <t>イッチ</t>
    </rPh>
    <rPh sb="35" eb="37">
      <t>リヨウ</t>
    </rPh>
    <rPh sb="44" eb="45">
      <t>ケン</t>
    </rPh>
    <rPh sb="51" eb="52">
      <t>トウ</t>
    </rPh>
    <rPh sb="54" eb="56">
      <t>サイシン</t>
    </rPh>
    <rPh sb="57" eb="59">
      <t>コウヒョウ</t>
    </rPh>
    <rPh sb="59" eb="60">
      <t>チ</t>
    </rPh>
    <rPh sb="61" eb="63">
      <t>サンショウ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</si>
</sst>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&quot;△&quot;#,##0.0"/>
    <numFmt numFmtId="177" formatCode="0.0_);[Red]\(0.0\)"/>
    <numFmt numFmtId="178" formatCode="#\ ###\ ###"/>
    <numFmt numFmtId="179" formatCode="#\ ###\ ###\ ###"/>
    <numFmt numFmtId="180" formatCode="#,##0.0;&quot;△&quot;#,##0.0"/>
    <numFmt numFmtId="181" formatCode="0.0;&quot;△ &quot;0.0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trike/>
      <sz val="8"/>
      <name val="ＭＳ 明朝"/>
      <family val="1"/>
      <charset val="128"/>
    </font>
    <font>
      <strike/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2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176" fontId="1" fillId="2" borderId="0" xfId="1" applyNumberFormat="1" applyFont="1" applyFill="1" applyAlignment="1">
      <alignment horizontal="centerContinuous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left"/>
    </xf>
    <xf numFmtId="0" fontId="1" fillId="2" borderId="0" xfId="1" applyFont="1" applyFill="1"/>
    <xf numFmtId="177" fontId="1" fillId="2" borderId="0" xfId="1" applyNumberFormat="1" applyFont="1" applyFill="1" applyAlignment="1">
      <alignment horizontal="centerContinuous"/>
    </xf>
    <xf numFmtId="0" fontId="1" fillId="2" borderId="0" xfId="1" applyFont="1" applyFill="1" applyAlignment="1">
      <alignment horizontal="right"/>
    </xf>
    <xf numFmtId="0" fontId="1" fillId="2" borderId="0" xfId="1" applyFont="1" applyFill="1" applyAlignment="1"/>
    <xf numFmtId="178" fontId="1" fillId="2" borderId="0" xfId="1" applyNumberFormat="1" applyFont="1" applyFill="1" applyAlignment="1">
      <alignment horizontal="centerContinuous"/>
    </xf>
    <xf numFmtId="0" fontId="5" fillId="2" borderId="0" xfId="1" applyFont="1" applyFill="1"/>
    <xf numFmtId="0" fontId="6" fillId="2" borderId="0" xfId="1" applyFont="1" applyFill="1"/>
    <xf numFmtId="176" fontId="6" fillId="2" borderId="0" xfId="1" applyNumberFormat="1" applyFont="1" applyFill="1"/>
    <xf numFmtId="177" fontId="1" fillId="2" borderId="0" xfId="1" applyNumberFormat="1" applyFont="1" applyFill="1"/>
    <xf numFmtId="176" fontId="1" fillId="2" borderId="0" xfId="1" applyNumberFormat="1" applyFont="1" applyFill="1"/>
    <xf numFmtId="0" fontId="7" fillId="2" borderId="1" xfId="1" applyFont="1" applyFill="1" applyBorder="1" applyAlignment="1">
      <alignment horizontal="centerContinuous"/>
    </xf>
    <xf numFmtId="0" fontId="7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177" fontId="7" fillId="2" borderId="2" xfId="1" applyNumberFormat="1" applyFont="1" applyFill="1" applyBorder="1" applyAlignment="1">
      <alignment horizontal="centerContinuous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Continuous" vertical="top"/>
    </xf>
    <xf numFmtId="0" fontId="7" fillId="2" borderId="4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/>
    </xf>
    <xf numFmtId="176" fontId="7" fillId="2" borderId="4" xfId="1" applyNumberFormat="1" applyFont="1" applyFill="1" applyBorder="1" applyAlignment="1">
      <alignment horizontal="distributed" vertical="center" wrapText="1"/>
    </xf>
    <xf numFmtId="177" fontId="7" fillId="2" borderId="4" xfId="1" applyNumberFormat="1" applyFont="1" applyFill="1" applyBorder="1" applyAlignment="1">
      <alignment horizontal="distributed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Continuous" vertical="top"/>
    </xf>
    <xf numFmtId="0" fontId="7" fillId="2" borderId="7" xfId="1" applyFont="1" applyFill="1" applyBorder="1" applyAlignment="1">
      <alignment horizontal="centerContinuous" vertical="top"/>
    </xf>
    <xf numFmtId="0" fontId="7" fillId="2" borderId="8" xfId="1" applyFont="1" applyFill="1" applyBorder="1" applyAlignment="1">
      <alignment horizontal="right" vertical="center"/>
    </xf>
    <xf numFmtId="0" fontId="9" fillId="2" borderId="8" xfId="1" applyFont="1" applyFill="1" applyBorder="1" applyAlignment="1">
      <alignment horizontal="right" vertical="center"/>
    </xf>
    <xf numFmtId="176" fontId="7" fillId="2" borderId="8" xfId="1" applyNumberFormat="1" applyFont="1" applyFill="1" applyBorder="1" applyAlignment="1">
      <alignment horizontal="right" vertical="center" wrapText="1"/>
    </xf>
    <xf numFmtId="177" fontId="7" fillId="2" borderId="8" xfId="1" applyNumberFormat="1" applyFont="1" applyFill="1" applyBorder="1" applyAlignment="1">
      <alignment horizontal="distributed" vertical="center" wrapText="1"/>
    </xf>
    <xf numFmtId="176" fontId="7" fillId="2" borderId="6" xfId="1" applyNumberFormat="1" applyFont="1" applyFill="1" applyBorder="1" applyAlignment="1">
      <alignment horizontal="distributed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0" xfId="1" applyFont="1" applyFill="1"/>
    <xf numFmtId="0" fontId="7" fillId="2" borderId="10" xfId="1" applyFont="1" applyFill="1" applyBorder="1"/>
    <xf numFmtId="0" fontId="10" fillId="2" borderId="0" xfId="1" applyFont="1" applyFill="1" applyAlignment="1">
      <alignment horizontal="right"/>
    </xf>
    <xf numFmtId="0" fontId="11" fillId="2" borderId="0" xfId="1" applyFont="1" applyFill="1" applyAlignment="1">
      <alignment horizontal="right"/>
    </xf>
    <xf numFmtId="176" fontId="10" fillId="2" borderId="0" xfId="1" applyNumberFormat="1" applyFont="1" applyFill="1" applyAlignment="1">
      <alignment horizontal="right"/>
    </xf>
    <xf numFmtId="177" fontId="10" fillId="2" borderId="0" xfId="1" applyNumberFormat="1" applyFont="1" applyFill="1" applyBorder="1" applyAlignment="1">
      <alignment horizontal="right"/>
    </xf>
    <xf numFmtId="0" fontId="7" fillId="2" borderId="5" xfId="1" applyFont="1" applyFill="1" applyBorder="1"/>
    <xf numFmtId="0" fontId="9" fillId="2" borderId="0" xfId="1" applyFont="1" applyFill="1"/>
    <xf numFmtId="0" fontId="9" fillId="2" borderId="10" xfId="1" applyFont="1" applyFill="1" applyBorder="1"/>
    <xf numFmtId="179" fontId="9" fillId="2" borderId="0" xfId="1" applyNumberFormat="1" applyFont="1" applyFill="1"/>
    <xf numFmtId="180" fontId="9" fillId="2" borderId="0" xfId="1" applyNumberFormat="1" applyFont="1" applyFill="1"/>
    <xf numFmtId="178" fontId="9" fillId="2" borderId="0" xfId="2" applyNumberFormat="1" applyFont="1" applyFill="1" applyBorder="1" applyAlignment="1">
      <alignment vertical="center"/>
    </xf>
    <xf numFmtId="178" fontId="9" fillId="2" borderId="0" xfId="1" applyNumberFormat="1" applyFont="1" applyFill="1"/>
    <xf numFmtId="177" fontId="9" fillId="2" borderId="0" xfId="0" applyNumberFormat="1" applyFont="1" applyFill="1" applyBorder="1" applyAlignment="1">
      <alignment vertical="center"/>
    </xf>
    <xf numFmtId="181" fontId="9" fillId="2" borderId="10" xfId="2" applyNumberFormat="1" applyFont="1" applyFill="1" applyBorder="1" applyAlignment="1">
      <alignment vertical="center"/>
    </xf>
    <xf numFmtId="0" fontId="9" fillId="2" borderId="5" xfId="1" applyFont="1" applyFill="1" applyBorder="1" applyAlignment="1">
      <alignment horizontal="center"/>
    </xf>
    <xf numFmtId="0" fontId="13" fillId="2" borderId="0" xfId="1" applyFont="1" applyFill="1"/>
    <xf numFmtId="180" fontId="1" fillId="2" borderId="0" xfId="1" applyNumberFormat="1" applyFont="1" applyFill="1"/>
    <xf numFmtId="178" fontId="9" fillId="2" borderId="0" xfId="1" applyNumberFormat="1" applyFont="1" applyFill="1" applyBorder="1"/>
    <xf numFmtId="177" fontId="9" fillId="2" borderId="0" xfId="1" applyNumberFormat="1" applyFont="1" applyFill="1" applyBorder="1"/>
    <xf numFmtId="181" fontId="9" fillId="2" borderId="0" xfId="1" applyNumberFormat="1" applyFont="1" applyFill="1"/>
    <xf numFmtId="179" fontId="7" fillId="2" borderId="0" xfId="1" applyNumberFormat="1" applyFont="1" applyFill="1"/>
    <xf numFmtId="180" fontId="7" fillId="2" borderId="0" xfId="1" applyNumberFormat="1" applyFont="1" applyFill="1"/>
    <xf numFmtId="178" fontId="7" fillId="2" borderId="0" xfId="1" applyNumberFormat="1" applyFont="1" applyFill="1" applyBorder="1"/>
    <xf numFmtId="178" fontId="7" fillId="2" borderId="0" xfId="1" applyNumberFormat="1" applyFont="1" applyFill="1"/>
    <xf numFmtId="177" fontId="7" fillId="2" borderId="0" xfId="1" applyNumberFormat="1" applyFont="1" applyFill="1" applyBorder="1"/>
    <xf numFmtId="181" fontId="7" fillId="2" borderId="0" xfId="1" applyNumberFormat="1" applyFont="1" applyFill="1"/>
    <xf numFmtId="0" fontId="7" fillId="2" borderId="5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distributed"/>
    </xf>
    <xf numFmtId="178" fontId="7" fillId="2" borderId="0" xfId="0" applyNumberFormat="1" applyFont="1" applyFill="1" applyBorder="1" applyAlignment="1">
      <alignment vertical="center"/>
    </xf>
    <xf numFmtId="177" fontId="7" fillId="2" borderId="0" xfId="0" applyNumberFormat="1" applyFont="1" applyFill="1" applyBorder="1" applyAlignment="1">
      <alignment vertical="center"/>
    </xf>
    <xf numFmtId="181" fontId="7" fillId="2" borderId="10" xfId="0" applyNumberFormat="1" applyFont="1" applyFill="1" applyBorder="1" applyAlignment="1">
      <alignment vertical="center"/>
    </xf>
    <xf numFmtId="179" fontId="1" fillId="2" borderId="0" xfId="1" applyNumberFormat="1" applyFont="1" applyFill="1"/>
    <xf numFmtId="0" fontId="7" fillId="2" borderId="11" xfId="1" applyFont="1" applyFill="1" applyBorder="1"/>
    <xf numFmtId="0" fontId="7" fillId="2" borderId="12" xfId="1" applyFont="1" applyFill="1" applyBorder="1" applyAlignment="1">
      <alignment horizontal="distributed"/>
    </xf>
    <xf numFmtId="179" fontId="7" fillId="2" borderId="11" xfId="1" applyNumberFormat="1" applyFont="1" applyFill="1" applyBorder="1"/>
    <xf numFmtId="180" fontId="7" fillId="2" borderId="11" xfId="1" applyNumberFormat="1" applyFont="1" applyFill="1" applyBorder="1"/>
    <xf numFmtId="178" fontId="7" fillId="2" borderId="11" xfId="0" applyNumberFormat="1" applyFont="1" applyFill="1" applyBorder="1" applyAlignment="1">
      <alignment vertical="center"/>
    </xf>
    <xf numFmtId="178" fontId="7" fillId="2" borderId="11" xfId="1" applyNumberFormat="1" applyFont="1" applyFill="1" applyBorder="1"/>
    <xf numFmtId="178" fontId="9" fillId="2" borderId="11" xfId="1" applyNumberFormat="1" applyFont="1" applyFill="1" applyBorder="1"/>
    <xf numFmtId="177" fontId="7" fillId="2" borderId="11" xfId="0" applyNumberFormat="1" applyFont="1" applyFill="1" applyBorder="1" applyAlignment="1">
      <alignment vertical="center"/>
    </xf>
    <xf numFmtId="181" fontId="7" fillId="2" borderId="12" xfId="0" applyNumberFormat="1" applyFont="1" applyFill="1" applyBorder="1" applyAlignment="1">
      <alignment vertical="center"/>
    </xf>
    <xf numFmtId="0" fontId="7" fillId="2" borderId="13" xfId="1" applyFont="1" applyFill="1" applyBorder="1" applyAlignment="1">
      <alignment horizontal="center"/>
    </xf>
    <xf numFmtId="0" fontId="1" fillId="2" borderId="1" xfId="1" applyFont="1" applyFill="1" applyBorder="1"/>
    <xf numFmtId="0" fontId="10" fillId="2" borderId="0" xfId="1" applyFont="1" applyFill="1"/>
  </cellXfs>
  <cellStyles count="3">
    <cellStyle name="桁区切り 2" xfId="2"/>
    <cellStyle name="標準" xfId="0" builtinId="0"/>
    <cellStyle name="標準_189-190 県（市町村）民経済計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350400&#32113;&#35336;&#20998;&#26512;&#35506;\02%20&#21152;&#24037;&#20998;&#26512;&#25285;&#24403;\03%20&#24066;&#30010;&#27665;&#32076;&#28168;&#35336;&#31639;\&#65320;&#65298;&#65303;&#24180;&#24230;&#24066;&#30010;&#27665;\270000_&#24066;&#30010;&#27665;_&#20844;&#34920;&#36039;&#26009;\&#28310;&#20633;&#29992;\&#65320;27gaiyou(seisa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350400&#32113;&#35336;&#20998;&#26512;&#35506;\02%20&#21152;&#24037;&#20998;&#26512;&#25285;&#24403;\03%20&#24066;&#30010;&#27665;&#32076;&#28168;&#35336;&#31639;\&#65320;&#65298;&#65303;&#24180;&#24230;&#24066;&#30010;&#27665;\270000_&#24066;&#30010;&#27665;_&#20844;&#34920;&#36039;&#26009;\&#28310;&#20633;&#29992;\&#12304;&#12522;&#12531;&#12463;&#20184;&#12305;H27toukeihyouseisanci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350400&#32113;&#35336;&#20998;&#26512;&#35506;\02%20&#21152;&#24037;&#20998;&#26512;&#25285;&#24403;\03%20&#24066;&#30010;&#27665;&#32076;&#28168;&#35336;&#31639;\&#65320;&#65298;&#65303;&#24180;&#24230;&#24066;&#30010;&#27665;\270000_&#24066;&#30010;&#27665;_&#20844;&#34920;&#36039;&#26009;\&#28310;&#20633;&#29992;\&#12304;&#12522;&#12531;&#12463;&#20184;&#12305;H27toukeihyoubunpaicit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350400&#32113;&#35336;&#20998;&#26512;&#35506;\02%20&#21152;&#24037;&#20998;&#26512;&#25285;&#24403;\03%20&#24066;&#30010;&#27665;&#32076;&#28168;&#35336;&#31639;\&#65320;&#65298;&#65303;&#24180;&#24230;&#24066;&#30010;&#27665;\270000_&#24066;&#30010;&#27665;_&#20844;&#34920;&#36039;&#26009;\&#28310;&#20633;&#29992;\&#65320;&#65298;&#65303;&#27010;&#35201;_&#20998;&#37197;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350400&#32113;&#35336;&#20998;&#26512;&#35506;\02%20&#21152;&#24037;&#20998;&#26512;&#25285;&#24403;\03%20&#24066;&#30010;&#27665;&#32076;&#28168;&#35336;&#31639;\&#65320;&#65298;&#65303;&#24180;&#24230;&#24066;&#30010;&#27665;\272000_&#24066;&#30010;&#27665;_&#20998;&#37197;\&#65320;&#65298;&#65303;&#24180;&#24230;&#24066;&#30010;&#27665;&#65288;&#20998;&#37197;&#65289;\&#65320;&#65298;&#65303;&#32113;&#25324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350400&#32113;&#35336;&#20998;&#26512;&#35506;\02%20&#21152;&#24037;&#20998;&#26512;&#25285;&#24403;\03%20&#24066;&#30010;&#27665;&#32076;&#28168;&#35336;&#31639;\&#65320;&#65298;&#65303;&#24180;&#24230;&#24066;&#30010;&#27665;\270000_&#24066;&#30010;&#27665;_&#20844;&#34920;&#36039;&#26009;\&#28310;&#20633;&#29992;\&#12304;&#12522;&#12531;&#12463;&#20184;&#12305;H27toukeihyoubunpait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"/>
      <sheetName val="表３"/>
      <sheetName val="表４"/>
      <sheetName val="表１、２データ"/>
      <sheetName val="図１データ"/>
      <sheetName val="図２データ"/>
    </sheetNames>
    <sheetDataSet>
      <sheetData sheetId="0"/>
      <sheetData sheetId="1"/>
      <sheetData sheetId="2">
        <row r="6">
          <cell r="J6">
            <v>2633637.7872508038</v>
          </cell>
          <cell r="K6">
            <v>2677829.1181268133</v>
          </cell>
          <cell r="L6">
            <v>2755607.1012858357</v>
          </cell>
        </row>
        <row r="7">
          <cell r="J7">
            <v>805542.55228903133</v>
          </cell>
          <cell r="K7">
            <v>814333.75614782725</v>
          </cell>
          <cell r="L7">
            <v>840456.27974403766</v>
          </cell>
        </row>
        <row r="8">
          <cell r="J8">
            <v>310207.96177728759</v>
          </cell>
          <cell r="K8">
            <v>320681.61118386436</v>
          </cell>
          <cell r="L8">
            <v>339939.19379009289</v>
          </cell>
        </row>
        <row r="9">
          <cell r="J9">
            <v>339362.68477008067</v>
          </cell>
          <cell r="K9">
            <v>331498.01198571344</v>
          </cell>
          <cell r="L9">
            <v>364928.42795775586</v>
          </cell>
        </row>
        <row r="10">
          <cell r="J10">
            <v>57922.935514647223</v>
          </cell>
          <cell r="K10">
            <v>57286.829291834205</v>
          </cell>
          <cell r="L10">
            <v>52550.806797416582</v>
          </cell>
        </row>
        <row r="11">
          <cell r="J11">
            <v>220298.91695331849</v>
          </cell>
          <cell r="K11">
            <v>244270.27755223738</v>
          </cell>
          <cell r="L11">
            <v>214408.95896796469</v>
          </cell>
        </row>
        <row r="12">
          <cell r="J12">
            <v>145367.59500798886</v>
          </cell>
          <cell r="K12">
            <v>150221.03581293355</v>
          </cell>
          <cell r="L12">
            <v>159922.06893864617</v>
          </cell>
        </row>
        <row r="13">
          <cell r="J13">
            <v>76475.40292800829</v>
          </cell>
          <cell r="K13">
            <v>79455.901225599111</v>
          </cell>
          <cell r="L13">
            <v>83376.016115902356</v>
          </cell>
        </row>
        <row r="14">
          <cell r="J14">
            <v>102540.45494387139</v>
          </cell>
          <cell r="K14">
            <v>103091.97430319045</v>
          </cell>
          <cell r="L14">
            <v>98424.179581440752</v>
          </cell>
        </row>
        <row r="15">
          <cell r="J15">
            <v>66610.507100184637</v>
          </cell>
          <cell r="K15">
            <v>66215.213466512389</v>
          </cell>
          <cell r="L15">
            <v>69643.904234876405</v>
          </cell>
        </row>
        <row r="16">
          <cell r="J16">
            <v>81532.45831057764</v>
          </cell>
          <cell r="K16">
            <v>84517.838181708736</v>
          </cell>
          <cell r="L16">
            <v>98985.305615972131</v>
          </cell>
        </row>
        <row r="17">
          <cell r="J17">
            <v>64428.236316246628</v>
          </cell>
          <cell r="K17">
            <v>70388.932107137778</v>
          </cell>
          <cell r="L17">
            <v>68991.255618721058</v>
          </cell>
        </row>
        <row r="18">
          <cell r="J18">
            <v>54388.741566423058</v>
          </cell>
          <cell r="K18">
            <v>51971.463495111435</v>
          </cell>
          <cell r="L18">
            <v>55236.253933699511</v>
          </cell>
        </row>
        <row r="19">
          <cell r="J19">
            <v>47473.450608590341</v>
          </cell>
          <cell r="K19">
            <v>48452.616937090301</v>
          </cell>
          <cell r="L19">
            <v>43783.427307644582</v>
          </cell>
        </row>
        <row r="20">
          <cell r="J20">
            <v>70661.663489623548</v>
          </cell>
          <cell r="K20">
            <v>71395.663267211523</v>
          </cell>
          <cell r="L20">
            <v>69209.152905844152</v>
          </cell>
        </row>
        <row r="21">
          <cell r="J21">
            <v>17910.101194100203</v>
          </cell>
          <cell r="K21">
            <v>14742.107867787008</v>
          </cell>
          <cell r="L21">
            <v>15444.746165448101</v>
          </cell>
        </row>
        <row r="22">
          <cell r="J22">
            <v>49563.486237114419</v>
          </cell>
          <cell r="K22">
            <v>49446.884531554191</v>
          </cell>
          <cell r="L22">
            <v>53915.268720232787</v>
          </cell>
        </row>
        <row r="23">
          <cell r="J23">
            <v>21032.335397809078</v>
          </cell>
          <cell r="K23">
            <v>21898.288980231835</v>
          </cell>
          <cell r="L23">
            <v>25911.601269062838</v>
          </cell>
        </row>
        <row r="24">
          <cell r="J24">
            <v>26606.802518705732</v>
          </cell>
          <cell r="K24">
            <v>22857.436365557009</v>
          </cell>
          <cell r="L24">
            <v>23568.079630283137</v>
          </cell>
        </row>
        <row r="25">
          <cell r="J25">
            <v>57603.26725175343</v>
          </cell>
          <cell r="K25">
            <v>56991.371521674686</v>
          </cell>
          <cell r="L25">
            <v>58627.08342807131</v>
          </cell>
        </row>
        <row r="26">
          <cell r="J26">
            <v>18108.233075441385</v>
          </cell>
          <cell r="K26">
            <v>18111.903902035669</v>
          </cell>
          <cell r="L26">
            <v>18285.090562723126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県計"/>
      <sheetName val="佐賀市"/>
      <sheetName val="唐津市"/>
      <sheetName val="鳥栖市"/>
      <sheetName val="多久市"/>
      <sheetName val="伊万里市"/>
      <sheetName val="武雄市"/>
      <sheetName val="鹿島市"/>
      <sheetName val="小城市"/>
      <sheetName val="嬉野市"/>
      <sheetName val="神埼市"/>
    </sheetNames>
    <sheetDataSet>
      <sheetData sheetId="0">
        <row r="5">
          <cell r="D5">
            <v>64339.569033029962</v>
          </cell>
        </row>
        <row r="59">
          <cell r="Y59">
            <v>2.9045162976429708</v>
          </cell>
        </row>
        <row r="60">
          <cell r="Y60">
            <v>3.2078399549322256</v>
          </cell>
        </row>
        <row r="61">
          <cell r="Y61">
            <v>6.0052032715986021</v>
          </cell>
        </row>
        <row r="62">
          <cell r="Y62">
            <v>10.084650514731653</v>
          </cell>
        </row>
        <row r="63">
          <cell r="Y63">
            <v>-8.2672100253464471</v>
          </cell>
        </row>
        <row r="64">
          <cell r="Y64">
            <v>-12.224704079229143</v>
          </cell>
        </row>
        <row r="65">
          <cell r="Y65">
            <v>6.457839325374545</v>
          </cell>
        </row>
        <row r="66">
          <cell r="Y66">
            <v>4.9336988566435851</v>
          </cell>
        </row>
        <row r="67">
          <cell r="Y67">
            <v>-4.527796419944254</v>
          </cell>
        </row>
        <row r="68">
          <cell r="Y68">
            <v>5.1781012079618982</v>
          </cell>
        </row>
        <row r="69">
          <cell r="Y69">
            <v>17.117649653034341</v>
          </cell>
        </row>
        <row r="70">
          <cell r="Y70">
            <v>-1.9856480934948011</v>
          </cell>
        </row>
        <row r="71">
          <cell r="Y71">
            <v>6.2818905203529036</v>
          </cell>
        </row>
        <row r="72">
          <cell r="Y72">
            <v>-9.6366097944886633</v>
          </cell>
        </row>
        <row r="73">
          <cell r="Y73">
            <v>-3.0625254550601397</v>
          </cell>
        </row>
        <row r="74">
          <cell r="Y74">
            <v>4.7661996775673279</v>
          </cell>
        </row>
        <row r="75">
          <cell r="Y75">
            <v>9.0367355416034822</v>
          </cell>
        </row>
        <row r="76">
          <cell r="Y76">
            <v>18.327058759951182</v>
          </cell>
        </row>
        <row r="77">
          <cell r="Y77">
            <v>3.1090243602163956</v>
          </cell>
        </row>
        <row r="78">
          <cell r="Y78">
            <v>2.8701044784902945</v>
          </cell>
        </row>
        <row r="79">
          <cell r="Y79">
            <v>0.95620350916279218</v>
          </cell>
        </row>
      </sheetData>
      <sheetData sheetId="1">
        <row r="27">
          <cell r="L27">
            <v>2677829.1181268133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県計"/>
      <sheetName val="佐賀市"/>
      <sheetName val="唐津市"/>
      <sheetName val="鳥栖市"/>
      <sheetName val="多久市"/>
      <sheetName val="伊万里市"/>
      <sheetName val="武雄市"/>
      <sheetName val="鹿島市"/>
      <sheetName val="小城市"/>
      <sheetName val="嬉野市"/>
      <sheetName val="神埼市"/>
    </sheetNames>
    <sheetDataSet>
      <sheetData sheetId="0">
        <row r="8">
          <cell r="D8">
            <v>1323992</v>
          </cell>
        </row>
        <row r="67">
          <cell r="AB67">
            <v>4.5492069855614368</v>
          </cell>
        </row>
        <row r="68">
          <cell r="AB68">
            <v>4.0469035503024813</v>
          </cell>
        </row>
        <row r="69">
          <cell r="AB69">
            <v>7.5679305926126998</v>
          </cell>
        </row>
        <row r="70">
          <cell r="AB70">
            <v>0.97344468758836167</v>
          </cell>
        </row>
        <row r="71">
          <cell r="AB71">
            <v>-2.3228570981022187</v>
          </cell>
        </row>
        <row r="72">
          <cell r="AB72">
            <v>2.6486332763468154</v>
          </cell>
        </row>
        <row r="73">
          <cell r="AB73">
            <v>2.8022882001088911</v>
          </cell>
        </row>
        <row r="74">
          <cell r="AB74">
            <v>9.009306890611434</v>
          </cell>
        </row>
        <row r="75">
          <cell r="AB75">
            <v>0.46043821960959413</v>
          </cell>
        </row>
        <row r="76">
          <cell r="AB76">
            <v>2.3271126516251064</v>
          </cell>
        </row>
      </sheetData>
      <sheetData sheetId="1">
        <row r="29">
          <cell r="J29">
            <v>1915990</v>
          </cell>
          <cell r="K29">
            <v>1941330</v>
          </cell>
          <cell r="L29">
            <v>2008377</v>
          </cell>
        </row>
        <row r="30">
          <cell r="J30">
            <v>2277</v>
          </cell>
          <cell r="K30">
            <v>2318</v>
          </cell>
          <cell r="L30">
            <v>2412</v>
          </cell>
        </row>
        <row r="59">
          <cell r="L59">
            <v>3.4536632102733695</v>
          </cell>
        </row>
        <row r="60">
          <cell r="L60">
            <v>4.0552200172562554</v>
          </cell>
        </row>
      </sheetData>
      <sheetData sheetId="2">
        <row r="29">
          <cell r="J29">
            <v>591490.54629623017</v>
          </cell>
          <cell r="K29">
            <v>594375.24159462587</v>
          </cell>
          <cell r="L29">
            <v>621414.60160569625</v>
          </cell>
        </row>
        <row r="30">
          <cell r="J30">
            <v>2507</v>
          </cell>
          <cell r="K30">
            <v>2525</v>
          </cell>
          <cell r="L30">
            <v>2629</v>
          </cell>
        </row>
        <row r="60">
          <cell r="L60">
            <v>4.1188118811881189</v>
          </cell>
        </row>
      </sheetData>
      <sheetData sheetId="3">
        <row r="29">
          <cell r="J29">
            <v>248631.70057350295</v>
          </cell>
          <cell r="K29">
            <v>248864.57426414161</v>
          </cell>
          <cell r="L29">
            <v>258935.88355548232</v>
          </cell>
        </row>
        <row r="30">
          <cell r="J30">
            <v>1997</v>
          </cell>
          <cell r="K30">
            <v>2015</v>
          </cell>
          <cell r="L30">
            <v>2109</v>
          </cell>
        </row>
        <row r="60">
          <cell r="L60">
            <v>4.6650124069478913</v>
          </cell>
        </row>
      </sheetData>
      <sheetData sheetId="4">
        <row r="29">
          <cell r="J29">
            <v>224107.08413834614</v>
          </cell>
          <cell r="K29">
            <v>224743.00557578198</v>
          </cell>
          <cell r="L29">
            <v>241751.40024950885</v>
          </cell>
        </row>
        <row r="30">
          <cell r="J30">
            <v>3129</v>
          </cell>
          <cell r="K30">
            <v>3118</v>
          </cell>
          <cell r="L30">
            <v>3316</v>
          </cell>
        </row>
        <row r="60">
          <cell r="L60">
            <v>6.3502245028864657</v>
          </cell>
        </row>
      </sheetData>
      <sheetData sheetId="5">
        <row r="29">
          <cell r="J29">
            <v>38565.447032116739</v>
          </cell>
          <cell r="K29">
            <v>39589.95519235947</v>
          </cell>
          <cell r="L29">
            <v>39975.341507998106</v>
          </cell>
        </row>
        <row r="30">
          <cell r="J30">
            <v>1885</v>
          </cell>
          <cell r="K30">
            <v>1969</v>
          </cell>
          <cell r="L30">
            <v>2024</v>
          </cell>
        </row>
        <row r="60">
          <cell r="L60">
            <v>2.7932960893854748</v>
          </cell>
        </row>
      </sheetData>
      <sheetData sheetId="6">
        <row r="29">
          <cell r="J29">
            <v>131257.83823212801</v>
          </cell>
          <cell r="K29">
            <v>137398.63694344365</v>
          </cell>
          <cell r="L29">
            <v>134207.06295250717</v>
          </cell>
        </row>
        <row r="30">
          <cell r="J30">
            <v>2336</v>
          </cell>
          <cell r="K30">
            <v>2461</v>
          </cell>
          <cell r="L30">
            <v>2430</v>
          </cell>
        </row>
        <row r="60">
          <cell r="L60">
            <v>-1.2596505485574969</v>
          </cell>
        </row>
      </sheetData>
      <sheetData sheetId="7">
        <row r="29">
          <cell r="J29">
            <v>105451.14225095218</v>
          </cell>
          <cell r="K29">
            <v>109546.2590039669</v>
          </cell>
          <cell r="L29">
            <v>112447.73767293904</v>
          </cell>
        </row>
        <row r="30">
          <cell r="J30">
            <v>2117</v>
          </cell>
          <cell r="K30">
            <v>2214</v>
          </cell>
          <cell r="L30">
            <v>2292</v>
          </cell>
        </row>
        <row r="60">
          <cell r="L60">
            <v>3.5230352303523031</v>
          </cell>
        </row>
      </sheetData>
      <sheetData sheetId="8">
        <row r="29">
          <cell r="J29">
            <v>59851.985379665486</v>
          </cell>
          <cell r="K29">
            <v>60691.409665710598</v>
          </cell>
          <cell r="L29">
            <v>62392.157877252554</v>
          </cell>
        </row>
        <row r="30">
          <cell r="J30">
            <v>1978</v>
          </cell>
          <cell r="K30">
            <v>2029</v>
          </cell>
          <cell r="L30">
            <v>2102</v>
          </cell>
        </row>
        <row r="60">
          <cell r="L60">
            <v>3.5978314440611134</v>
          </cell>
        </row>
      </sheetData>
      <sheetData sheetId="9">
        <row r="29">
          <cell r="J29">
            <v>91017.84224707642</v>
          </cell>
          <cell r="K29">
            <v>91655.461293993751</v>
          </cell>
          <cell r="L29">
            <v>99912.983083975225</v>
          </cell>
        </row>
        <row r="30">
          <cell r="J30">
            <v>2042</v>
          </cell>
          <cell r="K30">
            <v>2059</v>
          </cell>
          <cell r="L30">
            <v>2257</v>
          </cell>
        </row>
        <row r="60">
          <cell r="L60">
            <v>9.6163186012627495</v>
          </cell>
        </row>
      </sheetData>
      <sheetData sheetId="10">
        <row r="29">
          <cell r="J29">
            <v>50795.326555357453</v>
          </cell>
          <cell r="K29">
            <v>51002.475653965521</v>
          </cell>
          <cell r="L29">
            <v>51237.310544823456</v>
          </cell>
        </row>
        <row r="30">
          <cell r="J30">
            <v>1817</v>
          </cell>
          <cell r="K30">
            <v>1845</v>
          </cell>
          <cell r="L30">
            <v>1874</v>
          </cell>
        </row>
        <row r="60">
          <cell r="L60">
            <v>1.5718157181571817</v>
          </cell>
        </row>
      </sheetData>
      <sheetData sheetId="11">
        <row r="29">
          <cell r="J29">
            <v>67246.726696219048</v>
          </cell>
          <cell r="K29">
            <v>68425.113784551097</v>
          </cell>
          <cell r="L29">
            <v>70017.44326432026</v>
          </cell>
        </row>
        <row r="30">
          <cell r="J30">
            <v>2077</v>
          </cell>
          <cell r="K30">
            <v>2138</v>
          </cell>
          <cell r="L30">
            <v>2199</v>
          </cell>
        </row>
        <row r="60">
          <cell r="L60">
            <v>2.853133769878391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表６・７"/>
      <sheetName val="表８"/>
      <sheetName val="分配グラフ"/>
    </sheetNames>
    <sheetDataSet>
      <sheetData sheetId="0"/>
      <sheetData sheetId="1">
        <row r="34">
          <cell r="AK34">
            <v>100</v>
          </cell>
        </row>
        <row r="35">
          <cell r="AK35">
            <v>108.99668325041458</v>
          </cell>
        </row>
        <row r="36">
          <cell r="AK36">
            <v>87.437810945273625</v>
          </cell>
        </row>
        <row r="37">
          <cell r="AK37">
            <v>137.47927031509121</v>
          </cell>
        </row>
        <row r="38">
          <cell r="AK38">
            <v>83.91376451077943</v>
          </cell>
        </row>
        <row r="39">
          <cell r="AK39">
            <v>100.74626865671641</v>
          </cell>
        </row>
        <row r="40">
          <cell r="AK40">
            <v>95.024875621890544</v>
          </cell>
        </row>
        <row r="41">
          <cell r="AK41">
            <v>87.147595356550582</v>
          </cell>
        </row>
        <row r="42">
          <cell r="AK42">
            <v>93.573797678275298</v>
          </cell>
        </row>
        <row r="43">
          <cell r="AK43">
            <v>77.69485903814261</v>
          </cell>
        </row>
        <row r="44">
          <cell r="AK44">
            <v>91.169154228855717</v>
          </cell>
        </row>
        <row r="45">
          <cell r="AK45">
            <v>109.61857379767828</v>
          </cell>
        </row>
        <row r="46">
          <cell r="AK46">
            <v>102.32172470978441</v>
          </cell>
        </row>
        <row r="47">
          <cell r="AK47">
            <v>120.23217247097844</v>
          </cell>
        </row>
        <row r="48">
          <cell r="AK48">
            <v>79.39469320066334</v>
          </cell>
        </row>
        <row r="49">
          <cell r="AK49">
            <v>141.21061359867332</v>
          </cell>
        </row>
        <row r="50">
          <cell r="AK50">
            <v>76.285240464344938</v>
          </cell>
        </row>
        <row r="51">
          <cell r="AK51">
            <v>106.17744610281923</v>
          </cell>
        </row>
        <row r="52">
          <cell r="AK52">
            <v>85.945273631840791</v>
          </cell>
        </row>
        <row r="53">
          <cell r="AK53">
            <v>76.533996683250422</v>
          </cell>
        </row>
        <row r="54">
          <cell r="AK54">
            <v>73.714759535655062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佐賀市"/>
      <sheetName val="唐津市"/>
      <sheetName val="鳥栖市"/>
      <sheetName val="多久市"/>
      <sheetName val="伊万里市"/>
      <sheetName val="武雄市"/>
      <sheetName val="鹿島市"/>
      <sheetName val="小城市"/>
      <sheetName val="嬉野市"/>
      <sheetName val="神埼市"/>
      <sheetName val="吉野ヶ里町"/>
      <sheetName val="基山町"/>
      <sheetName val="上峰町"/>
      <sheetName val="みやき町"/>
      <sheetName val="玄海町"/>
      <sheetName val="有田町"/>
      <sheetName val="大町町"/>
      <sheetName val="江北町"/>
      <sheetName val="白石町"/>
      <sheetName val="太良町"/>
      <sheetName val="県計"/>
      <sheetName val="常住人口"/>
      <sheetName val="総括表"/>
      <sheetName val="年度別"/>
      <sheetName val="マンダラ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5">
          <cell r="J35">
            <v>2319</v>
          </cell>
          <cell r="K35">
            <v>2356</v>
          </cell>
          <cell r="L35">
            <v>2455</v>
          </cell>
          <cell r="AK35">
            <v>101.78275290215588</v>
          </cell>
        </row>
        <row r="36">
          <cell r="J36">
            <v>2108</v>
          </cell>
          <cell r="K36">
            <v>2179</v>
          </cell>
          <cell r="L36">
            <v>2201</v>
          </cell>
          <cell r="AK36">
            <v>91.252072968490879</v>
          </cell>
        </row>
      </sheetData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吉野ヶ里町"/>
      <sheetName val="基山町"/>
      <sheetName val="上峰町"/>
      <sheetName val="みやき町"/>
      <sheetName val="玄海町"/>
      <sheetName val="有田町"/>
      <sheetName val="大町町"/>
      <sheetName val="江北町"/>
      <sheetName val="白石町"/>
      <sheetName val="太良町"/>
    </sheetNames>
    <sheetDataSet>
      <sheetData sheetId="0">
        <row r="29">
          <cell r="J29">
            <v>49504.1471850862</v>
          </cell>
          <cell r="K29">
            <v>54757.101517876814</v>
          </cell>
          <cell r="L29">
            <v>43382.562786614755</v>
          </cell>
        </row>
        <row r="30">
          <cell r="J30">
            <v>3025</v>
          </cell>
          <cell r="K30">
            <v>3346</v>
          </cell>
          <cell r="L30">
            <v>2644</v>
          </cell>
        </row>
        <row r="59">
          <cell r="L59">
            <v>-20.772718818121806</v>
          </cell>
        </row>
        <row r="60">
          <cell r="L60">
            <v>-20.980274955170351</v>
          </cell>
        </row>
      </sheetData>
      <sheetData sheetId="1">
        <row r="29">
          <cell r="J29">
            <v>40217.194171622468</v>
          </cell>
          <cell r="K29">
            <v>40734.235686411805</v>
          </cell>
          <cell r="L29">
            <v>43185.522801086423</v>
          </cell>
        </row>
        <row r="30">
          <cell r="J30">
            <v>2296</v>
          </cell>
          <cell r="K30">
            <v>2329</v>
          </cell>
          <cell r="L30">
            <v>2468</v>
          </cell>
        </row>
        <row r="59">
          <cell r="L59">
            <v>6.0177564973738367</v>
          </cell>
        </row>
        <row r="60">
          <cell r="L60">
            <v>5.968226706741091</v>
          </cell>
        </row>
      </sheetData>
      <sheetData sheetId="2">
        <row r="29">
          <cell r="J29">
            <v>26004.318612546616</v>
          </cell>
          <cell r="K29">
            <v>25208.513170233226</v>
          </cell>
          <cell r="L29">
            <v>26925.189994969922</v>
          </cell>
        </row>
        <row r="30">
          <cell r="J30">
            <v>2747</v>
          </cell>
          <cell r="K30">
            <v>2676</v>
          </cell>
          <cell r="L30">
            <v>2900</v>
          </cell>
        </row>
        <row r="59">
          <cell r="L59">
            <v>6.8099090697811819</v>
          </cell>
        </row>
        <row r="60">
          <cell r="L60">
            <v>8.3707025411061284</v>
          </cell>
        </row>
      </sheetData>
      <sheetData sheetId="3">
        <row r="29">
          <cell r="J29">
            <v>48484.772216880381</v>
          </cell>
          <cell r="K29">
            <v>48135.641608554361</v>
          </cell>
          <cell r="L29">
            <v>48402.728144000896</v>
          </cell>
        </row>
        <row r="30">
          <cell r="J30">
            <v>1896</v>
          </cell>
          <cell r="K30">
            <v>1889</v>
          </cell>
          <cell r="L30">
            <v>1915</v>
          </cell>
        </row>
        <row r="59">
          <cell r="L59">
            <v>0.55486231516039475</v>
          </cell>
        </row>
        <row r="60">
          <cell r="L60">
            <v>1.3763896241397564</v>
          </cell>
        </row>
      </sheetData>
      <sheetData sheetId="4">
        <row r="29">
          <cell r="J29">
            <v>15427.394381709808</v>
          </cell>
          <cell r="K29">
            <v>15979.89215470849</v>
          </cell>
          <cell r="L29">
            <v>20102.354585333218</v>
          </cell>
        </row>
        <row r="30">
          <cell r="J30">
            <v>2515</v>
          </cell>
          <cell r="K30">
            <v>2661</v>
          </cell>
          <cell r="L30">
            <v>3406</v>
          </cell>
        </row>
        <row r="59">
          <cell r="L59">
            <v>25.797811341361527</v>
          </cell>
        </row>
        <row r="60">
          <cell r="L60">
            <v>27.996993611424276</v>
          </cell>
        </row>
      </sheetData>
      <sheetData sheetId="5">
        <row r="29">
          <cell r="J29">
            <v>36939.278855376368</v>
          </cell>
          <cell r="K29">
            <v>37400.429387517455</v>
          </cell>
          <cell r="L29">
            <v>37062.715601679025</v>
          </cell>
        </row>
        <row r="30">
          <cell r="J30">
            <v>1809</v>
          </cell>
          <cell r="K30">
            <v>1856</v>
          </cell>
          <cell r="L30">
            <v>1840</v>
          </cell>
        </row>
        <row r="59">
          <cell r="L59">
            <v>-0.90296767007478174</v>
          </cell>
        </row>
        <row r="60">
          <cell r="L60">
            <v>-0.86206896551724133</v>
          </cell>
        </row>
      </sheetData>
      <sheetData sheetId="6">
        <row r="29">
          <cell r="J29">
            <v>13682.506468138548</v>
          </cell>
          <cell r="K29">
            <v>15028.879226880483</v>
          </cell>
          <cell r="L29">
            <v>17356.847588837554</v>
          </cell>
        </row>
        <row r="30">
          <cell r="J30">
            <v>1959</v>
          </cell>
          <cell r="K30">
            <v>2191</v>
          </cell>
          <cell r="L30">
            <v>2561</v>
          </cell>
        </row>
        <row r="59">
          <cell r="L59">
            <v>15.489966529195961</v>
          </cell>
        </row>
        <row r="60">
          <cell r="L60">
            <v>16.887266088544045</v>
          </cell>
        </row>
      </sheetData>
      <sheetData sheetId="7">
        <row r="29">
          <cell r="J29">
            <v>19195.345336940678</v>
          </cell>
          <cell r="K29">
            <v>19236.302665075422</v>
          </cell>
          <cell r="L29">
            <v>19870.105640102334</v>
          </cell>
        </row>
        <row r="30">
          <cell r="J30">
            <v>2013</v>
          </cell>
          <cell r="K30">
            <v>2018</v>
          </cell>
          <cell r="L30">
            <v>2073</v>
          </cell>
        </row>
        <row r="59">
          <cell r="L59">
            <v>3.2948274211635118</v>
          </cell>
        </row>
        <row r="60">
          <cell r="L60">
            <v>2.7254707631318138</v>
          </cell>
        </row>
      </sheetData>
      <sheetData sheetId="8">
        <row r="29">
          <cell r="J29">
            <v>43446.814673736335</v>
          </cell>
          <cell r="K29">
            <v>43752.987111558643</v>
          </cell>
          <cell r="L29">
            <v>44184.817487790002</v>
          </cell>
        </row>
        <row r="30">
          <cell r="J30">
            <v>1771</v>
          </cell>
          <cell r="K30">
            <v>1813</v>
          </cell>
          <cell r="L30">
            <v>1846</v>
          </cell>
        </row>
        <row r="59">
          <cell r="L59">
            <v>0.98697347253184053</v>
          </cell>
        </row>
        <row r="60">
          <cell r="L60">
            <v>1.8201875344732488</v>
          </cell>
        </row>
      </sheetData>
      <sheetData sheetId="9">
        <row r="29">
          <cell r="J29">
            <v>14670.796080452332</v>
          </cell>
          <cell r="K29">
            <v>14802.3674722704</v>
          </cell>
          <cell r="L29">
            <v>15610.369041043217</v>
          </cell>
        </row>
        <row r="30">
          <cell r="J30">
            <v>1568</v>
          </cell>
          <cell r="K30">
            <v>1615</v>
          </cell>
          <cell r="L30">
            <v>1778</v>
          </cell>
        </row>
        <row r="59">
          <cell r="L59">
            <v>5.4585968784146486</v>
          </cell>
        </row>
        <row r="60">
          <cell r="L60">
            <v>10.092879256965945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C12" sqref="C12"/>
    </sheetView>
  </sheetViews>
  <sheetFormatPr defaultColWidth="8" defaultRowHeight="12" x14ac:dyDescent="0.15"/>
  <cols>
    <col min="1" max="1" width="3.125" style="6" customWidth="1"/>
    <col min="2" max="2" width="10" style="6" customWidth="1"/>
    <col min="3" max="5" width="15" style="6" customWidth="1"/>
    <col min="6" max="6" width="10.625" style="15" customWidth="1"/>
    <col min="7" max="7" width="15.5" style="6" customWidth="1"/>
    <col min="8" max="9" width="15" style="6" customWidth="1"/>
    <col min="10" max="10" width="10.625" style="15" customWidth="1"/>
    <col min="11" max="13" width="15" style="6" customWidth="1"/>
    <col min="14" max="14" width="10.5" style="14" customWidth="1"/>
    <col min="15" max="15" width="10.625" style="15" customWidth="1"/>
    <col min="16" max="16" width="5.625" style="6" customWidth="1"/>
    <col min="17" max="17" width="8" style="6"/>
    <col min="18" max="18" width="9.375" style="6" customWidth="1"/>
    <col min="19" max="256" width="8" style="6"/>
    <col min="257" max="257" width="3.125" style="6" customWidth="1"/>
    <col min="258" max="258" width="10" style="6" customWidth="1"/>
    <col min="259" max="261" width="15" style="6" customWidth="1"/>
    <col min="262" max="262" width="10.625" style="6" customWidth="1"/>
    <col min="263" max="263" width="15.5" style="6" customWidth="1"/>
    <col min="264" max="265" width="15" style="6" customWidth="1"/>
    <col min="266" max="266" width="10.625" style="6" customWidth="1"/>
    <col min="267" max="269" width="15" style="6" customWidth="1"/>
    <col min="270" max="270" width="10.5" style="6" customWidth="1"/>
    <col min="271" max="271" width="10.625" style="6" customWidth="1"/>
    <col min="272" max="272" width="5.625" style="6" customWidth="1"/>
    <col min="273" max="273" width="8" style="6"/>
    <col min="274" max="274" width="9.375" style="6" customWidth="1"/>
    <col min="275" max="512" width="8" style="6"/>
    <col min="513" max="513" width="3.125" style="6" customWidth="1"/>
    <col min="514" max="514" width="10" style="6" customWidth="1"/>
    <col min="515" max="517" width="15" style="6" customWidth="1"/>
    <col min="518" max="518" width="10.625" style="6" customWidth="1"/>
    <col min="519" max="519" width="15.5" style="6" customWidth="1"/>
    <col min="520" max="521" width="15" style="6" customWidth="1"/>
    <col min="522" max="522" width="10.625" style="6" customWidth="1"/>
    <col min="523" max="525" width="15" style="6" customWidth="1"/>
    <col min="526" max="526" width="10.5" style="6" customWidth="1"/>
    <col min="527" max="527" width="10.625" style="6" customWidth="1"/>
    <col min="528" max="528" width="5.625" style="6" customWidth="1"/>
    <col min="529" max="529" width="8" style="6"/>
    <col min="530" max="530" width="9.375" style="6" customWidth="1"/>
    <col min="531" max="768" width="8" style="6"/>
    <col min="769" max="769" width="3.125" style="6" customWidth="1"/>
    <col min="770" max="770" width="10" style="6" customWidth="1"/>
    <col min="771" max="773" width="15" style="6" customWidth="1"/>
    <col min="774" max="774" width="10.625" style="6" customWidth="1"/>
    <col min="775" max="775" width="15.5" style="6" customWidth="1"/>
    <col min="776" max="777" width="15" style="6" customWidth="1"/>
    <col min="778" max="778" width="10.625" style="6" customWidth="1"/>
    <col min="779" max="781" width="15" style="6" customWidth="1"/>
    <col min="782" max="782" width="10.5" style="6" customWidth="1"/>
    <col min="783" max="783" width="10.625" style="6" customWidth="1"/>
    <col min="784" max="784" width="5.625" style="6" customWidth="1"/>
    <col min="785" max="785" width="8" style="6"/>
    <col min="786" max="786" width="9.375" style="6" customWidth="1"/>
    <col min="787" max="1024" width="8" style="6"/>
    <col min="1025" max="1025" width="3.125" style="6" customWidth="1"/>
    <col min="1026" max="1026" width="10" style="6" customWidth="1"/>
    <col min="1027" max="1029" width="15" style="6" customWidth="1"/>
    <col min="1030" max="1030" width="10.625" style="6" customWidth="1"/>
    <col min="1031" max="1031" width="15.5" style="6" customWidth="1"/>
    <col min="1032" max="1033" width="15" style="6" customWidth="1"/>
    <col min="1034" max="1034" width="10.625" style="6" customWidth="1"/>
    <col min="1035" max="1037" width="15" style="6" customWidth="1"/>
    <col min="1038" max="1038" width="10.5" style="6" customWidth="1"/>
    <col min="1039" max="1039" width="10.625" style="6" customWidth="1"/>
    <col min="1040" max="1040" width="5.625" style="6" customWidth="1"/>
    <col min="1041" max="1041" width="8" style="6"/>
    <col min="1042" max="1042" width="9.375" style="6" customWidth="1"/>
    <col min="1043" max="1280" width="8" style="6"/>
    <col min="1281" max="1281" width="3.125" style="6" customWidth="1"/>
    <col min="1282" max="1282" width="10" style="6" customWidth="1"/>
    <col min="1283" max="1285" width="15" style="6" customWidth="1"/>
    <col min="1286" max="1286" width="10.625" style="6" customWidth="1"/>
    <col min="1287" max="1287" width="15.5" style="6" customWidth="1"/>
    <col min="1288" max="1289" width="15" style="6" customWidth="1"/>
    <col min="1290" max="1290" width="10.625" style="6" customWidth="1"/>
    <col min="1291" max="1293" width="15" style="6" customWidth="1"/>
    <col min="1294" max="1294" width="10.5" style="6" customWidth="1"/>
    <col min="1295" max="1295" width="10.625" style="6" customWidth="1"/>
    <col min="1296" max="1296" width="5.625" style="6" customWidth="1"/>
    <col min="1297" max="1297" width="8" style="6"/>
    <col min="1298" max="1298" width="9.375" style="6" customWidth="1"/>
    <col min="1299" max="1536" width="8" style="6"/>
    <col min="1537" max="1537" width="3.125" style="6" customWidth="1"/>
    <col min="1538" max="1538" width="10" style="6" customWidth="1"/>
    <col min="1539" max="1541" width="15" style="6" customWidth="1"/>
    <col min="1542" max="1542" width="10.625" style="6" customWidth="1"/>
    <col min="1543" max="1543" width="15.5" style="6" customWidth="1"/>
    <col min="1544" max="1545" width="15" style="6" customWidth="1"/>
    <col min="1546" max="1546" width="10.625" style="6" customWidth="1"/>
    <col min="1547" max="1549" width="15" style="6" customWidth="1"/>
    <col min="1550" max="1550" width="10.5" style="6" customWidth="1"/>
    <col min="1551" max="1551" width="10.625" style="6" customWidth="1"/>
    <col min="1552" max="1552" width="5.625" style="6" customWidth="1"/>
    <col min="1553" max="1553" width="8" style="6"/>
    <col min="1554" max="1554" width="9.375" style="6" customWidth="1"/>
    <col min="1555" max="1792" width="8" style="6"/>
    <col min="1793" max="1793" width="3.125" style="6" customWidth="1"/>
    <col min="1794" max="1794" width="10" style="6" customWidth="1"/>
    <col min="1795" max="1797" width="15" style="6" customWidth="1"/>
    <col min="1798" max="1798" width="10.625" style="6" customWidth="1"/>
    <col min="1799" max="1799" width="15.5" style="6" customWidth="1"/>
    <col min="1800" max="1801" width="15" style="6" customWidth="1"/>
    <col min="1802" max="1802" width="10.625" style="6" customWidth="1"/>
    <col min="1803" max="1805" width="15" style="6" customWidth="1"/>
    <col min="1806" max="1806" width="10.5" style="6" customWidth="1"/>
    <col min="1807" max="1807" width="10.625" style="6" customWidth="1"/>
    <col min="1808" max="1808" width="5.625" style="6" customWidth="1"/>
    <col min="1809" max="1809" width="8" style="6"/>
    <col min="1810" max="1810" width="9.375" style="6" customWidth="1"/>
    <col min="1811" max="2048" width="8" style="6"/>
    <col min="2049" max="2049" width="3.125" style="6" customWidth="1"/>
    <col min="2050" max="2050" width="10" style="6" customWidth="1"/>
    <col min="2051" max="2053" width="15" style="6" customWidth="1"/>
    <col min="2054" max="2054" width="10.625" style="6" customWidth="1"/>
    <col min="2055" max="2055" width="15.5" style="6" customWidth="1"/>
    <col min="2056" max="2057" width="15" style="6" customWidth="1"/>
    <col min="2058" max="2058" width="10.625" style="6" customWidth="1"/>
    <col min="2059" max="2061" width="15" style="6" customWidth="1"/>
    <col min="2062" max="2062" width="10.5" style="6" customWidth="1"/>
    <col min="2063" max="2063" width="10.625" style="6" customWidth="1"/>
    <col min="2064" max="2064" width="5.625" style="6" customWidth="1"/>
    <col min="2065" max="2065" width="8" style="6"/>
    <col min="2066" max="2066" width="9.375" style="6" customWidth="1"/>
    <col min="2067" max="2304" width="8" style="6"/>
    <col min="2305" max="2305" width="3.125" style="6" customWidth="1"/>
    <col min="2306" max="2306" width="10" style="6" customWidth="1"/>
    <col min="2307" max="2309" width="15" style="6" customWidth="1"/>
    <col min="2310" max="2310" width="10.625" style="6" customWidth="1"/>
    <col min="2311" max="2311" width="15.5" style="6" customWidth="1"/>
    <col min="2312" max="2313" width="15" style="6" customWidth="1"/>
    <col min="2314" max="2314" width="10.625" style="6" customWidth="1"/>
    <col min="2315" max="2317" width="15" style="6" customWidth="1"/>
    <col min="2318" max="2318" width="10.5" style="6" customWidth="1"/>
    <col min="2319" max="2319" width="10.625" style="6" customWidth="1"/>
    <col min="2320" max="2320" width="5.625" style="6" customWidth="1"/>
    <col min="2321" max="2321" width="8" style="6"/>
    <col min="2322" max="2322" width="9.375" style="6" customWidth="1"/>
    <col min="2323" max="2560" width="8" style="6"/>
    <col min="2561" max="2561" width="3.125" style="6" customWidth="1"/>
    <col min="2562" max="2562" width="10" style="6" customWidth="1"/>
    <col min="2563" max="2565" width="15" style="6" customWidth="1"/>
    <col min="2566" max="2566" width="10.625" style="6" customWidth="1"/>
    <col min="2567" max="2567" width="15.5" style="6" customWidth="1"/>
    <col min="2568" max="2569" width="15" style="6" customWidth="1"/>
    <col min="2570" max="2570" width="10.625" style="6" customWidth="1"/>
    <col min="2571" max="2573" width="15" style="6" customWidth="1"/>
    <col min="2574" max="2574" width="10.5" style="6" customWidth="1"/>
    <col min="2575" max="2575" width="10.625" style="6" customWidth="1"/>
    <col min="2576" max="2576" width="5.625" style="6" customWidth="1"/>
    <col min="2577" max="2577" width="8" style="6"/>
    <col min="2578" max="2578" width="9.375" style="6" customWidth="1"/>
    <col min="2579" max="2816" width="8" style="6"/>
    <col min="2817" max="2817" width="3.125" style="6" customWidth="1"/>
    <col min="2818" max="2818" width="10" style="6" customWidth="1"/>
    <col min="2819" max="2821" width="15" style="6" customWidth="1"/>
    <col min="2822" max="2822" width="10.625" style="6" customWidth="1"/>
    <col min="2823" max="2823" width="15.5" style="6" customWidth="1"/>
    <col min="2824" max="2825" width="15" style="6" customWidth="1"/>
    <col min="2826" max="2826" width="10.625" style="6" customWidth="1"/>
    <col min="2827" max="2829" width="15" style="6" customWidth="1"/>
    <col min="2830" max="2830" width="10.5" style="6" customWidth="1"/>
    <col min="2831" max="2831" width="10.625" style="6" customWidth="1"/>
    <col min="2832" max="2832" width="5.625" style="6" customWidth="1"/>
    <col min="2833" max="2833" width="8" style="6"/>
    <col min="2834" max="2834" width="9.375" style="6" customWidth="1"/>
    <col min="2835" max="3072" width="8" style="6"/>
    <col min="3073" max="3073" width="3.125" style="6" customWidth="1"/>
    <col min="3074" max="3074" width="10" style="6" customWidth="1"/>
    <col min="3075" max="3077" width="15" style="6" customWidth="1"/>
    <col min="3078" max="3078" width="10.625" style="6" customWidth="1"/>
    <col min="3079" max="3079" width="15.5" style="6" customWidth="1"/>
    <col min="3080" max="3081" width="15" style="6" customWidth="1"/>
    <col min="3082" max="3082" width="10.625" style="6" customWidth="1"/>
    <col min="3083" max="3085" width="15" style="6" customWidth="1"/>
    <col min="3086" max="3086" width="10.5" style="6" customWidth="1"/>
    <col min="3087" max="3087" width="10.625" style="6" customWidth="1"/>
    <col min="3088" max="3088" width="5.625" style="6" customWidth="1"/>
    <col min="3089" max="3089" width="8" style="6"/>
    <col min="3090" max="3090" width="9.375" style="6" customWidth="1"/>
    <col min="3091" max="3328" width="8" style="6"/>
    <col min="3329" max="3329" width="3.125" style="6" customWidth="1"/>
    <col min="3330" max="3330" width="10" style="6" customWidth="1"/>
    <col min="3331" max="3333" width="15" style="6" customWidth="1"/>
    <col min="3334" max="3334" width="10.625" style="6" customWidth="1"/>
    <col min="3335" max="3335" width="15.5" style="6" customWidth="1"/>
    <col min="3336" max="3337" width="15" style="6" customWidth="1"/>
    <col min="3338" max="3338" width="10.625" style="6" customWidth="1"/>
    <col min="3339" max="3341" width="15" style="6" customWidth="1"/>
    <col min="3342" max="3342" width="10.5" style="6" customWidth="1"/>
    <col min="3343" max="3343" width="10.625" style="6" customWidth="1"/>
    <col min="3344" max="3344" width="5.625" style="6" customWidth="1"/>
    <col min="3345" max="3345" width="8" style="6"/>
    <col min="3346" max="3346" width="9.375" style="6" customWidth="1"/>
    <col min="3347" max="3584" width="8" style="6"/>
    <col min="3585" max="3585" width="3.125" style="6" customWidth="1"/>
    <col min="3586" max="3586" width="10" style="6" customWidth="1"/>
    <col min="3587" max="3589" width="15" style="6" customWidth="1"/>
    <col min="3590" max="3590" width="10.625" style="6" customWidth="1"/>
    <col min="3591" max="3591" width="15.5" style="6" customWidth="1"/>
    <col min="3592" max="3593" width="15" style="6" customWidth="1"/>
    <col min="3594" max="3594" width="10.625" style="6" customWidth="1"/>
    <col min="3595" max="3597" width="15" style="6" customWidth="1"/>
    <col min="3598" max="3598" width="10.5" style="6" customWidth="1"/>
    <col min="3599" max="3599" width="10.625" style="6" customWidth="1"/>
    <col min="3600" max="3600" width="5.625" style="6" customWidth="1"/>
    <col min="3601" max="3601" width="8" style="6"/>
    <col min="3602" max="3602" width="9.375" style="6" customWidth="1"/>
    <col min="3603" max="3840" width="8" style="6"/>
    <col min="3841" max="3841" width="3.125" style="6" customWidth="1"/>
    <col min="3842" max="3842" width="10" style="6" customWidth="1"/>
    <col min="3843" max="3845" width="15" style="6" customWidth="1"/>
    <col min="3846" max="3846" width="10.625" style="6" customWidth="1"/>
    <col min="3847" max="3847" width="15.5" style="6" customWidth="1"/>
    <col min="3848" max="3849" width="15" style="6" customWidth="1"/>
    <col min="3850" max="3850" width="10.625" style="6" customWidth="1"/>
    <col min="3851" max="3853" width="15" style="6" customWidth="1"/>
    <col min="3854" max="3854" width="10.5" style="6" customWidth="1"/>
    <col min="3855" max="3855" width="10.625" style="6" customWidth="1"/>
    <col min="3856" max="3856" width="5.625" style="6" customWidth="1"/>
    <col min="3857" max="3857" width="8" style="6"/>
    <col min="3858" max="3858" width="9.375" style="6" customWidth="1"/>
    <col min="3859" max="4096" width="8" style="6"/>
    <col min="4097" max="4097" width="3.125" style="6" customWidth="1"/>
    <col min="4098" max="4098" width="10" style="6" customWidth="1"/>
    <col min="4099" max="4101" width="15" style="6" customWidth="1"/>
    <col min="4102" max="4102" width="10.625" style="6" customWidth="1"/>
    <col min="4103" max="4103" width="15.5" style="6" customWidth="1"/>
    <col min="4104" max="4105" width="15" style="6" customWidth="1"/>
    <col min="4106" max="4106" width="10.625" style="6" customWidth="1"/>
    <col min="4107" max="4109" width="15" style="6" customWidth="1"/>
    <col min="4110" max="4110" width="10.5" style="6" customWidth="1"/>
    <col min="4111" max="4111" width="10.625" style="6" customWidth="1"/>
    <col min="4112" max="4112" width="5.625" style="6" customWidth="1"/>
    <col min="4113" max="4113" width="8" style="6"/>
    <col min="4114" max="4114" width="9.375" style="6" customWidth="1"/>
    <col min="4115" max="4352" width="8" style="6"/>
    <col min="4353" max="4353" width="3.125" style="6" customWidth="1"/>
    <col min="4354" max="4354" width="10" style="6" customWidth="1"/>
    <col min="4355" max="4357" width="15" style="6" customWidth="1"/>
    <col min="4358" max="4358" width="10.625" style="6" customWidth="1"/>
    <col min="4359" max="4359" width="15.5" style="6" customWidth="1"/>
    <col min="4360" max="4361" width="15" style="6" customWidth="1"/>
    <col min="4362" max="4362" width="10.625" style="6" customWidth="1"/>
    <col min="4363" max="4365" width="15" style="6" customWidth="1"/>
    <col min="4366" max="4366" width="10.5" style="6" customWidth="1"/>
    <col min="4367" max="4367" width="10.625" style="6" customWidth="1"/>
    <col min="4368" max="4368" width="5.625" style="6" customWidth="1"/>
    <col min="4369" max="4369" width="8" style="6"/>
    <col min="4370" max="4370" width="9.375" style="6" customWidth="1"/>
    <col min="4371" max="4608" width="8" style="6"/>
    <col min="4609" max="4609" width="3.125" style="6" customWidth="1"/>
    <col min="4610" max="4610" width="10" style="6" customWidth="1"/>
    <col min="4611" max="4613" width="15" style="6" customWidth="1"/>
    <col min="4614" max="4614" width="10.625" style="6" customWidth="1"/>
    <col min="4615" max="4615" width="15.5" style="6" customWidth="1"/>
    <col min="4616" max="4617" width="15" style="6" customWidth="1"/>
    <col min="4618" max="4618" width="10.625" style="6" customWidth="1"/>
    <col min="4619" max="4621" width="15" style="6" customWidth="1"/>
    <col min="4622" max="4622" width="10.5" style="6" customWidth="1"/>
    <col min="4623" max="4623" width="10.625" style="6" customWidth="1"/>
    <col min="4624" max="4624" width="5.625" style="6" customWidth="1"/>
    <col min="4625" max="4625" width="8" style="6"/>
    <col min="4626" max="4626" width="9.375" style="6" customWidth="1"/>
    <col min="4627" max="4864" width="8" style="6"/>
    <col min="4865" max="4865" width="3.125" style="6" customWidth="1"/>
    <col min="4866" max="4866" width="10" style="6" customWidth="1"/>
    <col min="4867" max="4869" width="15" style="6" customWidth="1"/>
    <col min="4870" max="4870" width="10.625" style="6" customWidth="1"/>
    <col min="4871" max="4871" width="15.5" style="6" customWidth="1"/>
    <col min="4872" max="4873" width="15" style="6" customWidth="1"/>
    <col min="4874" max="4874" width="10.625" style="6" customWidth="1"/>
    <col min="4875" max="4877" width="15" style="6" customWidth="1"/>
    <col min="4878" max="4878" width="10.5" style="6" customWidth="1"/>
    <col min="4879" max="4879" width="10.625" style="6" customWidth="1"/>
    <col min="4880" max="4880" width="5.625" style="6" customWidth="1"/>
    <col min="4881" max="4881" width="8" style="6"/>
    <col min="4882" max="4882" width="9.375" style="6" customWidth="1"/>
    <col min="4883" max="5120" width="8" style="6"/>
    <col min="5121" max="5121" width="3.125" style="6" customWidth="1"/>
    <col min="5122" max="5122" width="10" style="6" customWidth="1"/>
    <col min="5123" max="5125" width="15" style="6" customWidth="1"/>
    <col min="5126" max="5126" width="10.625" style="6" customWidth="1"/>
    <col min="5127" max="5127" width="15.5" style="6" customWidth="1"/>
    <col min="5128" max="5129" width="15" style="6" customWidth="1"/>
    <col min="5130" max="5130" width="10.625" style="6" customWidth="1"/>
    <col min="5131" max="5133" width="15" style="6" customWidth="1"/>
    <col min="5134" max="5134" width="10.5" style="6" customWidth="1"/>
    <col min="5135" max="5135" width="10.625" style="6" customWidth="1"/>
    <col min="5136" max="5136" width="5.625" style="6" customWidth="1"/>
    <col min="5137" max="5137" width="8" style="6"/>
    <col min="5138" max="5138" width="9.375" style="6" customWidth="1"/>
    <col min="5139" max="5376" width="8" style="6"/>
    <col min="5377" max="5377" width="3.125" style="6" customWidth="1"/>
    <col min="5378" max="5378" width="10" style="6" customWidth="1"/>
    <col min="5379" max="5381" width="15" style="6" customWidth="1"/>
    <col min="5382" max="5382" width="10.625" style="6" customWidth="1"/>
    <col min="5383" max="5383" width="15.5" style="6" customWidth="1"/>
    <col min="5384" max="5385" width="15" style="6" customWidth="1"/>
    <col min="5386" max="5386" width="10.625" style="6" customWidth="1"/>
    <col min="5387" max="5389" width="15" style="6" customWidth="1"/>
    <col min="5390" max="5390" width="10.5" style="6" customWidth="1"/>
    <col min="5391" max="5391" width="10.625" style="6" customWidth="1"/>
    <col min="5392" max="5392" width="5.625" style="6" customWidth="1"/>
    <col min="5393" max="5393" width="8" style="6"/>
    <col min="5394" max="5394" width="9.375" style="6" customWidth="1"/>
    <col min="5395" max="5632" width="8" style="6"/>
    <col min="5633" max="5633" width="3.125" style="6" customWidth="1"/>
    <col min="5634" max="5634" width="10" style="6" customWidth="1"/>
    <col min="5635" max="5637" width="15" style="6" customWidth="1"/>
    <col min="5638" max="5638" width="10.625" style="6" customWidth="1"/>
    <col min="5639" max="5639" width="15.5" style="6" customWidth="1"/>
    <col min="5640" max="5641" width="15" style="6" customWidth="1"/>
    <col min="5642" max="5642" width="10.625" style="6" customWidth="1"/>
    <col min="5643" max="5645" width="15" style="6" customWidth="1"/>
    <col min="5646" max="5646" width="10.5" style="6" customWidth="1"/>
    <col min="5647" max="5647" width="10.625" style="6" customWidth="1"/>
    <col min="5648" max="5648" width="5.625" style="6" customWidth="1"/>
    <col min="5649" max="5649" width="8" style="6"/>
    <col min="5650" max="5650" width="9.375" style="6" customWidth="1"/>
    <col min="5651" max="5888" width="8" style="6"/>
    <col min="5889" max="5889" width="3.125" style="6" customWidth="1"/>
    <col min="5890" max="5890" width="10" style="6" customWidth="1"/>
    <col min="5891" max="5893" width="15" style="6" customWidth="1"/>
    <col min="5894" max="5894" width="10.625" style="6" customWidth="1"/>
    <col min="5895" max="5895" width="15.5" style="6" customWidth="1"/>
    <col min="5896" max="5897" width="15" style="6" customWidth="1"/>
    <col min="5898" max="5898" width="10.625" style="6" customWidth="1"/>
    <col min="5899" max="5901" width="15" style="6" customWidth="1"/>
    <col min="5902" max="5902" width="10.5" style="6" customWidth="1"/>
    <col min="5903" max="5903" width="10.625" style="6" customWidth="1"/>
    <col min="5904" max="5904" width="5.625" style="6" customWidth="1"/>
    <col min="5905" max="5905" width="8" style="6"/>
    <col min="5906" max="5906" width="9.375" style="6" customWidth="1"/>
    <col min="5907" max="6144" width="8" style="6"/>
    <col min="6145" max="6145" width="3.125" style="6" customWidth="1"/>
    <col min="6146" max="6146" width="10" style="6" customWidth="1"/>
    <col min="6147" max="6149" width="15" style="6" customWidth="1"/>
    <col min="6150" max="6150" width="10.625" style="6" customWidth="1"/>
    <col min="6151" max="6151" width="15.5" style="6" customWidth="1"/>
    <col min="6152" max="6153" width="15" style="6" customWidth="1"/>
    <col min="6154" max="6154" width="10.625" style="6" customWidth="1"/>
    <col min="6155" max="6157" width="15" style="6" customWidth="1"/>
    <col min="6158" max="6158" width="10.5" style="6" customWidth="1"/>
    <col min="6159" max="6159" width="10.625" style="6" customWidth="1"/>
    <col min="6160" max="6160" width="5.625" style="6" customWidth="1"/>
    <col min="6161" max="6161" width="8" style="6"/>
    <col min="6162" max="6162" width="9.375" style="6" customWidth="1"/>
    <col min="6163" max="6400" width="8" style="6"/>
    <col min="6401" max="6401" width="3.125" style="6" customWidth="1"/>
    <col min="6402" max="6402" width="10" style="6" customWidth="1"/>
    <col min="6403" max="6405" width="15" style="6" customWidth="1"/>
    <col min="6406" max="6406" width="10.625" style="6" customWidth="1"/>
    <col min="6407" max="6407" width="15.5" style="6" customWidth="1"/>
    <col min="6408" max="6409" width="15" style="6" customWidth="1"/>
    <col min="6410" max="6410" width="10.625" style="6" customWidth="1"/>
    <col min="6411" max="6413" width="15" style="6" customWidth="1"/>
    <col min="6414" max="6414" width="10.5" style="6" customWidth="1"/>
    <col min="6415" max="6415" width="10.625" style="6" customWidth="1"/>
    <col min="6416" max="6416" width="5.625" style="6" customWidth="1"/>
    <col min="6417" max="6417" width="8" style="6"/>
    <col min="6418" max="6418" width="9.375" style="6" customWidth="1"/>
    <col min="6419" max="6656" width="8" style="6"/>
    <col min="6657" max="6657" width="3.125" style="6" customWidth="1"/>
    <col min="6658" max="6658" width="10" style="6" customWidth="1"/>
    <col min="6659" max="6661" width="15" style="6" customWidth="1"/>
    <col min="6662" max="6662" width="10.625" style="6" customWidth="1"/>
    <col min="6663" max="6663" width="15.5" style="6" customWidth="1"/>
    <col min="6664" max="6665" width="15" style="6" customWidth="1"/>
    <col min="6666" max="6666" width="10.625" style="6" customWidth="1"/>
    <col min="6667" max="6669" width="15" style="6" customWidth="1"/>
    <col min="6670" max="6670" width="10.5" style="6" customWidth="1"/>
    <col min="6671" max="6671" width="10.625" style="6" customWidth="1"/>
    <col min="6672" max="6672" width="5.625" style="6" customWidth="1"/>
    <col min="6673" max="6673" width="8" style="6"/>
    <col min="6674" max="6674" width="9.375" style="6" customWidth="1"/>
    <col min="6675" max="6912" width="8" style="6"/>
    <col min="6913" max="6913" width="3.125" style="6" customWidth="1"/>
    <col min="6914" max="6914" width="10" style="6" customWidth="1"/>
    <col min="6915" max="6917" width="15" style="6" customWidth="1"/>
    <col min="6918" max="6918" width="10.625" style="6" customWidth="1"/>
    <col min="6919" max="6919" width="15.5" style="6" customWidth="1"/>
    <col min="6920" max="6921" width="15" style="6" customWidth="1"/>
    <col min="6922" max="6922" width="10.625" style="6" customWidth="1"/>
    <col min="6923" max="6925" width="15" style="6" customWidth="1"/>
    <col min="6926" max="6926" width="10.5" style="6" customWidth="1"/>
    <col min="6927" max="6927" width="10.625" style="6" customWidth="1"/>
    <col min="6928" max="6928" width="5.625" style="6" customWidth="1"/>
    <col min="6929" max="6929" width="8" style="6"/>
    <col min="6930" max="6930" width="9.375" style="6" customWidth="1"/>
    <col min="6931" max="7168" width="8" style="6"/>
    <col min="7169" max="7169" width="3.125" style="6" customWidth="1"/>
    <col min="7170" max="7170" width="10" style="6" customWidth="1"/>
    <col min="7171" max="7173" width="15" style="6" customWidth="1"/>
    <col min="7174" max="7174" width="10.625" style="6" customWidth="1"/>
    <col min="7175" max="7175" width="15.5" style="6" customWidth="1"/>
    <col min="7176" max="7177" width="15" style="6" customWidth="1"/>
    <col min="7178" max="7178" width="10.625" style="6" customWidth="1"/>
    <col min="7179" max="7181" width="15" style="6" customWidth="1"/>
    <col min="7182" max="7182" width="10.5" style="6" customWidth="1"/>
    <col min="7183" max="7183" width="10.625" style="6" customWidth="1"/>
    <col min="7184" max="7184" width="5.625" style="6" customWidth="1"/>
    <col min="7185" max="7185" width="8" style="6"/>
    <col min="7186" max="7186" width="9.375" style="6" customWidth="1"/>
    <col min="7187" max="7424" width="8" style="6"/>
    <col min="7425" max="7425" width="3.125" style="6" customWidth="1"/>
    <col min="7426" max="7426" width="10" style="6" customWidth="1"/>
    <col min="7427" max="7429" width="15" style="6" customWidth="1"/>
    <col min="7430" max="7430" width="10.625" style="6" customWidth="1"/>
    <col min="7431" max="7431" width="15.5" style="6" customWidth="1"/>
    <col min="7432" max="7433" width="15" style="6" customWidth="1"/>
    <col min="7434" max="7434" width="10.625" style="6" customWidth="1"/>
    <col min="7435" max="7437" width="15" style="6" customWidth="1"/>
    <col min="7438" max="7438" width="10.5" style="6" customWidth="1"/>
    <col min="7439" max="7439" width="10.625" style="6" customWidth="1"/>
    <col min="7440" max="7440" width="5.625" style="6" customWidth="1"/>
    <col min="7441" max="7441" width="8" style="6"/>
    <col min="7442" max="7442" width="9.375" style="6" customWidth="1"/>
    <col min="7443" max="7680" width="8" style="6"/>
    <col min="7681" max="7681" width="3.125" style="6" customWidth="1"/>
    <col min="7682" max="7682" width="10" style="6" customWidth="1"/>
    <col min="7683" max="7685" width="15" style="6" customWidth="1"/>
    <col min="7686" max="7686" width="10.625" style="6" customWidth="1"/>
    <col min="7687" max="7687" width="15.5" style="6" customWidth="1"/>
    <col min="7688" max="7689" width="15" style="6" customWidth="1"/>
    <col min="7690" max="7690" width="10.625" style="6" customWidth="1"/>
    <col min="7691" max="7693" width="15" style="6" customWidth="1"/>
    <col min="7694" max="7694" width="10.5" style="6" customWidth="1"/>
    <col min="7695" max="7695" width="10.625" style="6" customWidth="1"/>
    <col min="7696" max="7696" width="5.625" style="6" customWidth="1"/>
    <col min="7697" max="7697" width="8" style="6"/>
    <col min="7698" max="7698" width="9.375" style="6" customWidth="1"/>
    <col min="7699" max="7936" width="8" style="6"/>
    <col min="7937" max="7937" width="3.125" style="6" customWidth="1"/>
    <col min="7938" max="7938" width="10" style="6" customWidth="1"/>
    <col min="7939" max="7941" width="15" style="6" customWidth="1"/>
    <col min="7942" max="7942" width="10.625" style="6" customWidth="1"/>
    <col min="7943" max="7943" width="15.5" style="6" customWidth="1"/>
    <col min="7944" max="7945" width="15" style="6" customWidth="1"/>
    <col min="7946" max="7946" width="10.625" style="6" customWidth="1"/>
    <col min="7947" max="7949" width="15" style="6" customWidth="1"/>
    <col min="7950" max="7950" width="10.5" style="6" customWidth="1"/>
    <col min="7951" max="7951" width="10.625" style="6" customWidth="1"/>
    <col min="7952" max="7952" width="5.625" style="6" customWidth="1"/>
    <col min="7953" max="7953" width="8" style="6"/>
    <col min="7954" max="7954" width="9.375" style="6" customWidth="1"/>
    <col min="7955" max="8192" width="8" style="6"/>
    <col min="8193" max="8193" width="3.125" style="6" customWidth="1"/>
    <col min="8194" max="8194" width="10" style="6" customWidth="1"/>
    <col min="8195" max="8197" width="15" style="6" customWidth="1"/>
    <col min="8198" max="8198" width="10.625" style="6" customWidth="1"/>
    <col min="8199" max="8199" width="15.5" style="6" customWidth="1"/>
    <col min="8200" max="8201" width="15" style="6" customWidth="1"/>
    <col min="8202" max="8202" width="10.625" style="6" customWidth="1"/>
    <col min="8203" max="8205" width="15" style="6" customWidth="1"/>
    <col min="8206" max="8206" width="10.5" style="6" customWidth="1"/>
    <col min="8207" max="8207" width="10.625" style="6" customWidth="1"/>
    <col min="8208" max="8208" width="5.625" style="6" customWidth="1"/>
    <col min="8209" max="8209" width="8" style="6"/>
    <col min="8210" max="8210" width="9.375" style="6" customWidth="1"/>
    <col min="8211" max="8448" width="8" style="6"/>
    <col min="8449" max="8449" width="3.125" style="6" customWidth="1"/>
    <col min="8450" max="8450" width="10" style="6" customWidth="1"/>
    <col min="8451" max="8453" width="15" style="6" customWidth="1"/>
    <col min="8454" max="8454" width="10.625" style="6" customWidth="1"/>
    <col min="8455" max="8455" width="15.5" style="6" customWidth="1"/>
    <col min="8456" max="8457" width="15" style="6" customWidth="1"/>
    <col min="8458" max="8458" width="10.625" style="6" customWidth="1"/>
    <col min="8459" max="8461" width="15" style="6" customWidth="1"/>
    <col min="8462" max="8462" width="10.5" style="6" customWidth="1"/>
    <col min="8463" max="8463" width="10.625" style="6" customWidth="1"/>
    <col min="8464" max="8464" width="5.625" style="6" customWidth="1"/>
    <col min="8465" max="8465" width="8" style="6"/>
    <col min="8466" max="8466" width="9.375" style="6" customWidth="1"/>
    <col min="8467" max="8704" width="8" style="6"/>
    <col min="8705" max="8705" width="3.125" style="6" customWidth="1"/>
    <col min="8706" max="8706" width="10" style="6" customWidth="1"/>
    <col min="8707" max="8709" width="15" style="6" customWidth="1"/>
    <col min="8710" max="8710" width="10.625" style="6" customWidth="1"/>
    <col min="8711" max="8711" width="15.5" style="6" customWidth="1"/>
    <col min="8712" max="8713" width="15" style="6" customWidth="1"/>
    <col min="8714" max="8714" width="10.625" style="6" customWidth="1"/>
    <col min="8715" max="8717" width="15" style="6" customWidth="1"/>
    <col min="8718" max="8718" width="10.5" style="6" customWidth="1"/>
    <col min="8719" max="8719" width="10.625" style="6" customWidth="1"/>
    <col min="8720" max="8720" width="5.625" style="6" customWidth="1"/>
    <col min="8721" max="8721" width="8" style="6"/>
    <col min="8722" max="8722" width="9.375" style="6" customWidth="1"/>
    <col min="8723" max="8960" width="8" style="6"/>
    <col min="8961" max="8961" width="3.125" style="6" customWidth="1"/>
    <col min="8962" max="8962" width="10" style="6" customWidth="1"/>
    <col min="8963" max="8965" width="15" style="6" customWidth="1"/>
    <col min="8966" max="8966" width="10.625" style="6" customWidth="1"/>
    <col min="8967" max="8967" width="15.5" style="6" customWidth="1"/>
    <col min="8968" max="8969" width="15" style="6" customWidth="1"/>
    <col min="8970" max="8970" width="10.625" style="6" customWidth="1"/>
    <col min="8971" max="8973" width="15" style="6" customWidth="1"/>
    <col min="8974" max="8974" width="10.5" style="6" customWidth="1"/>
    <col min="8975" max="8975" width="10.625" style="6" customWidth="1"/>
    <col min="8976" max="8976" width="5.625" style="6" customWidth="1"/>
    <col min="8977" max="8977" width="8" style="6"/>
    <col min="8978" max="8978" width="9.375" style="6" customWidth="1"/>
    <col min="8979" max="9216" width="8" style="6"/>
    <col min="9217" max="9217" width="3.125" style="6" customWidth="1"/>
    <col min="9218" max="9218" width="10" style="6" customWidth="1"/>
    <col min="9219" max="9221" width="15" style="6" customWidth="1"/>
    <col min="9222" max="9222" width="10.625" style="6" customWidth="1"/>
    <col min="9223" max="9223" width="15.5" style="6" customWidth="1"/>
    <col min="9224" max="9225" width="15" style="6" customWidth="1"/>
    <col min="9226" max="9226" width="10.625" style="6" customWidth="1"/>
    <col min="9227" max="9229" width="15" style="6" customWidth="1"/>
    <col min="9230" max="9230" width="10.5" style="6" customWidth="1"/>
    <col min="9231" max="9231" width="10.625" style="6" customWidth="1"/>
    <col min="9232" max="9232" width="5.625" style="6" customWidth="1"/>
    <col min="9233" max="9233" width="8" style="6"/>
    <col min="9234" max="9234" width="9.375" style="6" customWidth="1"/>
    <col min="9235" max="9472" width="8" style="6"/>
    <col min="9473" max="9473" width="3.125" style="6" customWidth="1"/>
    <col min="9474" max="9474" width="10" style="6" customWidth="1"/>
    <col min="9475" max="9477" width="15" style="6" customWidth="1"/>
    <col min="9478" max="9478" width="10.625" style="6" customWidth="1"/>
    <col min="9479" max="9479" width="15.5" style="6" customWidth="1"/>
    <col min="9480" max="9481" width="15" style="6" customWidth="1"/>
    <col min="9482" max="9482" width="10.625" style="6" customWidth="1"/>
    <col min="9483" max="9485" width="15" style="6" customWidth="1"/>
    <col min="9486" max="9486" width="10.5" style="6" customWidth="1"/>
    <col min="9487" max="9487" width="10.625" style="6" customWidth="1"/>
    <col min="9488" max="9488" width="5.625" style="6" customWidth="1"/>
    <col min="9489" max="9489" width="8" style="6"/>
    <col min="9490" max="9490" width="9.375" style="6" customWidth="1"/>
    <col min="9491" max="9728" width="8" style="6"/>
    <col min="9729" max="9729" width="3.125" style="6" customWidth="1"/>
    <col min="9730" max="9730" width="10" style="6" customWidth="1"/>
    <col min="9731" max="9733" width="15" style="6" customWidth="1"/>
    <col min="9734" max="9734" width="10.625" style="6" customWidth="1"/>
    <col min="9735" max="9735" width="15.5" style="6" customWidth="1"/>
    <col min="9736" max="9737" width="15" style="6" customWidth="1"/>
    <col min="9738" max="9738" width="10.625" style="6" customWidth="1"/>
    <col min="9739" max="9741" width="15" style="6" customWidth="1"/>
    <col min="9742" max="9742" width="10.5" style="6" customWidth="1"/>
    <col min="9743" max="9743" width="10.625" style="6" customWidth="1"/>
    <col min="9744" max="9744" width="5.625" style="6" customWidth="1"/>
    <col min="9745" max="9745" width="8" style="6"/>
    <col min="9746" max="9746" width="9.375" style="6" customWidth="1"/>
    <col min="9747" max="9984" width="8" style="6"/>
    <col min="9985" max="9985" width="3.125" style="6" customWidth="1"/>
    <col min="9986" max="9986" width="10" style="6" customWidth="1"/>
    <col min="9987" max="9989" width="15" style="6" customWidth="1"/>
    <col min="9990" max="9990" width="10.625" style="6" customWidth="1"/>
    <col min="9991" max="9991" width="15.5" style="6" customWidth="1"/>
    <col min="9992" max="9993" width="15" style="6" customWidth="1"/>
    <col min="9994" max="9994" width="10.625" style="6" customWidth="1"/>
    <col min="9995" max="9997" width="15" style="6" customWidth="1"/>
    <col min="9998" max="9998" width="10.5" style="6" customWidth="1"/>
    <col min="9999" max="9999" width="10.625" style="6" customWidth="1"/>
    <col min="10000" max="10000" width="5.625" style="6" customWidth="1"/>
    <col min="10001" max="10001" width="8" style="6"/>
    <col min="10002" max="10002" width="9.375" style="6" customWidth="1"/>
    <col min="10003" max="10240" width="8" style="6"/>
    <col min="10241" max="10241" width="3.125" style="6" customWidth="1"/>
    <col min="10242" max="10242" width="10" style="6" customWidth="1"/>
    <col min="10243" max="10245" width="15" style="6" customWidth="1"/>
    <col min="10246" max="10246" width="10.625" style="6" customWidth="1"/>
    <col min="10247" max="10247" width="15.5" style="6" customWidth="1"/>
    <col min="10248" max="10249" width="15" style="6" customWidth="1"/>
    <col min="10250" max="10250" width="10.625" style="6" customWidth="1"/>
    <col min="10251" max="10253" width="15" style="6" customWidth="1"/>
    <col min="10254" max="10254" width="10.5" style="6" customWidth="1"/>
    <col min="10255" max="10255" width="10.625" style="6" customWidth="1"/>
    <col min="10256" max="10256" width="5.625" style="6" customWidth="1"/>
    <col min="10257" max="10257" width="8" style="6"/>
    <col min="10258" max="10258" width="9.375" style="6" customWidth="1"/>
    <col min="10259" max="10496" width="8" style="6"/>
    <col min="10497" max="10497" width="3.125" style="6" customWidth="1"/>
    <col min="10498" max="10498" width="10" style="6" customWidth="1"/>
    <col min="10499" max="10501" width="15" style="6" customWidth="1"/>
    <col min="10502" max="10502" width="10.625" style="6" customWidth="1"/>
    <col min="10503" max="10503" width="15.5" style="6" customWidth="1"/>
    <col min="10504" max="10505" width="15" style="6" customWidth="1"/>
    <col min="10506" max="10506" width="10.625" style="6" customWidth="1"/>
    <col min="10507" max="10509" width="15" style="6" customWidth="1"/>
    <col min="10510" max="10510" width="10.5" style="6" customWidth="1"/>
    <col min="10511" max="10511" width="10.625" style="6" customWidth="1"/>
    <col min="10512" max="10512" width="5.625" style="6" customWidth="1"/>
    <col min="10513" max="10513" width="8" style="6"/>
    <col min="10514" max="10514" width="9.375" style="6" customWidth="1"/>
    <col min="10515" max="10752" width="8" style="6"/>
    <col min="10753" max="10753" width="3.125" style="6" customWidth="1"/>
    <col min="10754" max="10754" width="10" style="6" customWidth="1"/>
    <col min="10755" max="10757" width="15" style="6" customWidth="1"/>
    <col min="10758" max="10758" width="10.625" style="6" customWidth="1"/>
    <col min="10759" max="10759" width="15.5" style="6" customWidth="1"/>
    <col min="10760" max="10761" width="15" style="6" customWidth="1"/>
    <col min="10762" max="10762" width="10.625" style="6" customWidth="1"/>
    <col min="10763" max="10765" width="15" style="6" customWidth="1"/>
    <col min="10766" max="10766" width="10.5" style="6" customWidth="1"/>
    <col min="10767" max="10767" width="10.625" style="6" customWidth="1"/>
    <col min="10768" max="10768" width="5.625" style="6" customWidth="1"/>
    <col min="10769" max="10769" width="8" style="6"/>
    <col min="10770" max="10770" width="9.375" style="6" customWidth="1"/>
    <col min="10771" max="11008" width="8" style="6"/>
    <col min="11009" max="11009" width="3.125" style="6" customWidth="1"/>
    <col min="11010" max="11010" width="10" style="6" customWidth="1"/>
    <col min="11011" max="11013" width="15" style="6" customWidth="1"/>
    <col min="11014" max="11014" width="10.625" style="6" customWidth="1"/>
    <col min="11015" max="11015" width="15.5" style="6" customWidth="1"/>
    <col min="11016" max="11017" width="15" style="6" customWidth="1"/>
    <col min="11018" max="11018" width="10.625" style="6" customWidth="1"/>
    <col min="11019" max="11021" width="15" style="6" customWidth="1"/>
    <col min="11022" max="11022" width="10.5" style="6" customWidth="1"/>
    <col min="11023" max="11023" width="10.625" style="6" customWidth="1"/>
    <col min="11024" max="11024" width="5.625" style="6" customWidth="1"/>
    <col min="11025" max="11025" width="8" style="6"/>
    <col min="11026" max="11026" width="9.375" style="6" customWidth="1"/>
    <col min="11027" max="11264" width="8" style="6"/>
    <col min="11265" max="11265" width="3.125" style="6" customWidth="1"/>
    <col min="11266" max="11266" width="10" style="6" customWidth="1"/>
    <col min="11267" max="11269" width="15" style="6" customWidth="1"/>
    <col min="11270" max="11270" width="10.625" style="6" customWidth="1"/>
    <col min="11271" max="11271" width="15.5" style="6" customWidth="1"/>
    <col min="11272" max="11273" width="15" style="6" customWidth="1"/>
    <col min="11274" max="11274" width="10.625" style="6" customWidth="1"/>
    <col min="11275" max="11277" width="15" style="6" customWidth="1"/>
    <col min="11278" max="11278" width="10.5" style="6" customWidth="1"/>
    <col min="11279" max="11279" width="10.625" style="6" customWidth="1"/>
    <col min="11280" max="11280" width="5.625" style="6" customWidth="1"/>
    <col min="11281" max="11281" width="8" style="6"/>
    <col min="11282" max="11282" width="9.375" style="6" customWidth="1"/>
    <col min="11283" max="11520" width="8" style="6"/>
    <col min="11521" max="11521" width="3.125" style="6" customWidth="1"/>
    <col min="11522" max="11522" width="10" style="6" customWidth="1"/>
    <col min="11523" max="11525" width="15" style="6" customWidth="1"/>
    <col min="11526" max="11526" width="10.625" style="6" customWidth="1"/>
    <col min="11527" max="11527" width="15.5" style="6" customWidth="1"/>
    <col min="11528" max="11529" width="15" style="6" customWidth="1"/>
    <col min="11530" max="11530" width="10.625" style="6" customWidth="1"/>
    <col min="11531" max="11533" width="15" style="6" customWidth="1"/>
    <col min="11534" max="11534" width="10.5" style="6" customWidth="1"/>
    <col min="11535" max="11535" width="10.625" style="6" customWidth="1"/>
    <col min="11536" max="11536" width="5.625" style="6" customWidth="1"/>
    <col min="11537" max="11537" width="8" style="6"/>
    <col min="11538" max="11538" width="9.375" style="6" customWidth="1"/>
    <col min="11539" max="11776" width="8" style="6"/>
    <col min="11777" max="11777" width="3.125" style="6" customWidth="1"/>
    <col min="11778" max="11778" width="10" style="6" customWidth="1"/>
    <col min="11779" max="11781" width="15" style="6" customWidth="1"/>
    <col min="11782" max="11782" width="10.625" style="6" customWidth="1"/>
    <col min="11783" max="11783" width="15.5" style="6" customWidth="1"/>
    <col min="11784" max="11785" width="15" style="6" customWidth="1"/>
    <col min="11786" max="11786" width="10.625" style="6" customWidth="1"/>
    <col min="11787" max="11789" width="15" style="6" customWidth="1"/>
    <col min="11790" max="11790" width="10.5" style="6" customWidth="1"/>
    <col min="11791" max="11791" width="10.625" style="6" customWidth="1"/>
    <col min="11792" max="11792" width="5.625" style="6" customWidth="1"/>
    <col min="11793" max="11793" width="8" style="6"/>
    <col min="11794" max="11794" width="9.375" style="6" customWidth="1"/>
    <col min="11795" max="12032" width="8" style="6"/>
    <col min="12033" max="12033" width="3.125" style="6" customWidth="1"/>
    <col min="12034" max="12034" width="10" style="6" customWidth="1"/>
    <col min="12035" max="12037" width="15" style="6" customWidth="1"/>
    <col min="12038" max="12038" width="10.625" style="6" customWidth="1"/>
    <col min="12039" max="12039" width="15.5" style="6" customWidth="1"/>
    <col min="12040" max="12041" width="15" style="6" customWidth="1"/>
    <col min="12042" max="12042" width="10.625" style="6" customWidth="1"/>
    <col min="12043" max="12045" width="15" style="6" customWidth="1"/>
    <col min="12046" max="12046" width="10.5" style="6" customWidth="1"/>
    <col min="12047" max="12047" width="10.625" style="6" customWidth="1"/>
    <col min="12048" max="12048" width="5.625" style="6" customWidth="1"/>
    <col min="12049" max="12049" width="8" style="6"/>
    <col min="12050" max="12050" width="9.375" style="6" customWidth="1"/>
    <col min="12051" max="12288" width="8" style="6"/>
    <col min="12289" max="12289" width="3.125" style="6" customWidth="1"/>
    <col min="12290" max="12290" width="10" style="6" customWidth="1"/>
    <col min="12291" max="12293" width="15" style="6" customWidth="1"/>
    <col min="12294" max="12294" width="10.625" style="6" customWidth="1"/>
    <col min="12295" max="12295" width="15.5" style="6" customWidth="1"/>
    <col min="12296" max="12297" width="15" style="6" customWidth="1"/>
    <col min="12298" max="12298" width="10.625" style="6" customWidth="1"/>
    <col min="12299" max="12301" width="15" style="6" customWidth="1"/>
    <col min="12302" max="12302" width="10.5" style="6" customWidth="1"/>
    <col min="12303" max="12303" width="10.625" style="6" customWidth="1"/>
    <col min="12304" max="12304" width="5.625" style="6" customWidth="1"/>
    <col min="12305" max="12305" width="8" style="6"/>
    <col min="12306" max="12306" width="9.375" style="6" customWidth="1"/>
    <col min="12307" max="12544" width="8" style="6"/>
    <col min="12545" max="12545" width="3.125" style="6" customWidth="1"/>
    <col min="12546" max="12546" width="10" style="6" customWidth="1"/>
    <col min="12547" max="12549" width="15" style="6" customWidth="1"/>
    <col min="12550" max="12550" width="10.625" style="6" customWidth="1"/>
    <col min="12551" max="12551" width="15.5" style="6" customWidth="1"/>
    <col min="12552" max="12553" width="15" style="6" customWidth="1"/>
    <col min="12554" max="12554" width="10.625" style="6" customWidth="1"/>
    <col min="12555" max="12557" width="15" style="6" customWidth="1"/>
    <col min="12558" max="12558" width="10.5" style="6" customWidth="1"/>
    <col min="12559" max="12559" width="10.625" style="6" customWidth="1"/>
    <col min="12560" max="12560" width="5.625" style="6" customWidth="1"/>
    <col min="12561" max="12561" width="8" style="6"/>
    <col min="12562" max="12562" width="9.375" style="6" customWidth="1"/>
    <col min="12563" max="12800" width="8" style="6"/>
    <col min="12801" max="12801" width="3.125" style="6" customWidth="1"/>
    <col min="12802" max="12802" width="10" style="6" customWidth="1"/>
    <col min="12803" max="12805" width="15" style="6" customWidth="1"/>
    <col min="12806" max="12806" width="10.625" style="6" customWidth="1"/>
    <col min="12807" max="12807" width="15.5" style="6" customWidth="1"/>
    <col min="12808" max="12809" width="15" style="6" customWidth="1"/>
    <col min="12810" max="12810" width="10.625" style="6" customWidth="1"/>
    <col min="12811" max="12813" width="15" style="6" customWidth="1"/>
    <col min="12814" max="12814" width="10.5" style="6" customWidth="1"/>
    <col min="12815" max="12815" width="10.625" style="6" customWidth="1"/>
    <col min="12816" max="12816" width="5.625" style="6" customWidth="1"/>
    <col min="12817" max="12817" width="8" style="6"/>
    <col min="12818" max="12818" width="9.375" style="6" customWidth="1"/>
    <col min="12819" max="13056" width="8" style="6"/>
    <col min="13057" max="13057" width="3.125" style="6" customWidth="1"/>
    <col min="13058" max="13058" width="10" style="6" customWidth="1"/>
    <col min="13059" max="13061" width="15" style="6" customWidth="1"/>
    <col min="13062" max="13062" width="10.625" style="6" customWidth="1"/>
    <col min="13063" max="13063" width="15.5" style="6" customWidth="1"/>
    <col min="13064" max="13065" width="15" style="6" customWidth="1"/>
    <col min="13066" max="13066" width="10.625" style="6" customWidth="1"/>
    <col min="13067" max="13069" width="15" style="6" customWidth="1"/>
    <col min="13070" max="13070" width="10.5" style="6" customWidth="1"/>
    <col min="13071" max="13071" width="10.625" style="6" customWidth="1"/>
    <col min="13072" max="13072" width="5.625" style="6" customWidth="1"/>
    <col min="13073" max="13073" width="8" style="6"/>
    <col min="13074" max="13074" width="9.375" style="6" customWidth="1"/>
    <col min="13075" max="13312" width="8" style="6"/>
    <col min="13313" max="13313" width="3.125" style="6" customWidth="1"/>
    <col min="13314" max="13314" width="10" style="6" customWidth="1"/>
    <col min="13315" max="13317" width="15" style="6" customWidth="1"/>
    <col min="13318" max="13318" width="10.625" style="6" customWidth="1"/>
    <col min="13319" max="13319" width="15.5" style="6" customWidth="1"/>
    <col min="13320" max="13321" width="15" style="6" customWidth="1"/>
    <col min="13322" max="13322" width="10.625" style="6" customWidth="1"/>
    <col min="13323" max="13325" width="15" style="6" customWidth="1"/>
    <col min="13326" max="13326" width="10.5" style="6" customWidth="1"/>
    <col min="13327" max="13327" width="10.625" style="6" customWidth="1"/>
    <col min="13328" max="13328" width="5.625" style="6" customWidth="1"/>
    <col min="13329" max="13329" width="8" style="6"/>
    <col min="13330" max="13330" width="9.375" style="6" customWidth="1"/>
    <col min="13331" max="13568" width="8" style="6"/>
    <col min="13569" max="13569" width="3.125" style="6" customWidth="1"/>
    <col min="13570" max="13570" width="10" style="6" customWidth="1"/>
    <col min="13571" max="13573" width="15" style="6" customWidth="1"/>
    <col min="13574" max="13574" width="10.625" style="6" customWidth="1"/>
    <col min="13575" max="13575" width="15.5" style="6" customWidth="1"/>
    <col min="13576" max="13577" width="15" style="6" customWidth="1"/>
    <col min="13578" max="13578" width="10.625" style="6" customWidth="1"/>
    <col min="13579" max="13581" width="15" style="6" customWidth="1"/>
    <col min="13582" max="13582" width="10.5" style="6" customWidth="1"/>
    <col min="13583" max="13583" width="10.625" style="6" customWidth="1"/>
    <col min="13584" max="13584" width="5.625" style="6" customWidth="1"/>
    <col min="13585" max="13585" width="8" style="6"/>
    <col min="13586" max="13586" width="9.375" style="6" customWidth="1"/>
    <col min="13587" max="13824" width="8" style="6"/>
    <col min="13825" max="13825" width="3.125" style="6" customWidth="1"/>
    <col min="13826" max="13826" width="10" style="6" customWidth="1"/>
    <col min="13827" max="13829" width="15" style="6" customWidth="1"/>
    <col min="13830" max="13830" width="10.625" style="6" customWidth="1"/>
    <col min="13831" max="13831" width="15.5" style="6" customWidth="1"/>
    <col min="13832" max="13833" width="15" style="6" customWidth="1"/>
    <col min="13834" max="13834" width="10.625" style="6" customWidth="1"/>
    <col min="13835" max="13837" width="15" style="6" customWidth="1"/>
    <col min="13838" max="13838" width="10.5" style="6" customWidth="1"/>
    <col min="13839" max="13839" width="10.625" style="6" customWidth="1"/>
    <col min="13840" max="13840" width="5.625" style="6" customWidth="1"/>
    <col min="13841" max="13841" width="8" style="6"/>
    <col min="13842" max="13842" width="9.375" style="6" customWidth="1"/>
    <col min="13843" max="14080" width="8" style="6"/>
    <col min="14081" max="14081" width="3.125" style="6" customWidth="1"/>
    <col min="14082" max="14082" width="10" style="6" customWidth="1"/>
    <col min="14083" max="14085" width="15" style="6" customWidth="1"/>
    <col min="14086" max="14086" width="10.625" style="6" customWidth="1"/>
    <col min="14087" max="14087" width="15.5" style="6" customWidth="1"/>
    <col min="14088" max="14089" width="15" style="6" customWidth="1"/>
    <col min="14090" max="14090" width="10.625" style="6" customWidth="1"/>
    <col min="14091" max="14093" width="15" style="6" customWidth="1"/>
    <col min="14094" max="14094" width="10.5" style="6" customWidth="1"/>
    <col min="14095" max="14095" width="10.625" style="6" customWidth="1"/>
    <col min="14096" max="14096" width="5.625" style="6" customWidth="1"/>
    <col min="14097" max="14097" width="8" style="6"/>
    <col min="14098" max="14098" width="9.375" style="6" customWidth="1"/>
    <col min="14099" max="14336" width="8" style="6"/>
    <col min="14337" max="14337" width="3.125" style="6" customWidth="1"/>
    <col min="14338" max="14338" width="10" style="6" customWidth="1"/>
    <col min="14339" max="14341" width="15" style="6" customWidth="1"/>
    <col min="14342" max="14342" width="10.625" style="6" customWidth="1"/>
    <col min="14343" max="14343" width="15.5" style="6" customWidth="1"/>
    <col min="14344" max="14345" width="15" style="6" customWidth="1"/>
    <col min="14346" max="14346" width="10.625" style="6" customWidth="1"/>
    <col min="14347" max="14349" width="15" style="6" customWidth="1"/>
    <col min="14350" max="14350" width="10.5" style="6" customWidth="1"/>
    <col min="14351" max="14351" width="10.625" style="6" customWidth="1"/>
    <col min="14352" max="14352" width="5.625" style="6" customWidth="1"/>
    <col min="14353" max="14353" width="8" style="6"/>
    <col min="14354" max="14354" width="9.375" style="6" customWidth="1"/>
    <col min="14355" max="14592" width="8" style="6"/>
    <col min="14593" max="14593" width="3.125" style="6" customWidth="1"/>
    <col min="14594" max="14594" width="10" style="6" customWidth="1"/>
    <col min="14595" max="14597" width="15" style="6" customWidth="1"/>
    <col min="14598" max="14598" width="10.625" style="6" customWidth="1"/>
    <col min="14599" max="14599" width="15.5" style="6" customWidth="1"/>
    <col min="14600" max="14601" width="15" style="6" customWidth="1"/>
    <col min="14602" max="14602" width="10.625" style="6" customWidth="1"/>
    <col min="14603" max="14605" width="15" style="6" customWidth="1"/>
    <col min="14606" max="14606" width="10.5" style="6" customWidth="1"/>
    <col min="14607" max="14607" width="10.625" style="6" customWidth="1"/>
    <col min="14608" max="14608" width="5.625" style="6" customWidth="1"/>
    <col min="14609" max="14609" width="8" style="6"/>
    <col min="14610" max="14610" width="9.375" style="6" customWidth="1"/>
    <col min="14611" max="14848" width="8" style="6"/>
    <col min="14849" max="14849" width="3.125" style="6" customWidth="1"/>
    <col min="14850" max="14850" width="10" style="6" customWidth="1"/>
    <col min="14851" max="14853" width="15" style="6" customWidth="1"/>
    <col min="14854" max="14854" width="10.625" style="6" customWidth="1"/>
    <col min="14855" max="14855" width="15.5" style="6" customWidth="1"/>
    <col min="14856" max="14857" width="15" style="6" customWidth="1"/>
    <col min="14858" max="14858" width="10.625" style="6" customWidth="1"/>
    <col min="14859" max="14861" width="15" style="6" customWidth="1"/>
    <col min="14862" max="14862" width="10.5" style="6" customWidth="1"/>
    <col min="14863" max="14863" width="10.625" style="6" customWidth="1"/>
    <col min="14864" max="14864" width="5.625" style="6" customWidth="1"/>
    <col min="14865" max="14865" width="8" style="6"/>
    <col min="14866" max="14866" width="9.375" style="6" customWidth="1"/>
    <col min="14867" max="15104" width="8" style="6"/>
    <col min="15105" max="15105" width="3.125" style="6" customWidth="1"/>
    <col min="15106" max="15106" width="10" style="6" customWidth="1"/>
    <col min="15107" max="15109" width="15" style="6" customWidth="1"/>
    <col min="15110" max="15110" width="10.625" style="6" customWidth="1"/>
    <col min="15111" max="15111" width="15.5" style="6" customWidth="1"/>
    <col min="15112" max="15113" width="15" style="6" customWidth="1"/>
    <col min="15114" max="15114" width="10.625" style="6" customWidth="1"/>
    <col min="15115" max="15117" width="15" style="6" customWidth="1"/>
    <col min="15118" max="15118" width="10.5" style="6" customWidth="1"/>
    <col min="15119" max="15119" width="10.625" style="6" customWidth="1"/>
    <col min="15120" max="15120" width="5.625" style="6" customWidth="1"/>
    <col min="15121" max="15121" width="8" style="6"/>
    <col min="15122" max="15122" width="9.375" style="6" customWidth="1"/>
    <col min="15123" max="15360" width="8" style="6"/>
    <col min="15361" max="15361" width="3.125" style="6" customWidth="1"/>
    <col min="15362" max="15362" width="10" style="6" customWidth="1"/>
    <col min="15363" max="15365" width="15" style="6" customWidth="1"/>
    <col min="15366" max="15366" width="10.625" style="6" customWidth="1"/>
    <col min="15367" max="15367" width="15.5" style="6" customWidth="1"/>
    <col min="15368" max="15369" width="15" style="6" customWidth="1"/>
    <col min="15370" max="15370" width="10.625" style="6" customWidth="1"/>
    <col min="15371" max="15373" width="15" style="6" customWidth="1"/>
    <col min="15374" max="15374" width="10.5" style="6" customWidth="1"/>
    <col min="15375" max="15375" width="10.625" style="6" customWidth="1"/>
    <col min="15376" max="15376" width="5.625" style="6" customWidth="1"/>
    <col min="15377" max="15377" width="8" style="6"/>
    <col min="15378" max="15378" width="9.375" style="6" customWidth="1"/>
    <col min="15379" max="15616" width="8" style="6"/>
    <col min="15617" max="15617" width="3.125" style="6" customWidth="1"/>
    <col min="15618" max="15618" width="10" style="6" customWidth="1"/>
    <col min="15619" max="15621" width="15" style="6" customWidth="1"/>
    <col min="15622" max="15622" width="10.625" style="6" customWidth="1"/>
    <col min="15623" max="15623" width="15.5" style="6" customWidth="1"/>
    <col min="15624" max="15625" width="15" style="6" customWidth="1"/>
    <col min="15626" max="15626" width="10.625" style="6" customWidth="1"/>
    <col min="15627" max="15629" width="15" style="6" customWidth="1"/>
    <col min="15630" max="15630" width="10.5" style="6" customWidth="1"/>
    <col min="15631" max="15631" width="10.625" style="6" customWidth="1"/>
    <col min="15632" max="15632" width="5.625" style="6" customWidth="1"/>
    <col min="15633" max="15633" width="8" style="6"/>
    <col min="15634" max="15634" width="9.375" style="6" customWidth="1"/>
    <col min="15635" max="15872" width="8" style="6"/>
    <col min="15873" max="15873" width="3.125" style="6" customWidth="1"/>
    <col min="15874" max="15874" width="10" style="6" customWidth="1"/>
    <col min="15875" max="15877" width="15" style="6" customWidth="1"/>
    <col min="15878" max="15878" width="10.625" style="6" customWidth="1"/>
    <col min="15879" max="15879" width="15.5" style="6" customWidth="1"/>
    <col min="15880" max="15881" width="15" style="6" customWidth="1"/>
    <col min="15882" max="15882" width="10.625" style="6" customWidth="1"/>
    <col min="15883" max="15885" width="15" style="6" customWidth="1"/>
    <col min="15886" max="15886" width="10.5" style="6" customWidth="1"/>
    <col min="15887" max="15887" width="10.625" style="6" customWidth="1"/>
    <col min="15888" max="15888" width="5.625" style="6" customWidth="1"/>
    <col min="15889" max="15889" width="8" style="6"/>
    <col min="15890" max="15890" width="9.375" style="6" customWidth="1"/>
    <col min="15891" max="16128" width="8" style="6"/>
    <col min="16129" max="16129" width="3.125" style="6" customWidth="1"/>
    <col min="16130" max="16130" width="10" style="6" customWidth="1"/>
    <col min="16131" max="16133" width="15" style="6" customWidth="1"/>
    <col min="16134" max="16134" width="10.625" style="6" customWidth="1"/>
    <col min="16135" max="16135" width="15.5" style="6" customWidth="1"/>
    <col min="16136" max="16137" width="15" style="6" customWidth="1"/>
    <col min="16138" max="16138" width="10.625" style="6" customWidth="1"/>
    <col min="16139" max="16141" width="15" style="6" customWidth="1"/>
    <col min="16142" max="16142" width="10.5" style="6" customWidth="1"/>
    <col min="16143" max="16143" width="10.625" style="6" customWidth="1"/>
    <col min="16144" max="16144" width="5.625" style="6" customWidth="1"/>
    <col min="16145" max="16145" width="8" style="6"/>
    <col min="16146" max="16146" width="9.375" style="6" customWidth="1"/>
    <col min="16147" max="16384" width="8" style="6"/>
  </cols>
  <sheetData>
    <row r="1" spans="1:20" ht="17.25" x14ac:dyDescent="0.2">
      <c r="A1" s="1"/>
      <c r="B1" s="2"/>
      <c r="C1" s="2"/>
      <c r="D1" s="2"/>
      <c r="E1" s="2"/>
      <c r="F1" s="3"/>
      <c r="G1" s="4" t="s">
        <v>0</v>
      </c>
      <c r="H1" s="5" t="s">
        <v>1</v>
      </c>
      <c r="J1" s="3"/>
      <c r="K1" s="2"/>
      <c r="L1" s="2"/>
      <c r="M1" s="2"/>
      <c r="N1" s="7"/>
      <c r="O1" s="3"/>
      <c r="P1" s="2"/>
    </row>
    <row r="2" spans="1:20" ht="17.25" x14ac:dyDescent="0.2">
      <c r="A2" s="1"/>
      <c r="B2" s="2"/>
      <c r="C2" s="2"/>
      <c r="D2" s="2"/>
      <c r="E2" s="2"/>
      <c r="F2" s="3"/>
      <c r="G2" s="4"/>
      <c r="H2" s="5"/>
      <c r="I2" s="5"/>
      <c r="J2" s="3"/>
      <c r="K2" s="2"/>
      <c r="L2" s="2"/>
      <c r="M2" s="2"/>
      <c r="N2" s="7"/>
      <c r="O2" s="3"/>
      <c r="P2" s="2"/>
    </row>
    <row r="3" spans="1:20" x14ac:dyDescent="0.15">
      <c r="A3" s="2"/>
      <c r="B3" s="2"/>
      <c r="C3" s="2"/>
      <c r="D3" s="2"/>
      <c r="E3" s="2"/>
      <c r="F3" s="3"/>
      <c r="G3" s="8" t="s">
        <v>2</v>
      </c>
      <c r="H3" s="9" t="s">
        <v>3</v>
      </c>
      <c r="I3" s="9"/>
      <c r="J3" s="3"/>
      <c r="K3" s="10"/>
      <c r="L3" s="10"/>
      <c r="M3" s="10"/>
      <c r="N3" s="7"/>
      <c r="O3" s="3"/>
      <c r="P3" s="2"/>
    </row>
    <row r="4" spans="1:20" ht="12.75" thickBot="1" x14ac:dyDescent="0.2">
      <c r="A4" s="11"/>
      <c r="B4" s="12"/>
      <c r="C4" s="12"/>
      <c r="D4" s="12"/>
      <c r="E4" s="12"/>
      <c r="F4" s="13"/>
      <c r="G4" s="12"/>
      <c r="H4" s="12"/>
      <c r="I4" s="12"/>
      <c r="J4" s="13"/>
      <c r="K4" s="12"/>
    </row>
    <row r="5" spans="1:20" x14ac:dyDescent="0.15">
      <c r="A5" s="16"/>
      <c r="B5" s="16"/>
      <c r="C5" s="17" t="s">
        <v>4</v>
      </c>
      <c r="D5" s="17"/>
      <c r="E5" s="17"/>
      <c r="F5" s="18"/>
      <c r="G5" s="17" t="s">
        <v>5</v>
      </c>
      <c r="H5" s="17"/>
      <c r="I5" s="17"/>
      <c r="J5" s="18"/>
      <c r="K5" s="17" t="s">
        <v>6</v>
      </c>
      <c r="L5" s="17"/>
      <c r="M5" s="17"/>
      <c r="N5" s="19"/>
      <c r="O5" s="18"/>
      <c r="P5" s="20" t="s">
        <v>7</v>
      </c>
    </row>
    <row r="6" spans="1:20" ht="22.5" x14ac:dyDescent="0.15">
      <c r="A6" s="21" t="s">
        <v>8</v>
      </c>
      <c r="B6" s="21"/>
      <c r="C6" s="22" t="s">
        <v>9</v>
      </c>
      <c r="D6" s="22" t="s">
        <v>10</v>
      </c>
      <c r="E6" s="23" t="s">
        <v>11</v>
      </c>
      <c r="F6" s="24" t="s">
        <v>12</v>
      </c>
      <c r="G6" s="22" t="s">
        <v>9</v>
      </c>
      <c r="H6" s="22" t="s">
        <v>10</v>
      </c>
      <c r="I6" s="23" t="s">
        <v>11</v>
      </c>
      <c r="J6" s="24" t="s">
        <v>12</v>
      </c>
      <c r="K6" s="22" t="s">
        <v>9</v>
      </c>
      <c r="L6" s="22" t="s">
        <v>10</v>
      </c>
      <c r="M6" s="23" t="s">
        <v>11</v>
      </c>
      <c r="N6" s="25" t="s">
        <v>13</v>
      </c>
      <c r="O6" s="24" t="s">
        <v>12</v>
      </c>
      <c r="P6" s="26"/>
    </row>
    <row r="7" spans="1:20" x14ac:dyDescent="0.15">
      <c r="A7" s="27"/>
      <c r="B7" s="28"/>
      <c r="C7" s="29">
        <v>2013</v>
      </c>
      <c r="D7" s="29">
        <v>2014</v>
      </c>
      <c r="E7" s="30">
        <v>2015</v>
      </c>
      <c r="F7" s="31"/>
      <c r="G7" s="29">
        <v>2013</v>
      </c>
      <c r="H7" s="29">
        <v>2014</v>
      </c>
      <c r="I7" s="30">
        <v>2015</v>
      </c>
      <c r="J7" s="31"/>
      <c r="K7" s="29">
        <v>2013</v>
      </c>
      <c r="L7" s="29">
        <v>2014</v>
      </c>
      <c r="M7" s="30">
        <v>2015</v>
      </c>
      <c r="N7" s="32"/>
      <c r="O7" s="33"/>
      <c r="P7" s="34"/>
    </row>
    <row r="8" spans="1:20" x14ac:dyDescent="0.15">
      <c r="A8" s="35"/>
      <c r="B8" s="36"/>
      <c r="C8" s="37" t="s">
        <v>14</v>
      </c>
      <c r="D8" s="37" t="s">
        <v>14</v>
      </c>
      <c r="E8" s="38" t="s">
        <v>14</v>
      </c>
      <c r="F8" s="39" t="s">
        <v>15</v>
      </c>
      <c r="G8" s="37" t="s">
        <v>14</v>
      </c>
      <c r="H8" s="37" t="s">
        <v>14</v>
      </c>
      <c r="I8" s="38" t="s">
        <v>14</v>
      </c>
      <c r="J8" s="39" t="s">
        <v>15</v>
      </c>
      <c r="K8" s="37" t="s">
        <v>16</v>
      </c>
      <c r="L8" s="37" t="s">
        <v>16</v>
      </c>
      <c r="M8" s="38" t="s">
        <v>16</v>
      </c>
      <c r="N8" s="40"/>
      <c r="O8" s="39" t="s">
        <v>15</v>
      </c>
      <c r="P8" s="41"/>
    </row>
    <row r="9" spans="1:20" s="51" customFormat="1" x14ac:dyDescent="0.15">
      <c r="A9" s="42" t="s">
        <v>17</v>
      </c>
      <c r="B9" s="43"/>
      <c r="C9" s="44">
        <f>[1]表３!J6</f>
        <v>2633637.7872508038</v>
      </c>
      <c r="D9" s="44">
        <f>[1]表３!K6</f>
        <v>2677829.1181268133</v>
      </c>
      <c r="E9" s="44">
        <f>[1]表３!L6</f>
        <v>2755607.1012858357</v>
      </c>
      <c r="F9" s="45">
        <f>[2]総括表!$Y$59</f>
        <v>2.9045162976429708</v>
      </c>
      <c r="G9" s="46">
        <f>[3]県計!J29</f>
        <v>1915990</v>
      </c>
      <c r="H9" s="44">
        <f>[3]県計!K29</f>
        <v>1941330</v>
      </c>
      <c r="I9" s="44">
        <f>[3]県計!L29</f>
        <v>2008377</v>
      </c>
      <c r="J9" s="45">
        <f>[3]県計!$L$59</f>
        <v>3.4536632102733695</v>
      </c>
      <c r="K9" s="46">
        <f>[3]県計!J30</f>
        <v>2277</v>
      </c>
      <c r="L9" s="47">
        <f>[3]県計!K30</f>
        <v>2318</v>
      </c>
      <c r="M9" s="47">
        <f>[3]県計!L30</f>
        <v>2412</v>
      </c>
      <c r="N9" s="48">
        <f>[4]表６・７!$AK$34</f>
        <v>100</v>
      </c>
      <c r="O9" s="49">
        <f>[3]県計!$L$60</f>
        <v>4.0552200172562554</v>
      </c>
      <c r="P9" s="50" t="s">
        <v>18</v>
      </c>
      <c r="S9" s="52"/>
    </row>
    <row r="10" spans="1:20" s="51" customFormat="1" x14ac:dyDescent="0.15">
      <c r="A10" s="42" t="s">
        <v>19</v>
      </c>
      <c r="B10" s="43"/>
      <c r="C10" s="44">
        <f>SUM(C13:C22)</f>
        <v>2205861.469594996</v>
      </c>
      <c r="D10" s="44">
        <f>SUM(D13:D22)</f>
        <v>2251572.449151421</v>
      </c>
      <c r="E10" s="44">
        <f>SUM(E13:E22)</f>
        <v>2322635.1417441061</v>
      </c>
      <c r="F10" s="45">
        <f>SUM(E10-D10)/D10*100</f>
        <v>3.1561361758298037</v>
      </c>
      <c r="G10" s="53">
        <f>SUM(G13:G22)</f>
        <v>1608415.6394015944</v>
      </c>
      <c r="H10" s="44">
        <f>SUM(H13:H22)</f>
        <v>1626292.1329725403</v>
      </c>
      <c r="I10" s="44">
        <f>SUM(I13:I22)</f>
        <v>1692291.922314503</v>
      </c>
      <c r="J10" s="45">
        <f>SUM(I10-H10)/H10*100</f>
        <v>4.058298506389999</v>
      </c>
      <c r="K10" s="53">
        <f>[5]総括表!J35</f>
        <v>2319</v>
      </c>
      <c r="L10" s="53">
        <f>[5]総括表!K35</f>
        <v>2356</v>
      </c>
      <c r="M10" s="53">
        <f>[5]総括表!L35</f>
        <v>2455</v>
      </c>
      <c r="N10" s="54">
        <f>[5]総括表!AK35</f>
        <v>101.78275290215588</v>
      </c>
      <c r="O10" s="55">
        <f>(M10-L10)/L10*100</f>
        <v>4.2020373514431242</v>
      </c>
      <c r="P10" s="50" t="s">
        <v>20</v>
      </c>
      <c r="S10" s="52"/>
    </row>
    <row r="11" spans="1:20" s="51" customFormat="1" x14ac:dyDescent="0.15">
      <c r="A11" s="42" t="s">
        <v>21</v>
      </c>
      <c r="B11" s="43"/>
      <c r="C11" s="44">
        <f>SUM(C24:C33)</f>
        <v>427776.31765580783</v>
      </c>
      <c r="D11" s="44">
        <f>SUM(D24:D33)</f>
        <v>426256.66897539148</v>
      </c>
      <c r="E11" s="44">
        <f>SUM(E24:E33)</f>
        <v>432971.95954173052</v>
      </c>
      <c r="F11" s="45">
        <f>SUM(E11-D11)/D11*100</f>
        <v>1.57541008859306</v>
      </c>
      <c r="G11" s="53">
        <f>SUM(G24:G33)</f>
        <v>307572.56798248971</v>
      </c>
      <c r="H11" s="44">
        <f>SUM(H24:H33)</f>
        <v>315036.35000108712</v>
      </c>
      <c r="I11" s="44">
        <f>SUM(I24:I33)</f>
        <v>316083.21367145737</v>
      </c>
      <c r="J11" s="45">
        <f>SUM(I11-H11)/H11*100</f>
        <v>0.33229932684486663</v>
      </c>
      <c r="K11" s="53">
        <f>[5]総括表!J36</f>
        <v>2108</v>
      </c>
      <c r="L11" s="53">
        <f>[5]総括表!K36</f>
        <v>2179</v>
      </c>
      <c r="M11" s="53">
        <f>[5]総括表!L36</f>
        <v>2201</v>
      </c>
      <c r="N11" s="54">
        <f>[5]総括表!AK36</f>
        <v>91.252072968490879</v>
      </c>
      <c r="O11" s="55">
        <f>(M11-L11)/L11*100</f>
        <v>1.0096374483708122</v>
      </c>
      <c r="P11" s="50" t="s">
        <v>22</v>
      </c>
      <c r="S11" s="52"/>
    </row>
    <row r="12" spans="1:20" x14ac:dyDescent="0.15">
      <c r="A12" s="35"/>
      <c r="B12" s="36"/>
      <c r="C12" s="56"/>
      <c r="D12" s="44"/>
      <c r="E12" s="44"/>
      <c r="F12" s="57"/>
      <c r="G12" s="58"/>
      <c r="H12" s="56"/>
      <c r="I12" s="44"/>
      <c r="J12" s="57"/>
      <c r="K12" s="58"/>
      <c r="L12" s="59"/>
      <c r="M12" s="47"/>
      <c r="N12" s="60"/>
      <c r="O12" s="61"/>
      <c r="P12" s="62"/>
      <c r="S12" s="52"/>
    </row>
    <row r="13" spans="1:20" x14ac:dyDescent="0.15">
      <c r="A13" s="35">
        <v>1</v>
      </c>
      <c r="B13" s="63" t="s">
        <v>23</v>
      </c>
      <c r="C13" s="56">
        <f>[1]表３!J7</f>
        <v>805542.55228903133</v>
      </c>
      <c r="D13" s="56">
        <f>[1]表３!K7</f>
        <v>814333.75614782725</v>
      </c>
      <c r="E13" s="44">
        <f>[1]表３!L7</f>
        <v>840456.27974403766</v>
      </c>
      <c r="F13" s="57">
        <f>[2]総括表!Y60</f>
        <v>3.2078399549322256</v>
      </c>
      <c r="G13" s="64">
        <f>[3]佐賀市!J29</f>
        <v>591490.54629623017</v>
      </c>
      <c r="H13" s="56">
        <f>[3]佐賀市!K29</f>
        <v>594375.24159462587</v>
      </c>
      <c r="I13" s="44">
        <f>[3]佐賀市!L29</f>
        <v>621414.60160569625</v>
      </c>
      <c r="J13" s="57">
        <f>[3]総括表!AB67</f>
        <v>4.5492069855614368</v>
      </c>
      <c r="K13" s="64">
        <f>[3]佐賀市!J30</f>
        <v>2507</v>
      </c>
      <c r="L13" s="59">
        <f>[3]佐賀市!K30</f>
        <v>2525</v>
      </c>
      <c r="M13" s="47">
        <f>[3]佐賀市!L30</f>
        <v>2629</v>
      </c>
      <c r="N13" s="65">
        <f>[4]表６・７!AK35</f>
        <v>108.99668325041458</v>
      </c>
      <c r="O13" s="66">
        <f>[3]佐賀市!$L$60</f>
        <v>4.1188118811881189</v>
      </c>
      <c r="P13" s="62">
        <v>1</v>
      </c>
      <c r="R13" s="67"/>
      <c r="S13" s="67"/>
      <c r="T13" s="67"/>
    </row>
    <row r="14" spans="1:20" x14ac:dyDescent="0.15">
      <c r="A14" s="35">
        <v>2</v>
      </c>
      <c r="B14" s="63" t="s">
        <v>24</v>
      </c>
      <c r="C14" s="56">
        <f>[1]表３!J8</f>
        <v>310207.96177728759</v>
      </c>
      <c r="D14" s="56">
        <f>[1]表３!K8</f>
        <v>320681.61118386436</v>
      </c>
      <c r="E14" s="44">
        <f>[1]表３!L8</f>
        <v>339939.19379009289</v>
      </c>
      <c r="F14" s="57">
        <f>[2]総括表!Y61</f>
        <v>6.0052032715986021</v>
      </c>
      <c r="G14" s="64">
        <f>[3]唐津市!J29</f>
        <v>248631.70057350295</v>
      </c>
      <c r="H14" s="56">
        <f>[3]唐津市!K29</f>
        <v>248864.57426414161</v>
      </c>
      <c r="I14" s="44">
        <f>[3]唐津市!L29</f>
        <v>258935.88355548232</v>
      </c>
      <c r="J14" s="57">
        <f>[3]総括表!AB68</f>
        <v>4.0469035503024813</v>
      </c>
      <c r="K14" s="64">
        <f>[3]唐津市!J30</f>
        <v>1997</v>
      </c>
      <c r="L14" s="59">
        <f>[3]唐津市!K30</f>
        <v>2015</v>
      </c>
      <c r="M14" s="47">
        <f>[3]唐津市!L30</f>
        <v>2109</v>
      </c>
      <c r="N14" s="65">
        <f>[4]表６・７!AK36</f>
        <v>87.437810945273625</v>
      </c>
      <c r="O14" s="66">
        <f>[3]唐津市!$L$60</f>
        <v>4.6650124069478913</v>
      </c>
      <c r="P14" s="62">
        <v>2</v>
      </c>
      <c r="R14" s="67"/>
      <c r="S14" s="67"/>
      <c r="T14" s="67"/>
    </row>
    <row r="15" spans="1:20" x14ac:dyDescent="0.15">
      <c r="A15" s="35">
        <v>3</v>
      </c>
      <c r="B15" s="63" t="s">
        <v>25</v>
      </c>
      <c r="C15" s="56">
        <f>[1]表３!J9</f>
        <v>339362.68477008067</v>
      </c>
      <c r="D15" s="56">
        <f>[1]表３!K9</f>
        <v>331498.01198571344</v>
      </c>
      <c r="E15" s="44">
        <f>[1]表３!L9</f>
        <v>364928.42795775586</v>
      </c>
      <c r="F15" s="57">
        <f>[2]総括表!Y62</f>
        <v>10.084650514731653</v>
      </c>
      <c r="G15" s="64">
        <f>[3]鳥栖市!J29</f>
        <v>224107.08413834614</v>
      </c>
      <c r="H15" s="56">
        <f>[3]鳥栖市!K29</f>
        <v>224743.00557578198</v>
      </c>
      <c r="I15" s="44">
        <f>[3]鳥栖市!L29</f>
        <v>241751.40024950885</v>
      </c>
      <c r="J15" s="57">
        <f>[3]総括表!AB69</f>
        <v>7.5679305926126998</v>
      </c>
      <c r="K15" s="64">
        <f>[3]鳥栖市!J30</f>
        <v>3129</v>
      </c>
      <c r="L15" s="59">
        <f>[3]鳥栖市!K30</f>
        <v>3118</v>
      </c>
      <c r="M15" s="47">
        <f>[3]鳥栖市!L30</f>
        <v>3316</v>
      </c>
      <c r="N15" s="65">
        <f>[4]表６・７!AK37</f>
        <v>137.47927031509121</v>
      </c>
      <c r="O15" s="66">
        <f>[3]鳥栖市!$L$60</f>
        <v>6.3502245028864657</v>
      </c>
      <c r="P15" s="62">
        <v>3</v>
      </c>
      <c r="R15" s="67"/>
      <c r="S15" s="67"/>
      <c r="T15" s="67"/>
    </row>
    <row r="16" spans="1:20" x14ac:dyDescent="0.15">
      <c r="A16" s="35">
        <v>4</v>
      </c>
      <c r="B16" s="63" t="s">
        <v>26</v>
      </c>
      <c r="C16" s="56">
        <f>[1]表３!J10</f>
        <v>57922.935514647223</v>
      </c>
      <c r="D16" s="56">
        <f>[1]表３!K10</f>
        <v>57286.829291834205</v>
      </c>
      <c r="E16" s="44">
        <f>[1]表３!L10</f>
        <v>52550.806797416582</v>
      </c>
      <c r="F16" s="57">
        <f>[2]総括表!Y63</f>
        <v>-8.2672100253464471</v>
      </c>
      <c r="G16" s="64">
        <f>[3]多久市!J29</f>
        <v>38565.447032116739</v>
      </c>
      <c r="H16" s="56">
        <f>[3]多久市!K29</f>
        <v>39589.95519235947</v>
      </c>
      <c r="I16" s="44">
        <f>[3]多久市!L29</f>
        <v>39975.341507998106</v>
      </c>
      <c r="J16" s="57">
        <f>[3]総括表!AB70</f>
        <v>0.97344468758836167</v>
      </c>
      <c r="K16" s="64">
        <f>[3]多久市!J30</f>
        <v>1885</v>
      </c>
      <c r="L16" s="59">
        <f>[3]多久市!K30</f>
        <v>1969</v>
      </c>
      <c r="M16" s="47">
        <f>[3]多久市!L30</f>
        <v>2024</v>
      </c>
      <c r="N16" s="65">
        <f>[4]表６・７!AK38</f>
        <v>83.91376451077943</v>
      </c>
      <c r="O16" s="66">
        <f>[3]多久市!$L$60</f>
        <v>2.7932960893854748</v>
      </c>
      <c r="P16" s="62">
        <v>4</v>
      </c>
      <c r="R16" s="67"/>
      <c r="S16" s="67"/>
      <c r="T16" s="67"/>
    </row>
    <row r="17" spans="1:20" x14ac:dyDescent="0.15">
      <c r="A17" s="35">
        <v>5</v>
      </c>
      <c r="B17" s="63" t="s">
        <v>27</v>
      </c>
      <c r="C17" s="56">
        <f>[1]表３!J11</f>
        <v>220298.91695331849</v>
      </c>
      <c r="D17" s="56">
        <f>[1]表３!K11</f>
        <v>244270.27755223738</v>
      </c>
      <c r="E17" s="44">
        <f>[1]表３!L11</f>
        <v>214408.95896796469</v>
      </c>
      <c r="F17" s="57">
        <f>[2]総括表!Y64</f>
        <v>-12.224704079229143</v>
      </c>
      <c r="G17" s="64">
        <f>[3]伊万里市!J29</f>
        <v>131257.83823212801</v>
      </c>
      <c r="H17" s="56">
        <f>[3]伊万里市!K29</f>
        <v>137398.63694344365</v>
      </c>
      <c r="I17" s="44">
        <f>[3]伊万里市!L29</f>
        <v>134207.06295250717</v>
      </c>
      <c r="J17" s="57">
        <f>[3]総括表!AB71</f>
        <v>-2.3228570981022187</v>
      </c>
      <c r="K17" s="64">
        <f>[3]伊万里市!J30</f>
        <v>2336</v>
      </c>
      <c r="L17" s="59">
        <f>[3]伊万里市!K30</f>
        <v>2461</v>
      </c>
      <c r="M17" s="47">
        <f>[3]伊万里市!L30</f>
        <v>2430</v>
      </c>
      <c r="N17" s="65">
        <f>[4]表６・７!AK39</f>
        <v>100.74626865671641</v>
      </c>
      <c r="O17" s="66">
        <f>[3]伊万里市!$L$60</f>
        <v>-1.2596505485574969</v>
      </c>
      <c r="P17" s="62">
        <v>5</v>
      </c>
      <c r="R17" s="67"/>
      <c r="S17" s="67"/>
      <c r="T17" s="67"/>
    </row>
    <row r="18" spans="1:20" x14ac:dyDescent="0.15">
      <c r="A18" s="35">
        <v>6</v>
      </c>
      <c r="B18" s="63" t="s">
        <v>28</v>
      </c>
      <c r="C18" s="56">
        <f>[1]表３!J12</f>
        <v>145367.59500798886</v>
      </c>
      <c r="D18" s="56">
        <f>[1]表３!K12</f>
        <v>150221.03581293355</v>
      </c>
      <c r="E18" s="44">
        <f>[1]表３!L12</f>
        <v>159922.06893864617</v>
      </c>
      <c r="F18" s="57">
        <f>[2]総括表!Y65</f>
        <v>6.457839325374545</v>
      </c>
      <c r="G18" s="64">
        <f>[3]武雄市!J29</f>
        <v>105451.14225095218</v>
      </c>
      <c r="H18" s="56">
        <f>[3]武雄市!K29</f>
        <v>109546.2590039669</v>
      </c>
      <c r="I18" s="44">
        <f>[3]武雄市!L29</f>
        <v>112447.73767293904</v>
      </c>
      <c r="J18" s="57">
        <f>[3]総括表!AB72</f>
        <v>2.6486332763468154</v>
      </c>
      <c r="K18" s="64">
        <f>[3]武雄市!J30</f>
        <v>2117</v>
      </c>
      <c r="L18" s="59">
        <f>[3]武雄市!K30</f>
        <v>2214</v>
      </c>
      <c r="M18" s="47">
        <f>[3]武雄市!L30</f>
        <v>2292</v>
      </c>
      <c r="N18" s="65">
        <f>[4]表６・７!AK40</f>
        <v>95.024875621890544</v>
      </c>
      <c r="O18" s="66">
        <f>[3]武雄市!$L$60</f>
        <v>3.5230352303523031</v>
      </c>
      <c r="P18" s="62">
        <v>6</v>
      </c>
      <c r="R18" s="67"/>
      <c r="S18" s="67"/>
      <c r="T18" s="67"/>
    </row>
    <row r="19" spans="1:20" x14ac:dyDescent="0.15">
      <c r="A19" s="35">
        <v>7</v>
      </c>
      <c r="B19" s="63" t="s">
        <v>29</v>
      </c>
      <c r="C19" s="56">
        <f>[1]表３!J13</f>
        <v>76475.40292800829</v>
      </c>
      <c r="D19" s="56">
        <f>[1]表３!K13</f>
        <v>79455.901225599111</v>
      </c>
      <c r="E19" s="44">
        <f>[1]表３!L13</f>
        <v>83376.016115902356</v>
      </c>
      <c r="F19" s="57">
        <f>[2]総括表!Y66</f>
        <v>4.9336988566435851</v>
      </c>
      <c r="G19" s="64">
        <f>[3]鹿島市!J29</f>
        <v>59851.985379665486</v>
      </c>
      <c r="H19" s="56">
        <f>[3]鹿島市!K29</f>
        <v>60691.409665710598</v>
      </c>
      <c r="I19" s="44">
        <f>[3]鹿島市!L29</f>
        <v>62392.157877252554</v>
      </c>
      <c r="J19" s="57">
        <f>[3]総括表!AB73</f>
        <v>2.8022882001088911</v>
      </c>
      <c r="K19" s="64">
        <f>[3]鹿島市!J30</f>
        <v>1978</v>
      </c>
      <c r="L19" s="59">
        <f>[3]鹿島市!K30</f>
        <v>2029</v>
      </c>
      <c r="M19" s="47">
        <f>[3]鹿島市!L30</f>
        <v>2102</v>
      </c>
      <c r="N19" s="65">
        <f>[4]表６・７!AK41</f>
        <v>87.147595356550582</v>
      </c>
      <c r="O19" s="66">
        <f>[3]鹿島市!$L$60</f>
        <v>3.5978314440611134</v>
      </c>
      <c r="P19" s="62">
        <v>7</v>
      </c>
      <c r="R19" s="67"/>
      <c r="S19" s="67"/>
      <c r="T19" s="67"/>
    </row>
    <row r="20" spans="1:20" x14ac:dyDescent="0.15">
      <c r="A20" s="35">
        <v>8</v>
      </c>
      <c r="B20" s="63" t="s">
        <v>30</v>
      </c>
      <c r="C20" s="56">
        <f>[1]表３!J14</f>
        <v>102540.45494387139</v>
      </c>
      <c r="D20" s="56">
        <f>[1]表３!K14</f>
        <v>103091.97430319045</v>
      </c>
      <c r="E20" s="44">
        <f>[1]表３!L14</f>
        <v>98424.179581440752</v>
      </c>
      <c r="F20" s="57">
        <f>[2]総括表!Y67</f>
        <v>-4.527796419944254</v>
      </c>
      <c r="G20" s="64">
        <f>[3]小城市!J29</f>
        <v>91017.84224707642</v>
      </c>
      <c r="H20" s="56">
        <f>[3]小城市!K29</f>
        <v>91655.461293993751</v>
      </c>
      <c r="I20" s="44">
        <f>[3]小城市!L29</f>
        <v>99912.983083975225</v>
      </c>
      <c r="J20" s="57">
        <f>[3]総括表!AB74</f>
        <v>9.009306890611434</v>
      </c>
      <c r="K20" s="64">
        <f>[3]小城市!J30</f>
        <v>2042</v>
      </c>
      <c r="L20" s="59">
        <f>[3]小城市!K30</f>
        <v>2059</v>
      </c>
      <c r="M20" s="47">
        <f>[3]小城市!L30</f>
        <v>2257</v>
      </c>
      <c r="N20" s="65">
        <f>[4]表６・７!AK42</f>
        <v>93.573797678275298</v>
      </c>
      <c r="O20" s="66">
        <f>[3]小城市!$L$60</f>
        <v>9.6163186012627495</v>
      </c>
      <c r="P20" s="62">
        <v>8</v>
      </c>
      <c r="R20" s="67"/>
      <c r="S20" s="67"/>
      <c r="T20" s="67"/>
    </row>
    <row r="21" spans="1:20" x14ac:dyDescent="0.15">
      <c r="A21" s="35">
        <v>9</v>
      </c>
      <c r="B21" s="63" t="s">
        <v>31</v>
      </c>
      <c r="C21" s="56">
        <f>[1]表３!J15</f>
        <v>66610.507100184637</v>
      </c>
      <c r="D21" s="56">
        <f>[1]表３!K15</f>
        <v>66215.213466512389</v>
      </c>
      <c r="E21" s="44">
        <f>[1]表３!L15</f>
        <v>69643.904234876405</v>
      </c>
      <c r="F21" s="57">
        <f>[2]総括表!Y68</f>
        <v>5.1781012079618982</v>
      </c>
      <c r="G21" s="64">
        <f>[3]嬉野市!J29</f>
        <v>50795.326555357453</v>
      </c>
      <c r="H21" s="56">
        <f>[3]嬉野市!K29</f>
        <v>51002.475653965521</v>
      </c>
      <c r="I21" s="44">
        <f>[3]嬉野市!L29</f>
        <v>51237.310544823456</v>
      </c>
      <c r="J21" s="57">
        <f>[3]総括表!AB75</f>
        <v>0.46043821960959413</v>
      </c>
      <c r="K21" s="64">
        <f>[3]嬉野市!J30</f>
        <v>1817</v>
      </c>
      <c r="L21" s="59">
        <f>[3]嬉野市!K30</f>
        <v>1845</v>
      </c>
      <c r="M21" s="47">
        <f>[3]嬉野市!L30</f>
        <v>1874</v>
      </c>
      <c r="N21" s="65">
        <f>[4]表６・７!AK43</f>
        <v>77.69485903814261</v>
      </c>
      <c r="O21" s="66">
        <f>[3]嬉野市!$L$60</f>
        <v>1.5718157181571817</v>
      </c>
      <c r="P21" s="62">
        <v>9</v>
      </c>
      <c r="R21" s="67"/>
      <c r="S21" s="67"/>
      <c r="T21" s="67"/>
    </row>
    <row r="22" spans="1:20" x14ac:dyDescent="0.15">
      <c r="A22" s="35">
        <v>10</v>
      </c>
      <c r="B22" s="63" t="s">
        <v>32</v>
      </c>
      <c r="C22" s="56">
        <f>[1]表３!J16</f>
        <v>81532.45831057764</v>
      </c>
      <c r="D22" s="56">
        <f>[1]表３!K16</f>
        <v>84517.838181708736</v>
      </c>
      <c r="E22" s="44">
        <f>[1]表３!L16</f>
        <v>98985.305615972131</v>
      </c>
      <c r="F22" s="57">
        <f>[2]総括表!Y69</f>
        <v>17.117649653034341</v>
      </c>
      <c r="G22" s="64">
        <f>[3]神埼市!J29</f>
        <v>67246.726696219048</v>
      </c>
      <c r="H22" s="56">
        <f>[3]神埼市!K29</f>
        <v>68425.113784551097</v>
      </c>
      <c r="I22" s="44">
        <f>[3]神埼市!L29</f>
        <v>70017.44326432026</v>
      </c>
      <c r="J22" s="57">
        <f>[3]総括表!AB76</f>
        <v>2.3271126516251064</v>
      </c>
      <c r="K22" s="64">
        <f>[3]神埼市!J30</f>
        <v>2077</v>
      </c>
      <c r="L22" s="59">
        <f>[3]神埼市!K30</f>
        <v>2138</v>
      </c>
      <c r="M22" s="47">
        <f>[3]神埼市!L30</f>
        <v>2199</v>
      </c>
      <c r="N22" s="65">
        <f>[4]表６・７!AK44</f>
        <v>91.169154228855717</v>
      </c>
      <c r="O22" s="66">
        <f>[3]神埼市!$L$60</f>
        <v>2.853133769878391</v>
      </c>
      <c r="P22" s="62">
        <v>10</v>
      </c>
      <c r="R22" s="67"/>
      <c r="S22" s="67"/>
      <c r="T22" s="67"/>
    </row>
    <row r="23" spans="1:20" x14ac:dyDescent="0.15">
      <c r="A23" s="35"/>
      <c r="B23" s="63"/>
      <c r="C23" s="56"/>
      <c r="D23" s="56"/>
      <c r="E23" s="44"/>
      <c r="F23" s="57"/>
      <c r="G23" s="64"/>
      <c r="H23" s="56"/>
      <c r="I23" s="44"/>
      <c r="J23" s="57"/>
      <c r="K23" s="64"/>
      <c r="L23" s="59"/>
      <c r="M23" s="47"/>
      <c r="N23" s="65"/>
      <c r="O23" s="66"/>
      <c r="P23" s="62"/>
      <c r="R23" s="67"/>
      <c r="S23" s="67"/>
      <c r="T23" s="67"/>
    </row>
    <row r="24" spans="1:20" x14ac:dyDescent="0.15">
      <c r="A24" s="35">
        <v>11</v>
      </c>
      <c r="B24" s="63" t="s">
        <v>33</v>
      </c>
      <c r="C24" s="56">
        <f>[1]表３!J17</f>
        <v>64428.236316246628</v>
      </c>
      <c r="D24" s="56">
        <f>[1]表３!K17</f>
        <v>70388.932107137778</v>
      </c>
      <c r="E24" s="44">
        <f>[1]表３!L17</f>
        <v>68991.255618721058</v>
      </c>
      <c r="F24" s="57">
        <f>[2]総括表!$Y$70</f>
        <v>-1.9856480934948011</v>
      </c>
      <c r="G24" s="64">
        <f>[6]吉野ヶ里町!J29</f>
        <v>49504.1471850862</v>
      </c>
      <c r="H24" s="56">
        <f>[6]吉野ヶ里町!K29</f>
        <v>54757.101517876814</v>
      </c>
      <c r="I24" s="44">
        <f>[6]吉野ヶ里町!L29</f>
        <v>43382.562786614755</v>
      </c>
      <c r="J24" s="57">
        <f>[6]吉野ヶ里町!$L$59</f>
        <v>-20.772718818121806</v>
      </c>
      <c r="K24" s="64">
        <f>[6]吉野ヶ里町!J30</f>
        <v>3025</v>
      </c>
      <c r="L24" s="59">
        <f>[6]吉野ヶ里町!K30</f>
        <v>3346</v>
      </c>
      <c r="M24" s="47">
        <f>[6]吉野ヶ里町!L30</f>
        <v>2644</v>
      </c>
      <c r="N24" s="65">
        <f>[4]表６・７!$AK$45</f>
        <v>109.61857379767828</v>
      </c>
      <c r="O24" s="66">
        <f>[6]吉野ヶ里町!$L$60</f>
        <v>-20.980274955170351</v>
      </c>
      <c r="P24" s="62">
        <v>11</v>
      </c>
      <c r="R24" s="67"/>
      <c r="S24" s="67"/>
      <c r="T24" s="67"/>
    </row>
    <row r="25" spans="1:20" x14ac:dyDescent="0.15">
      <c r="A25" s="35">
        <v>12</v>
      </c>
      <c r="B25" s="63" t="s">
        <v>34</v>
      </c>
      <c r="C25" s="56">
        <f>[1]表３!J18</f>
        <v>54388.741566423058</v>
      </c>
      <c r="D25" s="56">
        <f>[1]表３!K18</f>
        <v>51971.463495111435</v>
      </c>
      <c r="E25" s="44">
        <f>[1]表３!L18</f>
        <v>55236.253933699511</v>
      </c>
      <c r="F25" s="57">
        <f>[2]総括表!Y71</f>
        <v>6.2818905203529036</v>
      </c>
      <c r="G25" s="64">
        <f>[6]基山町!J29</f>
        <v>40217.194171622468</v>
      </c>
      <c r="H25" s="56">
        <f>[6]基山町!K29</f>
        <v>40734.235686411805</v>
      </c>
      <c r="I25" s="44">
        <f>[6]基山町!L29</f>
        <v>43185.522801086423</v>
      </c>
      <c r="J25" s="57">
        <f>[6]基山町!$L$59</f>
        <v>6.0177564973738367</v>
      </c>
      <c r="K25" s="64">
        <f>[6]基山町!J30</f>
        <v>2296</v>
      </c>
      <c r="L25" s="59">
        <f>[6]基山町!K30</f>
        <v>2329</v>
      </c>
      <c r="M25" s="47">
        <f>[6]基山町!L30</f>
        <v>2468</v>
      </c>
      <c r="N25" s="65">
        <f>[4]表６・７!AK46</f>
        <v>102.32172470978441</v>
      </c>
      <c r="O25" s="66">
        <f>[6]基山町!$L$60</f>
        <v>5.968226706741091</v>
      </c>
      <c r="P25" s="62">
        <v>12</v>
      </c>
      <c r="R25" s="67"/>
      <c r="S25" s="67"/>
      <c r="T25" s="67"/>
    </row>
    <row r="26" spans="1:20" x14ac:dyDescent="0.15">
      <c r="A26" s="35">
        <v>13</v>
      </c>
      <c r="B26" s="63" t="s">
        <v>35</v>
      </c>
      <c r="C26" s="56">
        <f>[1]表３!J19</f>
        <v>47473.450608590341</v>
      </c>
      <c r="D26" s="56">
        <f>[1]表３!K19</f>
        <v>48452.616937090301</v>
      </c>
      <c r="E26" s="44">
        <f>[1]表３!L19</f>
        <v>43783.427307644582</v>
      </c>
      <c r="F26" s="57">
        <f>[2]総括表!Y72</f>
        <v>-9.6366097944886633</v>
      </c>
      <c r="G26" s="64">
        <f>[6]上峰町!J29</f>
        <v>26004.318612546616</v>
      </c>
      <c r="H26" s="56">
        <f>[6]上峰町!K29</f>
        <v>25208.513170233226</v>
      </c>
      <c r="I26" s="44">
        <f>[6]上峰町!L29</f>
        <v>26925.189994969922</v>
      </c>
      <c r="J26" s="57">
        <f>[6]上峰町!$L$59</f>
        <v>6.8099090697811819</v>
      </c>
      <c r="K26" s="64">
        <f>[6]上峰町!J30</f>
        <v>2747</v>
      </c>
      <c r="L26" s="59">
        <f>[6]上峰町!K30</f>
        <v>2676</v>
      </c>
      <c r="M26" s="47">
        <f>[6]上峰町!L30</f>
        <v>2900</v>
      </c>
      <c r="N26" s="65">
        <f>[4]表６・７!AK47</f>
        <v>120.23217247097844</v>
      </c>
      <c r="O26" s="66">
        <f>[6]上峰町!$L$60</f>
        <v>8.3707025411061284</v>
      </c>
      <c r="P26" s="62">
        <v>13</v>
      </c>
      <c r="R26" s="67"/>
      <c r="S26" s="67"/>
      <c r="T26" s="67"/>
    </row>
    <row r="27" spans="1:20" x14ac:dyDescent="0.15">
      <c r="A27" s="35">
        <v>14</v>
      </c>
      <c r="B27" s="63" t="s">
        <v>36</v>
      </c>
      <c r="C27" s="56">
        <f>[1]表３!J20</f>
        <v>70661.663489623548</v>
      </c>
      <c r="D27" s="56">
        <f>[1]表３!K20</f>
        <v>71395.663267211523</v>
      </c>
      <c r="E27" s="44">
        <f>[1]表３!L20</f>
        <v>69209.152905844152</v>
      </c>
      <c r="F27" s="57">
        <f>[2]総括表!Y73</f>
        <v>-3.0625254550601397</v>
      </c>
      <c r="G27" s="64">
        <f>[6]みやき町!J29</f>
        <v>48484.772216880381</v>
      </c>
      <c r="H27" s="56">
        <f>[6]みやき町!K29</f>
        <v>48135.641608554361</v>
      </c>
      <c r="I27" s="44">
        <f>[6]みやき町!L29</f>
        <v>48402.728144000896</v>
      </c>
      <c r="J27" s="57">
        <f>[6]みやき町!$L$59</f>
        <v>0.55486231516039475</v>
      </c>
      <c r="K27" s="64">
        <f>[6]みやき町!J30</f>
        <v>1896</v>
      </c>
      <c r="L27" s="59">
        <f>[6]みやき町!K30</f>
        <v>1889</v>
      </c>
      <c r="M27" s="47">
        <f>[6]みやき町!L30</f>
        <v>1915</v>
      </c>
      <c r="N27" s="65">
        <f>[4]表６・７!AK48</f>
        <v>79.39469320066334</v>
      </c>
      <c r="O27" s="66">
        <f>[6]みやき町!$L$60</f>
        <v>1.3763896241397564</v>
      </c>
      <c r="P27" s="62">
        <v>14</v>
      </c>
      <c r="R27" s="67"/>
      <c r="S27" s="67"/>
      <c r="T27" s="67"/>
    </row>
    <row r="28" spans="1:20" x14ac:dyDescent="0.15">
      <c r="A28" s="35">
        <v>15</v>
      </c>
      <c r="B28" s="63" t="s">
        <v>37</v>
      </c>
      <c r="C28" s="56">
        <f>[1]表３!J21</f>
        <v>17910.101194100203</v>
      </c>
      <c r="D28" s="56">
        <f>[1]表３!K21</f>
        <v>14742.107867787008</v>
      </c>
      <c r="E28" s="44">
        <f>[1]表３!L21</f>
        <v>15444.746165448101</v>
      </c>
      <c r="F28" s="57">
        <f>[2]総括表!$Y$74</f>
        <v>4.7661996775673279</v>
      </c>
      <c r="G28" s="64">
        <f>[6]玄海町!J29</f>
        <v>15427.394381709808</v>
      </c>
      <c r="H28" s="56">
        <f>[6]玄海町!K29</f>
        <v>15979.89215470849</v>
      </c>
      <c r="I28" s="44">
        <f>[6]玄海町!L29</f>
        <v>20102.354585333218</v>
      </c>
      <c r="J28" s="57">
        <f>[6]玄海町!$L$59</f>
        <v>25.797811341361527</v>
      </c>
      <c r="K28" s="64">
        <f>[6]玄海町!J30</f>
        <v>2515</v>
      </c>
      <c r="L28" s="59">
        <f>[6]玄海町!K30</f>
        <v>2661</v>
      </c>
      <c r="M28" s="47">
        <f>[6]玄海町!L30</f>
        <v>3406</v>
      </c>
      <c r="N28" s="65">
        <f>[4]表６・７!$AK$49</f>
        <v>141.21061359867332</v>
      </c>
      <c r="O28" s="66">
        <f>[6]玄海町!$L$60</f>
        <v>27.996993611424276</v>
      </c>
      <c r="P28" s="62">
        <v>15</v>
      </c>
      <c r="R28" s="67"/>
      <c r="S28" s="67"/>
      <c r="T28" s="67"/>
    </row>
    <row r="29" spans="1:20" x14ac:dyDescent="0.15">
      <c r="A29" s="35">
        <v>16</v>
      </c>
      <c r="B29" s="63" t="s">
        <v>38</v>
      </c>
      <c r="C29" s="56">
        <f>[1]表３!J22</f>
        <v>49563.486237114419</v>
      </c>
      <c r="D29" s="56">
        <f>[1]表３!K22</f>
        <v>49446.884531554191</v>
      </c>
      <c r="E29" s="44">
        <f>[1]表３!L22</f>
        <v>53915.268720232787</v>
      </c>
      <c r="F29" s="57">
        <f>[2]総括表!$Y$75</f>
        <v>9.0367355416034822</v>
      </c>
      <c r="G29" s="64">
        <f>[6]有田町!J29</f>
        <v>36939.278855376368</v>
      </c>
      <c r="H29" s="56">
        <f>[6]有田町!K29</f>
        <v>37400.429387517455</v>
      </c>
      <c r="I29" s="44">
        <f>[6]有田町!L29</f>
        <v>37062.715601679025</v>
      </c>
      <c r="J29" s="57">
        <f>[6]有田町!$L$59</f>
        <v>-0.90296767007478174</v>
      </c>
      <c r="K29" s="64">
        <f>[6]有田町!J30</f>
        <v>1809</v>
      </c>
      <c r="L29" s="59">
        <f>[6]有田町!K30</f>
        <v>1856</v>
      </c>
      <c r="M29" s="47">
        <f>[6]有田町!L30</f>
        <v>1840</v>
      </c>
      <c r="N29" s="65">
        <f>[4]表６・７!$AK$50</f>
        <v>76.285240464344938</v>
      </c>
      <c r="O29" s="66">
        <f>[6]有田町!$L$60</f>
        <v>-0.86206896551724133</v>
      </c>
      <c r="P29" s="62">
        <v>16</v>
      </c>
      <c r="R29" s="67"/>
      <c r="S29" s="67"/>
      <c r="T29" s="67"/>
    </row>
    <row r="30" spans="1:20" x14ac:dyDescent="0.15">
      <c r="A30" s="35">
        <v>17</v>
      </c>
      <c r="B30" s="63" t="s">
        <v>39</v>
      </c>
      <c r="C30" s="56">
        <f>[1]表３!J23</f>
        <v>21032.335397809078</v>
      </c>
      <c r="D30" s="56">
        <f>[1]表３!K23</f>
        <v>21898.288980231835</v>
      </c>
      <c r="E30" s="44">
        <f>[1]表３!L23</f>
        <v>25911.601269062838</v>
      </c>
      <c r="F30" s="57">
        <f>[2]総括表!Y76</f>
        <v>18.327058759951182</v>
      </c>
      <c r="G30" s="64">
        <f>[6]大町町!J29</f>
        <v>13682.506468138548</v>
      </c>
      <c r="H30" s="56">
        <f>[6]大町町!K29</f>
        <v>15028.879226880483</v>
      </c>
      <c r="I30" s="44">
        <f>[6]大町町!L29</f>
        <v>17356.847588837554</v>
      </c>
      <c r="J30" s="57">
        <f>[6]大町町!$L$59</f>
        <v>15.489966529195961</v>
      </c>
      <c r="K30" s="64">
        <f>[6]大町町!J30</f>
        <v>1959</v>
      </c>
      <c r="L30" s="59">
        <f>[6]大町町!K30</f>
        <v>2191</v>
      </c>
      <c r="M30" s="47">
        <f>[6]大町町!L30</f>
        <v>2561</v>
      </c>
      <c r="N30" s="65">
        <f>[4]表６・７!AK51</f>
        <v>106.17744610281923</v>
      </c>
      <c r="O30" s="66">
        <f>[6]大町町!$L$60</f>
        <v>16.887266088544045</v>
      </c>
      <c r="P30" s="62">
        <v>17</v>
      </c>
      <c r="R30" s="67"/>
      <c r="S30" s="67"/>
      <c r="T30" s="67"/>
    </row>
    <row r="31" spans="1:20" x14ac:dyDescent="0.15">
      <c r="A31" s="35">
        <v>18</v>
      </c>
      <c r="B31" s="63" t="s">
        <v>40</v>
      </c>
      <c r="C31" s="56">
        <f>[1]表３!J24</f>
        <v>26606.802518705732</v>
      </c>
      <c r="D31" s="56">
        <f>[1]表３!K24</f>
        <v>22857.436365557009</v>
      </c>
      <c r="E31" s="44">
        <f>[1]表３!L24</f>
        <v>23568.079630283137</v>
      </c>
      <c r="F31" s="57">
        <f>[2]総括表!Y77</f>
        <v>3.1090243602163956</v>
      </c>
      <c r="G31" s="64">
        <f>[6]江北町!J29</f>
        <v>19195.345336940678</v>
      </c>
      <c r="H31" s="56">
        <f>[6]江北町!K29</f>
        <v>19236.302665075422</v>
      </c>
      <c r="I31" s="44">
        <f>[6]江北町!L29</f>
        <v>19870.105640102334</v>
      </c>
      <c r="J31" s="57">
        <f>[6]江北町!$L$59</f>
        <v>3.2948274211635118</v>
      </c>
      <c r="K31" s="64">
        <f>[6]江北町!J30</f>
        <v>2013</v>
      </c>
      <c r="L31" s="59">
        <f>[6]江北町!K30</f>
        <v>2018</v>
      </c>
      <c r="M31" s="47">
        <f>[6]江北町!L30</f>
        <v>2073</v>
      </c>
      <c r="N31" s="65">
        <f>[4]表６・７!AK52</f>
        <v>85.945273631840791</v>
      </c>
      <c r="O31" s="66">
        <f>[6]江北町!$L$60</f>
        <v>2.7254707631318138</v>
      </c>
      <c r="P31" s="62">
        <v>18</v>
      </c>
      <c r="R31" s="67"/>
      <c r="S31" s="67"/>
      <c r="T31" s="67"/>
    </row>
    <row r="32" spans="1:20" x14ac:dyDescent="0.15">
      <c r="A32" s="35">
        <v>19</v>
      </c>
      <c r="B32" s="63" t="s">
        <v>41</v>
      </c>
      <c r="C32" s="56">
        <f>[1]表３!J25</f>
        <v>57603.26725175343</v>
      </c>
      <c r="D32" s="56">
        <f>[1]表３!K25</f>
        <v>56991.371521674686</v>
      </c>
      <c r="E32" s="44">
        <f>[1]表３!L25</f>
        <v>58627.08342807131</v>
      </c>
      <c r="F32" s="57">
        <f>[2]総括表!Y78</f>
        <v>2.8701044784902945</v>
      </c>
      <c r="G32" s="64">
        <f>[6]白石町!J29</f>
        <v>43446.814673736335</v>
      </c>
      <c r="H32" s="56">
        <f>[6]白石町!K29</f>
        <v>43752.987111558643</v>
      </c>
      <c r="I32" s="44">
        <f>[6]白石町!L29</f>
        <v>44184.817487790002</v>
      </c>
      <c r="J32" s="57">
        <f>[6]白石町!$L$59</f>
        <v>0.98697347253184053</v>
      </c>
      <c r="K32" s="64">
        <f>[6]白石町!J30</f>
        <v>1771</v>
      </c>
      <c r="L32" s="59">
        <f>[6]白石町!K30</f>
        <v>1813</v>
      </c>
      <c r="M32" s="47">
        <f>[6]白石町!L30</f>
        <v>1846</v>
      </c>
      <c r="N32" s="65">
        <f>[4]表６・７!AK53</f>
        <v>76.533996683250422</v>
      </c>
      <c r="O32" s="66">
        <f>[6]白石町!$L$60</f>
        <v>1.8201875344732488</v>
      </c>
      <c r="P32" s="62">
        <v>19</v>
      </c>
      <c r="R32" s="67"/>
      <c r="S32" s="67"/>
      <c r="T32" s="67"/>
    </row>
    <row r="33" spans="1:20" ht="12.75" thickBot="1" x14ac:dyDescent="0.2">
      <c r="A33" s="68">
        <v>20</v>
      </c>
      <c r="B33" s="69" t="s">
        <v>42</v>
      </c>
      <c r="C33" s="70">
        <f>[1]表３!J26</f>
        <v>18108.233075441385</v>
      </c>
      <c r="D33" s="70">
        <f>[1]表３!K26</f>
        <v>18111.903902035669</v>
      </c>
      <c r="E33" s="44">
        <f>[1]表３!L26</f>
        <v>18285.090562723126</v>
      </c>
      <c r="F33" s="71">
        <f>[2]総括表!$Y$79</f>
        <v>0.95620350916279218</v>
      </c>
      <c r="G33" s="72">
        <f>[6]太良町!J29</f>
        <v>14670.796080452332</v>
      </c>
      <c r="H33" s="70">
        <f>[6]太良町!K29</f>
        <v>14802.3674722704</v>
      </c>
      <c r="I33" s="44">
        <f>[6]太良町!L29</f>
        <v>15610.369041043217</v>
      </c>
      <c r="J33" s="71">
        <f>[6]太良町!$L$59</f>
        <v>5.4585968784146486</v>
      </c>
      <c r="K33" s="72">
        <f>[6]太良町!J30</f>
        <v>1568</v>
      </c>
      <c r="L33" s="73">
        <f>[6]太良町!K30</f>
        <v>1615</v>
      </c>
      <c r="M33" s="74">
        <f>[6]太良町!L30</f>
        <v>1778</v>
      </c>
      <c r="N33" s="75">
        <f>[4]表６・７!$AK$54</f>
        <v>73.714759535655062</v>
      </c>
      <c r="O33" s="76">
        <f>[6]太良町!$L$60</f>
        <v>10.092879256965945</v>
      </c>
      <c r="P33" s="77">
        <v>20</v>
      </c>
      <c r="R33" s="67"/>
      <c r="S33" s="67"/>
      <c r="T33" s="67"/>
    </row>
    <row r="34" spans="1:20" x14ac:dyDescent="0.15">
      <c r="A34" s="35" t="s">
        <v>43</v>
      </c>
      <c r="E34" s="78"/>
      <c r="I34" s="78"/>
      <c r="M34" s="78"/>
    </row>
    <row r="35" spans="1:20" x14ac:dyDescent="0.15">
      <c r="A35" s="79" t="s">
        <v>44</v>
      </c>
    </row>
  </sheetData>
  <mergeCells count="1">
    <mergeCell ref="P5:P6"/>
  </mergeCells>
  <phoneticPr fontId="3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2019-01-11T00:25:01Z</dcterms:created>
  <dcterms:modified xsi:type="dcterms:W3CDTF">2019-01-11T00:25:23Z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