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920" windowHeight="9510" activeTab="1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1">'主要経済（全国）'!$A$1:$U$44</definedName>
  </definedNames>
  <calcPr fullCalcOnLoad="1"/>
</workbook>
</file>

<file path=xl/sharedStrings.xml><?xml version="1.0" encoding="utf-8"?>
<sst xmlns="http://schemas.openxmlformats.org/spreadsheetml/2006/main" count="392" uniqueCount="242">
  <si>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</si>
  <si>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</si>
  <si>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</si>
  <si>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</si>
  <si>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</si>
  <si>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</si>
  <si>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</si>
  <si>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</si>
  <si>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</si>
  <si>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</si>
  <si>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</si>
  <si>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</si>
  <si>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</si>
  <si>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</si>
  <si>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</si>
  <si>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</si>
  <si>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</si>
  <si>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</si>
  <si>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</si>
  <si>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</si>
  <si>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</si>
  <si>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</si>
  <si>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</si>
  <si>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</si>
  <si>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</si>
  <si>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</si>
  <si>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</si>
  <si>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</si>
  <si>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</si>
  <si>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</si>
  <si>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</si>
  <si>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</si>
  <si>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</si>
  <si>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</si>
  <si>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</si>
  <si>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</si>
  <si>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</si>
  <si>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</si>
  <si>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</si>
  <si>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</si>
  <si>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</si>
  <si>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</si>
  <si>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</si>
  <si>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</si>
  <si>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</si>
  <si>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</si>
  <si>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</si>
  <si>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</si>
  <si>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</si>
  <si>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</si>
  <si>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</si>
  <si>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</si>
  <si>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</si>
  <si>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</si>
  <si>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</si>
  <si>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</si>
  <si>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</si>
  <si>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</si>
  <si>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</si>
  <si>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</si>
  <si>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</si>
  <si>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</si>
  <si>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</si>
  <si>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</si>
  <si>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</si>
  <si>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</si>
  <si>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</si>
  <si>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</si>
  <si>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</si>
  <si>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</si>
  <si>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</si>
  <si>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</si>
  <si>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</si>
  <si>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</si>
  <si>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</si>
  <si>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</si>
  <si>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</si>
  <si>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</si>
  <si>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</si>
  <si>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</si>
  <si>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</si>
  <si>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</si>
  <si>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</si>
  <si>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</si>
  <si>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</si>
  <si>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</si>
  <si>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</si>
  <si>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</si>
  <si>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</si>
  <si>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</si>
  <si>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</si>
  <si>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</si>
  <si>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</si>
  <si>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</si>
  <si>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</si>
  <si>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</si>
  <si>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</si>
  <si>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</si>
  <si>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</si>
  <si>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</si>
  <si>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</si>
  <si>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</si>
  <si>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</si>
  <si>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</si>
  <si>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</si>
  <si>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</si>
  <si>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</si>
  <si>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</si>
  <si>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</si>
  <si>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</si>
  <si>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</si>
  <si>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</si>
  <si>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</si>
  <si>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</si>
  <si>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</si>
  <si>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</si>
  <si>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</si>
  <si>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</si>
  <si>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</si>
  <si>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</si>
  <si>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</si>
  <si>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</si>
  <si>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</si>
  <si>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</si>
  <si>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</si>
  <si>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</si>
  <si>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</si>
  <si>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</si>
  <si>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</si>
  <si>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</si>
  <si>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</si>
  <si>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</si>
  <si>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</si>
  <si>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</si>
  <si>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(注）・○印は年度値。 ・前月比、前年同月比の( ）は増減差。 ・ｐは速報値、ｒは確報値。</t>
  </si>
  <si>
    <t xml:space="preserve">    前年同月比、前月比は季節調整済指数を比較したもの。</t>
  </si>
  <si>
    <t>　 前月比は差（ポイント）を表す。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</si>
  <si>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</si>
  <si>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</si>
  <si>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</si>
  <si>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 xml:space="preserve"> (注）・○印は年度値　　・前月比、前年同月比の( ）は増減差　 </t>
  </si>
  <si>
    <t xml:space="preserve">    (1)各月の推計人口は、平成27年国勢調査を基準として算出したもの。</t>
  </si>
  <si>
    <t>消 費     電 力 量</t>
  </si>
  <si>
    <t>(6)</t>
  </si>
  <si>
    <t>(7)</t>
  </si>
  <si>
    <t>(8）</t>
  </si>
  <si>
    <t>企業倒産(9)</t>
  </si>
  <si>
    <t>（5）</t>
  </si>
  <si>
    <t>(7)パートを含む。</t>
  </si>
  <si>
    <t>(9)負債総額1,000万円以上。</t>
  </si>
  <si>
    <t xml:space="preserve">  (5)平成28年4月以降、消費電力量については、九州電力（株）の数値のみである。</t>
  </si>
  <si>
    <t>　　(3)季節調整済。前年同月比は原指数による。平成27年の数値は年間補正済。</t>
  </si>
  <si>
    <t>　　(5)パートを含む。季節調整法は、センサス局法Ⅱによる。なお、平成27年12月以前の数値は新季節指数により改訂されている。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</si>
  <si>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</si>
  <si>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</si>
  <si>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</si>
  <si>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</si>
  <si>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</si>
  <si>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</si>
  <si>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</si>
  <si>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</si>
  <si>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</si>
  <si>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</si>
  <si>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</si>
  <si>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</si>
  <si>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r>
      <t>前年同月比(</t>
    </r>
    <r>
      <rPr>
        <sz val="6"/>
        <rFont val="ＭＳ 明朝"/>
        <family val="1"/>
      </rPr>
      <t>％）</t>
    </r>
  </si>
  <si>
    <t>平成29年 1月</t>
  </si>
  <si>
    <t xml:space="preserve">  (1)平成27年国勢調査確定値を基礎とした推計人口。</t>
  </si>
  <si>
    <t>国内企業
物価
(10)</t>
  </si>
  <si>
    <t>H27=100</t>
  </si>
  <si>
    <t>(10)2017年2月10日公表分より2015年基準指数を適用。それに伴い、過去の数値も遡及計算されたものを掲載している。</t>
  </si>
  <si>
    <t xml:space="preserve">  　(4)平成29年1月公表分よりＨ27年基準を指数を適用。それに伴い、過去の数値も遡及計算されたものを掲載している。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</si>
  <si>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</si>
  <si>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</si>
  <si>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H27年=100</t>
  </si>
  <si>
    <t xml:space="preserve">  　過去の数値も遡及計算されたものを掲載している。</t>
  </si>
  <si>
    <t>700 358</t>
  </si>
  <si>
    <t xml:space="preserve">         4</t>
  </si>
  <si>
    <t>r100.0</t>
  </si>
  <si>
    <t>r90 651</t>
  </si>
  <si>
    <t xml:space="preserve">         5</t>
  </si>
  <si>
    <r>
      <t>前年同月比(</t>
    </r>
    <r>
      <rPr>
        <sz val="6"/>
        <rFont val="ＭＳ 明朝"/>
        <family val="1"/>
      </rPr>
      <t>％)</t>
    </r>
  </si>
  <si>
    <t xml:space="preserve">         6</t>
  </si>
  <si>
    <t>平成30年 1月</t>
  </si>
  <si>
    <t>平成27年</t>
  </si>
  <si>
    <t>平成27</t>
  </si>
  <si>
    <t xml:space="preserve">    28</t>
  </si>
  <si>
    <t xml:space="preserve">    29</t>
  </si>
  <si>
    <t xml:space="preserve">    28</t>
  </si>
  <si>
    <t xml:space="preserve">    28</t>
  </si>
  <si>
    <t>平成27年</t>
  </si>
  <si>
    <t>p101.0</t>
  </si>
  <si>
    <t>12 692</t>
  </si>
  <si>
    <t>66 789</t>
  </si>
  <si>
    <t>60 430</t>
  </si>
  <si>
    <t>12 682</t>
  </si>
  <si>
    <t>12 676</t>
  </si>
  <si>
    <t>12 672</t>
  </si>
  <si>
    <t>100.1</t>
  </si>
  <si>
    <t>100.2</t>
  </si>
  <si>
    <t>100.4</t>
  </si>
  <si>
    <t>100.7</t>
  </si>
  <si>
    <t>100.5</t>
  </si>
  <si>
    <t>100.6</t>
  </si>
  <si>
    <t>100.8</t>
  </si>
  <si>
    <t>100.9</t>
  </si>
  <si>
    <t>101.2</t>
  </si>
  <si>
    <t>7 093</t>
  </si>
  <si>
    <t>101.4</t>
  </si>
  <si>
    <t>101.6</t>
  </si>
  <si>
    <t xml:space="preserve">      …</t>
  </si>
  <si>
    <t>6 426</t>
  </si>
  <si>
    <t>101.5</t>
  </si>
  <si>
    <t xml:space="preserve">     平成27年11月以降は平成27年国勢調査確報値を基礎とし、動態の数値を加減して算出したもの。</t>
  </si>
  <si>
    <t xml:space="preserve">  (4)季節調整済値。ただし、年計は原指数。平成27年分は年間補正済。平成28年以降の数値は若干変動する場合がある。</t>
  </si>
  <si>
    <t>(11)平成27年７月号掲載分から、日本銀行佐賀事務所「佐賀県内銀行受払高時系列ﾃﾞｰﾀ」による。</t>
  </si>
  <si>
    <t>〇66 111</t>
  </si>
  <si>
    <t>〇64 705</t>
  </si>
  <si>
    <t>〇64 836</t>
  </si>
  <si>
    <t>r102.0</t>
  </si>
  <si>
    <t>r96.5</t>
  </si>
  <si>
    <t>(8)パートを含む。年初めに季節調整計算が行われるので、平成29年12月までは、改定値となっている。</t>
  </si>
  <si>
    <t>平成28年12月</t>
  </si>
  <si>
    <t xml:space="preserve">         7</t>
  </si>
  <si>
    <t xml:space="preserve">         7</t>
  </si>
  <si>
    <t>101.7</t>
  </si>
  <si>
    <t>101.5</t>
  </si>
  <si>
    <t>r104.4</t>
  </si>
  <si>
    <t>p102.2</t>
  </si>
  <si>
    <t>70 532</t>
  </si>
  <si>
    <t>r67 479</t>
  </si>
  <si>
    <t>p69 799</t>
  </si>
  <si>
    <t>r101.7</t>
  </si>
  <si>
    <t>(7)年計及び平成30年6月分までの月計は確定値。月額は遡及訂正されることがある。　</t>
  </si>
  <si>
    <t>p12 659</t>
  </si>
  <si>
    <t>12 679</t>
  </si>
  <si>
    <t>12 675</t>
  </si>
  <si>
    <t>r 753 792</t>
  </si>
  <si>
    <t>r 782 865</t>
  </si>
  <si>
    <t xml:space="preserve">  (6)事業所規模30人以上｡ 平成29年1月分公表時から、平成27年を基準とした指数としている。それに伴い、</t>
  </si>
  <si>
    <t>4 468</t>
  </si>
  <si>
    <t>5 138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</si>
</sst>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(0\);&quot;(△&quot;#\ ##0\)"/>
    <numFmt numFmtId="191" formatCode="0.0;[Red]0.0"/>
    <numFmt numFmtId="192" formatCode="_(* #,##0_);_(* \(#,##0\);_(* &quot;-&quot;_);_(@_)"/>
    <numFmt numFmtId="193" formatCode="_(&quot;$&quot;* #,##0.00_);_(&quot;$&quot;* \(#,##0.00\);_(&quot;$&quot;* &quot;-&quot;??_);_(@_)"/>
    <numFmt numFmtId="19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;\-#,##0;&quot;-&quot;"/>
    <numFmt numFmtId="196" formatCode="#.0\ ###\ ###"/>
    <numFmt numFmtId="197" formatCode="0;&quot;△ &quot;0"/>
    <numFmt numFmtId="198" formatCode="0.00;&quot;△ &quot;0.00"/>
    <numFmt numFmtId="199" formatCode="0.000;&quot;△ &quot;0.000"/>
    <numFmt numFmtId="200" formatCode="#.0\ ##0"/>
    <numFmt numFmtId="201" formatCode="#.\ ##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5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193" fontId="17" fillId="0" borderId="0" applyFont="0" applyFill="0" applyBorder="0" applyAlignment="0" applyProtection="0"/>
    <xf numFmtId="194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24" fillId="0" borderId="0">
      <alignment/>
      <protection/>
    </xf>
    <xf numFmtId="0" fontId="6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0" fontId="71" fillId="0" borderId="0" xfId="78" applyFont="1" applyFill="1">
      <alignment/>
      <protection/>
    </xf>
    <xf numFmtId="0" fontId="72" fillId="0" borderId="13" xfId="78" applyFont="1" applyFill="1" applyBorder="1" applyAlignment="1" quotePrefix="1">
      <alignment horizontal="left"/>
      <protection/>
    </xf>
    <xf numFmtId="179" fontId="72" fillId="0" borderId="0" xfId="78" applyNumberFormat="1" applyFont="1" applyFill="1" applyAlignment="1">
      <alignment horizontal="right"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1" fontId="6" fillId="0" borderId="0" xfId="78" applyNumberFormat="1" applyFont="1" applyFill="1" applyAlignment="1">
      <alignment horizontal="right"/>
      <protection/>
    </xf>
    <xf numFmtId="0" fontId="71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187" fontId="72" fillId="0" borderId="0" xfId="78" applyNumberFormat="1" applyFont="1" applyFill="1" applyAlignment="1">
      <alignment horizontal="right"/>
      <protection/>
    </xf>
    <xf numFmtId="0" fontId="73" fillId="0" borderId="0" xfId="78" applyFont="1" applyFill="1">
      <alignment/>
      <protection/>
    </xf>
    <xf numFmtId="0" fontId="74" fillId="0" borderId="0" xfId="78" applyFont="1" applyFill="1">
      <alignment/>
      <protection/>
    </xf>
    <xf numFmtId="0" fontId="75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0" fontId="76" fillId="0" borderId="0" xfId="78" applyFont="1" applyFill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187" fontId="6" fillId="0" borderId="0" xfId="78" applyNumberFormat="1" applyFont="1" applyFill="1" applyAlignment="1">
      <alignment horizontal="right" vertical="center"/>
      <protection/>
    </xf>
    <xf numFmtId="0" fontId="77" fillId="0" borderId="13" xfId="78" applyFont="1" applyFill="1" applyBorder="1" applyAlignment="1" quotePrefix="1">
      <alignment horizontal="left"/>
      <protection/>
    </xf>
    <xf numFmtId="0" fontId="77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9" fontId="9" fillId="0" borderId="0" xfId="78" applyNumberFormat="1" applyFont="1" applyFill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0" fontId="9" fillId="0" borderId="0" xfId="78" applyNumberFormat="1" applyFont="1" applyFill="1" applyAlignment="1">
      <alignment horizontal="right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9" fontId="6" fillId="0" borderId="0" xfId="78" applyNumberFormat="1" applyFont="1" applyFill="1">
      <alignment/>
      <protection/>
    </xf>
    <xf numFmtId="190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82" fontId="9" fillId="0" borderId="0" xfId="78" applyNumberFormat="1" applyFont="1" applyFill="1" applyAlignment="1">
      <alignment horizontal="right"/>
      <protection/>
    </xf>
    <xf numFmtId="0" fontId="76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86" fontId="9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6" fillId="0" borderId="0" xfId="78" applyFont="1" applyFill="1" applyAlignment="1">
      <alignment horizontal="right"/>
      <protection/>
    </xf>
    <xf numFmtId="176" fontId="9" fillId="33" borderId="0" xfId="78" applyNumberFormat="1" applyFont="1" applyFill="1" applyAlignment="1">
      <alignment horizontal="right"/>
      <protection/>
    </xf>
    <xf numFmtId="176" fontId="6" fillId="33" borderId="0" xfId="78" applyNumberFormat="1" applyFont="1" applyFill="1" applyAlignment="1">
      <alignment horizontal="right"/>
      <protection/>
    </xf>
    <xf numFmtId="177" fontId="6" fillId="33" borderId="0" xfId="78" applyNumberFormat="1" applyFont="1" applyFill="1" applyAlignment="1">
      <alignment horizontal="right"/>
      <protection/>
    </xf>
    <xf numFmtId="0" fontId="6" fillId="33" borderId="0" xfId="78" applyFont="1" applyFill="1">
      <alignment/>
      <protection/>
    </xf>
    <xf numFmtId="179" fontId="6" fillId="33" borderId="0" xfId="78" applyNumberFormat="1" applyFont="1" applyFill="1">
      <alignment/>
      <protection/>
    </xf>
    <xf numFmtId="0" fontId="6" fillId="0" borderId="0" xfId="78" applyNumberFormat="1" applyFont="1" applyFill="1">
      <alignment/>
      <protection/>
    </xf>
    <xf numFmtId="0" fontId="6" fillId="0" borderId="0" xfId="78" applyNumberFormat="1" applyFont="1" applyFill="1" applyAlignment="1">
      <alignment horizontal="right"/>
      <protection/>
    </xf>
    <xf numFmtId="2" fontId="6" fillId="33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2" fillId="0" borderId="16" xfId="78" applyFont="1" applyFill="1" applyBorder="1" applyAlignment="1" quotePrefix="1">
      <alignment horizontal="left"/>
      <protection/>
    </xf>
    <xf numFmtId="0" fontId="9" fillId="0" borderId="28" xfId="78" applyFont="1" applyFill="1" applyBorder="1" applyAlignment="1" quotePrefix="1">
      <alignment horizontal="left"/>
      <protection/>
    </xf>
    <xf numFmtId="179" fontId="6" fillId="33" borderId="0" xfId="78" applyNumberFormat="1" applyFont="1" applyFill="1" applyAlignment="1">
      <alignment horizontal="right"/>
      <protection/>
    </xf>
    <xf numFmtId="1" fontId="9" fillId="0" borderId="0" xfId="78" applyNumberFormat="1" applyFont="1" applyFill="1" applyAlignment="1">
      <alignment horizontal="right"/>
      <protection/>
    </xf>
    <xf numFmtId="177" fontId="9" fillId="33" borderId="0" xfId="78" applyNumberFormat="1" applyFont="1" applyFill="1" applyAlignment="1">
      <alignment horizontal="right"/>
      <protection/>
    </xf>
    <xf numFmtId="187" fontId="9" fillId="33" borderId="0" xfId="78" applyNumberFormat="1" applyFont="1" applyFill="1" applyAlignment="1">
      <alignment horizontal="right" vertical="center"/>
      <protection/>
    </xf>
    <xf numFmtId="0" fontId="9" fillId="33" borderId="0" xfId="78" applyFont="1" applyFill="1">
      <alignment/>
      <protection/>
    </xf>
    <xf numFmtId="179" fontId="9" fillId="33" borderId="0" xfId="78" applyNumberFormat="1" applyFont="1" applyFill="1">
      <alignment/>
      <protection/>
    </xf>
    <xf numFmtId="49" fontId="9" fillId="33" borderId="0" xfId="78" applyNumberFormat="1" applyFont="1" applyFill="1" applyAlignment="1">
      <alignment horizontal="right"/>
      <protection/>
    </xf>
    <xf numFmtId="191" fontId="9" fillId="33" borderId="0" xfId="78" applyNumberFormat="1" applyFont="1" applyFill="1" applyAlignment="1">
      <alignment horizontal="right"/>
      <protection/>
    </xf>
    <xf numFmtId="0" fontId="71" fillId="0" borderId="0" xfId="78" applyFont="1" applyFill="1" applyBorder="1">
      <alignment/>
      <protection/>
    </xf>
    <xf numFmtId="183" fontId="9" fillId="0" borderId="0" xfId="78" applyNumberFormat="1" applyFont="1" applyFill="1" applyAlignment="1">
      <alignment horizontal="right"/>
      <protection/>
    </xf>
    <xf numFmtId="179" fontId="9" fillId="33" borderId="0" xfId="78" applyNumberFormat="1" applyFont="1" applyFill="1" applyAlignment="1">
      <alignment horizontal="right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1"/>
  <sheetViews>
    <sheetView showGridLines="0" view="pageBreakPreview" zoomScale="110" zoomScaleSheetLayoutView="110" zoomScalePageLayoutView="0" workbookViewId="0" topLeftCell="A1">
      <selection activeCell="F37" sqref="F37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78" t="s">
        <v>5</v>
      </c>
      <c r="D4" s="188"/>
      <c r="E4" s="35" t="s">
        <v>6</v>
      </c>
      <c r="F4" s="97" t="s">
        <v>7</v>
      </c>
      <c r="G4" s="15" t="s">
        <v>8</v>
      </c>
      <c r="H4" s="181" t="s">
        <v>142</v>
      </c>
      <c r="I4" s="178" t="s">
        <v>41</v>
      </c>
      <c r="J4" s="179"/>
      <c r="K4" s="180"/>
      <c r="L4" s="189" t="s">
        <v>146</v>
      </c>
      <c r="M4" s="190"/>
      <c r="N4" s="185" t="s">
        <v>158</v>
      </c>
      <c r="O4" s="178" t="s">
        <v>161</v>
      </c>
      <c r="P4" s="191"/>
      <c r="Q4" s="185" t="s">
        <v>88</v>
      </c>
      <c r="R4" s="178" t="s">
        <v>162</v>
      </c>
      <c r="S4" s="180"/>
      <c r="T4" s="5"/>
    </row>
    <row r="5" spans="1:20" ht="12" customHeight="1">
      <c r="A5" s="170" t="s">
        <v>10</v>
      </c>
      <c r="B5" s="36" t="s">
        <v>11</v>
      </c>
      <c r="C5" s="10" t="s">
        <v>12</v>
      </c>
      <c r="D5" s="37" t="s">
        <v>13</v>
      </c>
      <c r="E5" s="172" t="s">
        <v>60</v>
      </c>
      <c r="F5" s="86" t="s">
        <v>7</v>
      </c>
      <c r="G5" s="14" t="s">
        <v>14</v>
      </c>
      <c r="H5" s="182"/>
      <c r="I5" s="15" t="s">
        <v>111</v>
      </c>
      <c r="J5" s="38" t="s">
        <v>15</v>
      </c>
      <c r="K5" s="4" t="s">
        <v>16</v>
      </c>
      <c r="L5" s="39"/>
      <c r="M5" s="34"/>
      <c r="N5" s="173"/>
      <c r="O5" s="40"/>
      <c r="P5" s="34"/>
      <c r="Q5" s="186"/>
      <c r="R5" s="175" t="s">
        <v>113</v>
      </c>
      <c r="S5" s="175" t="s">
        <v>114</v>
      </c>
      <c r="T5" s="183" t="s">
        <v>1</v>
      </c>
    </row>
    <row r="6" spans="1:20" ht="12" customHeight="1">
      <c r="A6" s="171"/>
      <c r="B6" s="41" t="s">
        <v>17</v>
      </c>
      <c r="C6" s="11" t="s">
        <v>66</v>
      </c>
      <c r="D6" s="14" t="s">
        <v>61</v>
      </c>
      <c r="E6" s="173"/>
      <c r="F6" s="87" t="s">
        <v>18</v>
      </c>
      <c r="G6" s="14" t="s">
        <v>19</v>
      </c>
      <c r="H6" s="182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73"/>
      <c r="O6" s="14" t="s">
        <v>23</v>
      </c>
      <c r="P6" s="4" t="s">
        <v>24</v>
      </c>
      <c r="Q6" s="186"/>
      <c r="R6" s="176"/>
      <c r="S6" s="176"/>
      <c r="T6" s="184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74"/>
      <c r="F7" s="88" t="s">
        <v>25</v>
      </c>
      <c r="G7" s="16" t="s">
        <v>109</v>
      </c>
      <c r="H7" s="115" t="s">
        <v>147</v>
      </c>
      <c r="I7" s="16" t="s">
        <v>143</v>
      </c>
      <c r="J7" s="16" t="s">
        <v>144</v>
      </c>
      <c r="K7" s="3" t="s">
        <v>145</v>
      </c>
      <c r="L7" s="46"/>
      <c r="M7" s="44"/>
      <c r="N7" s="116" t="s">
        <v>159</v>
      </c>
      <c r="O7" s="46"/>
      <c r="P7" s="44"/>
      <c r="Q7" s="187"/>
      <c r="R7" s="177"/>
      <c r="S7" s="177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174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157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184</v>
      </c>
      <c r="B10" s="13">
        <v>832832</v>
      </c>
      <c r="C10" s="13" t="s">
        <v>216</v>
      </c>
      <c r="D10" s="54">
        <v>14054</v>
      </c>
      <c r="E10" s="13">
        <v>4941</v>
      </c>
      <c r="F10" s="54">
        <v>95365</v>
      </c>
      <c r="G10" s="17">
        <v>94.3</v>
      </c>
      <c r="H10" s="54">
        <v>56887</v>
      </c>
      <c r="I10" s="17">
        <v>100</v>
      </c>
      <c r="J10" s="17">
        <v>11.9</v>
      </c>
      <c r="K10" s="25">
        <v>0.97</v>
      </c>
      <c r="L10" s="13">
        <v>35</v>
      </c>
      <c r="M10" s="13" t="s">
        <v>240</v>
      </c>
      <c r="N10" s="17">
        <v>100</v>
      </c>
      <c r="O10" s="54">
        <v>1460</v>
      </c>
      <c r="P10" s="54">
        <v>647</v>
      </c>
      <c r="Q10" s="13">
        <v>298211</v>
      </c>
      <c r="R10" s="13">
        <v>23154</v>
      </c>
      <c r="S10" s="13">
        <v>12611</v>
      </c>
      <c r="T10" s="55" t="s">
        <v>185</v>
      </c>
    </row>
    <row r="11" spans="1:20" s="5" customFormat="1" ht="10.5" customHeight="1">
      <c r="A11" s="53" t="s">
        <v>186</v>
      </c>
      <c r="B11" s="13">
        <v>828388</v>
      </c>
      <c r="C11" s="13" t="s">
        <v>217</v>
      </c>
      <c r="D11" s="54">
        <v>15663</v>
      </c>
      <c r="E11" s="13">
        <v>5463</v>
      </c>
      <c r="F11" s="54">
        <v>106339</v>
      </c>
      <c r="G11" s="17" t="s">
        <v>104</v>
      </c>
      <c r="H11" s="54">
        <v>63099</v>
      </c>
      <c r="I11" s="17">
        <v>102.2</v>
      </c>
      <c r="J11" s="17">
        <v>11.4</v>
      </c>
      <c r="K11" s="25">
        <v>1.15</v>
      </c>
      <c r="L11" s="13">
        <v>40</v>
      </c>
      <c r="M11" s="13" t="s">
        <v>241</v>
      </c>
      <c r="N11" s="17">
        <v>100.2</v>
      </c>
      <c r="O11" s="54">
        <v>1628</v>
      </c>
      <c r="P11" s="54">
        <v>540</v>
      </c>
      <c r="Q11" s="13">
        <v>279725</v>
      </c>
      <c r="R11" s="13">
        <v>23658</v>
      </c>
      <c r="S11" s="13">
        <v>12907</v>
      </c>
      <c r="T11" s="55" t="s">
        <v>186</v>
      </c>
    </row>
    <row r="12" spans="1:20" s="117" customFormat="1" ht="10.5" customHeight="1">
      <c r="A12" s="56" t="s">
        <v>187</v>
      </c>
      <c r="B12" s="103">
        <v>823620</v>
      </c>
      <c r="C12" s="163" t="s">
        <v>218</v>
      </c>
      <c r="D12" s="128">
        <v>15018</v>
      </c>
      <c r="E12" s="103">
        <v>5519</v>
      </c>
      <c r="F12" s="128">
        <v>105688</v>
      </c>
      <c r="G12" s="104" t="s">
        <v>104</v>
      </c>
      <c r="H12" s="128">
        <v>56836</v>
      </c>
      <c r="I12" s="104">
        <v>103.5</v>
      </c>
      <c r="J12" s="104">
        <v>12.1</v>
      </c>
      <c r="K12" s="135" t="s">
        <v>104</v>
      </c>
      <c r="L12" s="103">
        <v>33</v>
      </c>
      <c r="M12" s="103">
        <v>6983</v>
      </c>
      <c r="N12" s="104">
        <v>100.6</v>
      </c>
      <c r="O12" s="128">
        <v>1638</v>
      </c>
      <c r="P12" s="128">
        <v>595</v>
      </c>
      <c r="Q12" s="103">
        <v>266531</v>
      </c>
      <c r="R12" s="103">
        <v>24378</v>
      </c>
      <c r="S12" s="103">
        <v>13257</v>
      </c>
      <c r="T12" s="57" t="s">
        <v>187</v>
      </c>
    </row>
    <row r="13" spans="1:20" ht="9.75" customHeight="1">
      <c r="A13" s="53"/>
      <c r="J13" s="111">
        <v>11.3</v>
      </c>
      <c r="T13" s="55"/>
    </row>
    <row r="14" spans="1:20" s="99" customFormat="1" ht="10.5" customHeight="1">
      <c r="A14" s="100" t="s">
        <v>222</v>
      </c>
      <c r="B14" s="13">
        <v>828185</v>
      </c>
      <c r="C14" s="13">
        <v>7033</v>
      </c>
      <c r="D14" s="13">
        <v>1187</v>
      </c>
      <c r="E14" s="106">
        <v>562</v>
      </c>
      <c r="F14" s="13">
        <v>4466</v>
      </c>
      <c r="G14" s="17">
        <v>98.6</v>
      </c>
      <c r="H14" s="101">
        <v>4985</v>
      </c>
      <c r="I14" s="17">
        <v>181</v>
      </c>
      <c r="J14" s="17">
        <v>13.7</v>
      </c>
      <c r="K14" s="110">
        <v>1.16</v>
      </c>
      <c r="L14" s="5">
        <v>1</v>
      </c>
      <c r="M14" s="131">
        <v>120</v>
      </c>
      <c r="N14" s="105" t="s">
        <v>200</v>
      </c>
      <c r="O14" s="5">
        <v>371</v>
      </c>
      <c r="P14" s="5">
        <v>26</v>
      </c>
      <c r="Q14" s="13">
        <v>22455</v>
      </c>
      <c r="R14" s="13">
        <v>23658</v>
      </c>
      <c r="S14" s="123">
        <v>12907</v>
      </c>
      <c r="T14" s="152" t="s">
        <v>222</v>
      </c>
    </row>
    <row r="15" spans="1:20" s="99" customFormat="1" ht="10.5" customHeight="1">
      <c r="A15" s="53" t="s">
        <v>166</v>
      </c>
      <c r="B15" s="13">
        <v>827910</v>
      </c>
      <c r="C15" s="13">
        <v>5374</v>
      </c>
      <c r="D15" s="13">
        <v>1307</v>
      </c>
      <c r="E15" s="106">
        <v>427</v>
      </c>
      <c r="F15" s="13">
        <v>5415</v>
      </c>
      <c r="G15" s="17">
        <v>91.1</v>
      </c>
      <c r="H15" s="75">
        <v>5701</v>
      </c>
      <c r="I15" s="17">
        <v>87.3</v>
      </c>
      <c r="J15" s="17">
        <v>12.3</v>
      </c>
      <c r="K15" s="110">
        <v>1.19</v>
      </c>
      <c r="L15" s="5">
        <v>2</v>
      </c>
      <c r="M15" s="131">
        <v>90</v>
      </c>
      <c r="N15" s="105" t="s">
        <v>199</v>
      </c>
      <c r="O15" s="5">
        <v>58</v>
      </c>
      <c r="P15" s="5">
        <v>143</v>
      </c>
      <c r="Q15" s="13">
        <v>24729</v>
      </c>
      <c r="R15" s="13">
        <v>23575</v>
      </c>
      <c r="S15" s="123">
        <v>12851</v>
      </c>
      <c r="T15" s="55" t="s">
        <v>166</v>
      </c>
    </row>
    <row r="16" spans="1:20" s="99" customFormat="1" ht="10.5" customHeight="1">
      <c r="A16" s="53" t="s">
        <v>2</v>
      </c>
      <c r="B16" s="13">
        <v>827391</v>
      </c>
      <c r="C16" s="13">
        <v>4678</v>
      </c>
      <c r="D16" s="13">
        <v>1569</v>
      </c>
      <c r="E16" s="106">
        <v>449</v>
      </c>
      <c r="F16" s="13">
        <v>7324</v>
      </c>
      <c r="G16" s="17">
        <v>91.7</v>
      </c>
      <c r="H16" s="75">
        <v>5399</v>
      </c>
      <c r="I16" s="17">
        <v>85.2</v>
      </c>
      <c r="J16" s="17">
        <v>11.2</v>
      </c>
      <c r="K16" s="110">
        <v>1.18</v>
      </c>
      <c r="L16" s="5">
        <v>2</v>
      </c>
      <c r="M16" s="131">
        <v>110</v>
      </c>
      <c r="N16" s="105" t="s">
        <v>198</v>
      </c>
      <c r="O16" s="5">
        <v>110</v>
      </c>
      <c r="P16" s="5">
        <v>61</v>
      </c>
      <c r="Q16" s="13">
        <v>20225</v>
      </c>
      <c r="R16" s="13">
        <v>23692</v>
      </c>
      <c r="S16" s="123">
        <v>12902</v>
      </c>
      <c r="T16" s="55" t="s">
        <v>2</v>
      </c>
    </row>
    <row r="17" spans="1:20" s="99" customFormat="1" ht="10.5" customHeight="1">
      <c r="A17" s="53" t="s">
        <v>126</v>
      </c>
      <c r="B17" s="13">
        <v>826865</v>
      </c>
      <c r="C17" s="13">
        <v>5176</v>
      </c>
      <c r="D17" s="13">
        <v>2291</v>
      </c>
      <c r="E17" s="106">
        <v>421</v>
      </c>
      <c r="F17" s="13">
        <v>11339</v>
      </c>
      <c r="G17" s="17">
        <v>87.6</v>
      </c>
      <c r="H17" s="75">
        <v>5306</v>
      </c>
      <c r="I17" s="17">
        <v>94.8</v>
      </c>
      <c r="J17" s="17">
        <v>11.5</v>
      </c>
      <c r="K17" s="110">
        <v>1.19</v>
      </c>
      <c r="L17" s="5">
        <v>1</v>
      </c>
      <c r="M17" s="131">
        <v>600</v>
      </c>
      <c r="N17" s="105" t="s">
        <v>198</v>
      </c>
      <c r="O17" s="5">
        <v>122</v>
      </c>
      <c r="P17" s="5">
        <v>32</v>
      </c>
      <c r="Q17" s="13">
        <v>24418</v>
      </c>
      <c r="R17" s="13">
        <v>24309</v>
      </c>
      <c r="S17" s="123">
        <v>13004</v>
      </c>
      <c r="T17" s="55" t="s">
        <v>126</v>
      </c>
    </row>
    <row r="18" spans="1:20" s="99" customFormat="1" ht="10.5" customHeight="1">
      <c r="A18" s="53" t="s">
        <v>177</v>
      </c>
      <c r="B18" s="13">
        <v>824030</v>
      </c>
      <c r="C18" s="13">
        <v>5078</v>
      </c>
      <c r="D18" s="13">
        <v>1028</v>
      </c>
      <c r="E18" s="106">
        <v>332</v>
      </c>
      <c r="F18" s="13">
        <v>12584</v>
      </c>
      <c r="G18" s="17">
        <v>92.9</v>
      </c>
      <c r="H18" s="75">
        <v>5038</v>
      </c>
      <c r="I18" s="17">
        <v>89.1</v>
      </c>
      <c r="J18" s="17">
        <v>12.2</v>
      </c>
      <c r="K18" s="110">
        <v>1.21</v>
      </c>
      <c r="L18" s="5">
        <v>3</v>
      </c>
      <c r="M18" s="131">
        <v>542</v>
      </c>
      <c r="N18" s="105" t="s">
        <v>202</v>
      </c>
      <c r="O18" s="5">
        <v>174</v>
      </c>
      <c r="P18" s="5">
        <v>21</v>
      </c>
      <c r="Q18" s="13">
        <v>16598</v>
      </c>
      <c r="R18" s="13">
        <v>24485</v>
      </c>
      <c r="S18" s="123">
        <v>12922</v>
      </c>
      <c r="T18" s="55" t="s">
        <v>177</v>
      </c>
    </row>
    <row r="19" spans="1:20" s="99" customFormat="1" ht="10.5" customHeight="1">
      <c r="A19" s="53" t="s">
        <v>180</v>
      </c>
      <c r="B19" s="13">
        <v>824743</v>
      </c>
      <c r="C19" s="13">
        <v>5194</v>
      </c>
      <c r="D19" s="13">
        <v>1040</v>
      </c>
      <c r="E19" s="106">
        <v>444</v>
      </c>
      <c r="F19" s="13">
        <v>15819</v>
      </c>
      <c r="G19" s="17">
        <v>90.6</v>
      </c>
      <c r="H19" s="75">
        <v>4525</v>
      </c>
      <c r="I19" s="17">
        <v>87.3</v>
      </c>
      <c r="J19" s="17">
        <v>11.3</v>
      </c>
      <c r="K19" s="110">
        <v>1.21</v>
      </c>
      <c r="L19" s="5">
        <v>2</v>
      </c>
      <c r="M19" s="131">
        <v>165</v>
      </c>
      <c r="N19" s="105" t="s">
        <v>201</v>
      </c>
      <c r="O19" s="5">
        <v>85</v>
      </c>
      <c r="P19" s="5">
        <v>94</v>
      </c>
      <c r="Q19" s="13">
        <v>28911</v>
      </c>
      <c r="R19" s="13">
        <v>24397</v>
      </c>
      <c r="S19" s="123">
        <v>12991</v>
      </c>
      <c r="T19" s="55" t="s">
        <v>180</v>
      </c>
    </row>
    <row r="20" spans="1:20" s="99" customFormat="1" ht="10.5" customHeight="1">
      <c r="A20" s="53" t="s">
        <v>182</v>
      </c>
      <c r="B20" s="13">
        <v>824466</v>
      </c>
      <c r="C20" s="13">
        <v>5117</v>
      </c>
      <c r="D20" s="13">
        <v>1429</v>
      </c>
      <c r="E20" s="106">
        <v>521</v>
      </c>
      <c r="F20" s="13">
        <v>8794</v>
      </c>
      <c r="G20" s="17">
        <v>97.5</v>
      </c>
      <c r="H20" s="75">
        <v>4628</v>
      </c>
      <c r="I20" s="17">
        <v>135.8</v>
      </c>
      <c r="J20" s="17">
        <v>11.6</v>
      </c>
      <c r="K20" s="110">
        <v>1.21</v>
      </c>
      <c r="L20" s="5">
        <v>2</v>
      </c>
      <c r="M20" s="148">
        <v>3530</v>
      </c>
      <c r="N20" s="105" t="s">
        <v>203</v>
      </c>
      <c r="O20" s="5">
        <v>226</v>
      </c>
      <c r="P20" s="5">
        <v>76</v>
      </c>
      <c r="Q20" s="13">
        <v>25136</v>
      </c>
      <c r="R20" s="13">
        <v>24468</v>
      </c>
      <c r="S20" s="123">
        <v>13020</v>
      </c>
      <c r="T20" s="55" t="s">
        <v>182</v>
      </c>
    </row>
    <row r="21" spans="1:23" s="99" customFormat="1" ht="10.5" customHeight="1">
      <c r="A21" s="53" t="s">
        <v>119</v>
      </c>
      <c r="B21" s="13">
        <v>824220</v>
      </c>
      <c r="C21" s="13">
        <v>5810</v>
      </c>
      <c r="D21" s="13">
        <v>1247</v>
      </c>
      <c r="E21" s="106">
        <v>544</v>
      </c>
      <c r="F21" s="13">
        <v>8056</v>
      </c>
      <c r="G21" s="17">
        <v>93.7</v>
      </c>
      <c r="H21" s="75">
        <v>5272</v>
      </c>
      <c r="I21" s="17">
        <v>122.3</v>
      </c>
      <c r="J21" s="17">
        <v>11.9</v>
      </c>
      <c r="K21" s="120">
        <v>1.23</v>
      </c>
      <c r="L21" s="5">
        <v>2</v>
      </c>
      <c r="M21" s="131">
        <v>120</v>
      </c>
      <c r="N21" s="105" t="s">
        <v>200</v>
      </c>
      <c r="O21" s="5">
        <v>34</v>
      </c>
      <c r="P21" s="5">
        <v>16</v>
      </c>
      <c r="Q21" s="13">
        <v>21614</v>
      </c>
      <c r="R21" s="13">
        <v>24203</v>
      </c>
      <c r="S21" s="123">
        <v>13097</v>
      </c>
      <c r="T21" s="55" t="s">
        <v>119</v>
      </c>
      <c r="W21" s="92"/>
    </row>
    <row r="22" spans="1:23" s="99" customFormat="1" ht="10.5" customHeight="1">
      <c r="A22" s="53" t="s">
        <v>120</v>
      </c>
      <c r="B22" s="13">
        <v>823991</v>
      </c>
      <c r="C22" s="13">
        <v>5578</v>
      </c>
      <c r="D22" s="13">
        <v>1064</v>
      </c>
      <c r="E22" s="106">
        <v>374</v>
      </c>
      <c r="F22" s="13">
        <v>7105</v>
      </c>
      <c r="G22" s="17">
        <v>94.1</v>
      </c>
      <c r="H22" s="75">
        <v>5820</v>
      </c>
      <c r="I22" s="17">
        <v>93.4</v>
      </c>
      <c r="J22" s="17">
        <v>11.4</v>
      </c>
      <c r="K22" s="120">
        <v>1.26</v>
      </c>
      <c r="L22" s="5">
        <v>3</v>
      </c>
      <c r="M22" s="131">
        <v>85</v>
      </c>
      <c r="N22" s="105" t="s">
        <v>203</v>
      </c>
      <c r="O22" s="5">
        <v>101</v>
      </c>
      <c r="P22" s="5">
        <v>28</v>
      </c>
      <c r="Q22" s="13">
        <v>23358</v>
      </c>
      <c r="R22" s="13">
        <v>24173</v>
      </c>
      <c r="S22" s="123">
        <v>13145</v>
      </c>
      <c r="T22" s="55" t="s">
        <v>120</v>
      </c>
      <c r="W22" s="92"/>
    </row>
    <row r="23" spans="1:23" s="99" customFormat="1" ht="10.5" customHeight="1">
      <c r="A23" s="53" t="s">
        <v>121</v>
      </c>
      <c r="B23" s="13">
        <v>823818</v>
      </c>
      <c r="C23" s="13">
        <v>4852</v>
      </c>
      <c r="D23" s="13">
        <v>1441</v>
      </c>
      <c r="E23" s="106">
        <v>505</v>
      </c>
      <c r="F23" s="13">
        <v>12406</v>
      </c>
      <c r="G23" s="17">
        <v>91.7</v>
      </c>
      <c r="H23" s="75">
        <v>5181</v>
      </c>
      <c r="I23" s="17">
        <v>85.5</v>
      </c>
      <c r="J23" s="17">
        <v>11.5</v>
      </c>
      <c r="K23" s="120">
        <v>1.27</v>
      </c>
      <c r="L23" s="5">
        <v>2</v>
      </c>
      <c r="M23" s="131">
        <v>34</v>
      </c>
      <c r="N23" s="105" t="s">
        <v>204</v>
      </c>
      <c r="O23" s="5">
        <v>90</v>
      </c>
      <c r="P23" s="5">
        <v>44</v>
      </c>
      <c r="Q23" s="13">
        <v>15008</v>
      </c>
      <c r="R23" s="13">
        <v>24122</v>
      </c>
      <c r="S23" s="123">
        <v>13121</v>
      </c>
      <c r="T23" s="55" t="s">
        <v>121</v>
      </c>
      <c r="W23" s="162"/>
    </row>
    <row r="24" spans="1:20" s="99" customFormat="1" ht="10.5" customHeight="1">
      <c r="A24" s="53" t="s">
        <v>127</v>
      </c>
      <c r="B24" s="13">
        <v>823620</v>
      </c>
      <c r="C24" s="13">
        <v>5298</v>
      </c>
      <c r="D24" s="13">
        <v>1072</v>
      </c>
      <c r="E24" s="106">
        <v>604</v>
      </c>
      <c r="F24" s="13">
        <v>7723</v>
      </c>
      <c r="G24" s="17">
        <v>88.5</v>
      </c>
      <c r="H24" s="75">
        <v>5314</v>
      </c>
      <c r="I24" s="17">
        <v>87.3</v>
      </c>
      <c r="J24" s="17">
        <v>12.2</v>
      </c>
      <c r="K24" s="120">
        <v>1.26</v>
      </c>
      <c r="L24" s="5">
        <v>8</v>
      </c>
      <c r="M24" s="131">
        <v>780</v>
      </c>
      <c r="N24" s="105" t="s">
        <v>205</v>
      </c>
      <c r="O24" s="5">
        <v>112</v>
      </c>
      <c r="P24" s="5">
        <v>28</v>
      </c>
      <c r="Q24" s="13">
        <v>23982</v>
      </c>
      <c r="R24" s="13">
        <v>24012</v>
      </c>
      <c r="S24" s="123">
        <v>13067</v>
      </c>
      <c r="T24" s="55" t="s">
        <v>127</v>
      </c>
    </row>
    <row r="25" spans="1:20" s="99" customFormat="1" ht="10.5" customHeight="1">
      <c r="A25" s="53" t="s">
        <v>123</v>
      </c>
      <c r="B25" s="13">
        <v>823672</v>
      </c>
      <c r="C25" s="13">
        <v>5590</v>
      </c>
      <c r="D25" s="13">
        <v>1140</v>
      </c>
      <c r="E25" s="106">
        <v>437</v>
      </c>
      <c r="F25" s="13">
        <v>6870</v>
      </c>
      <c r="G25" s="17">
        <v>96.4</v>
      </c>
      <c r="H25" s="75">
        <v>4522</v>
      </c>
      <c r="I25" s="17">
        <v>90.2</v>
      </c>
      <c r="J25" s="17">
        <v>12.8</v>
      </c>
      <c r="K25" s="120">
        <v>1.25</v>
      </c>
      <c r="L25" s="5">
        <v>2</v>
      </c>
      <c r="M25" s="131">
        <v>116</v>
      </c>
      <c r="N25" s="105" t="s">
        <v>206</v>
      </c>
      <c r="O25" s="5">
        <v>135</v>
      </c>
      <c r="P25" s="5">
        <v>41</v>
      </c>
      <c r="Q25" s="13">
        <v>20602</v>
      </c>
      <c r="R25" s="13">
        <v>24188</v>
      </c>
      <c r="S25" s="123">
        <v>13145</v>
      </c>
      <c r="T25" s="55" t="s">
        <v>123</v>
      </c>
    </row>
    <row r="26" spans="1:20" s="99" customFormat="1" ht="10.5" customHeight="1">
      <c r="A26" s="53" t="s">
        <v>124</v>
      </c>
      <c r="B26" s="13">
        <v>823326</v>
      </c>
      <c r="C26" s="13" t="s">
        <v>207</v>
      </c>
      <c r="D26" s="13">
        <v>1121</v>
      </c>
      <c r="E26" s="106">
        <v>461</v>
      </c>
      <c r="F26" s="13">
        <v>5235</v>
      </c>
      <c r="G26" s="17">
        <v>94.7</v>
      </c>
      <c r="H26" s="75">
        <v>5245</v>
      </c>
      <c r="I26" s="17">
        <v>183.5</v>
      </c>
      <c r="J26" s="17">
        <v>14.7</v>
      </c>
      <c r="K26" s="120">
        <v>1.27</v>
      </c>
      <c r="L26" s="5">
        <v>4</v>
      </c>
      <c r="M26" s="131">
        <v>811</v>
      </c>
      <c r="N26" s="105" t="s">
        <v>208</v>
      </c>
      <c r="O26" s="5">
        <v>393</v>
      </c>
      <c r="P26" s="5">
        <v>31</v>
      </c>
      <c r="Q26" s="13">
        <v>21950</v>
      </c>
      <c r="R26" s="13">
        <v>24378</v>
      </c>
      <c r="S26" s="123">
        <v>13257</v>
      </c>
      <c r="T26" s="55" t="s">
        <v>124</v>
      </c>
    </row>
    <row r="27" spans="1:20" s="99" customFormat="1" ht="10.5" customHeight="1">
      <c r="A27" s="53" t="s">
        <v>183</v>
      </c>
      <c r="B27" s="13">
        <v>823050</v>
      </c>
      <c r="C27" s="13">
        <v>5432</v>
      </c>
      <c r="D27" s="13">
        <v>1198</v>
      </c>
      <c r="E27" s="106">
        <v>418</v>
      </c>
      <c r="F27" s="13">
        <v>4796</v>
      </c>
      <c r="G27" s="17">
        <v>95.4</v>
      </c>
      <c r="H27" s="75">
        <v>5760</v>
      </c>
      <c r="I27" s="17">
        <v>89</v>
      </c>
      <c r="J27" s="17">
        <v>15.1</v>
      </c>
      <c r="K27" s="120">
        <v>1.29</v>
      </c>
      <c r="L27" s="5">
        <v>4</v>
      </c>
      <c r="M27" s="131">
        <v>213</v>
      </c>
      <c r="N27" s="105" t="s">
        <v>209</v>
      </c>
      <c r="O27" s="5">
        <v>58</v>
      </c>
      <c r="P27" s="5">
        <v>139</v>
      </c>
      <c r="Q27" s="13">
        <v>24150</v>
      </c>
      <c r="R27" s="13">
        <v>24171</v>
      </c>
      <c r="S27" s="123">
        <v>13167</v>
      </c>
      <c r="T27" s="55" t="s">
        <v>183</v>
      </c>
    </row>
    <row r="28" spans="1:20" s="99" customFormat="1" ht="10.5" customHeight="1">
      <c r="A28" s="53" t="s">
        <v>2</v>
      </c>
      <c r="B28" s="13">
        <v>822057</v>
      </c>
      <c r="C28" s="13">
        <v>4646</v>
      </c>
      <c r="D28" s="13">
        <v>1159</v>
      </c>
      <c r="E28" s="106">
        <v>441</v>
      </c>
      <c r="F28" s="13">
        <v>7356</v>
      </c>
      <c r="G28" s="17">
        <v>93.3</v>
      </c>
      <c r="H28" s="75" t="s">
        <v>211</v>
      </c>
      <c r="I28" s="17">
        <v>88.3</v>
      </c>
      <c r="J28" s="17">
        <v>14.1</v>
      </c>
      <c r="K28" s="120">
        <v>1.28</v>
      </c>
      <c r="L28" s="5">
        <v>1</v>
      </c>
      <c r="M28" s="131">
        <v>24</v>
      </c>
      <c r="N28" s="105" t="s">
        <v>209</v>
      </c>
      <c r="O28" s="5">
        <v>128</v>
      </c>
      <c r="P28" s="5">
        <v>45</v>
      </c>
      <c r="Q28" s="13">
        <v>20466</v>
      </c>
      <c r="R28" s="13">
        <v>24043</v>
      </c>
      <c r="S28" s="13">
        <v>13205</v>
      </c>
      <c r="T28" s="55" t="s">
        <v>2</v>
      </c>
    </row>
    <row r="29" spans="1:20" s="113" customFormat="1" ht="10.5" customHeight="1">
      <c r="A29" s="53" t="s">
        <v>126</v>
      </c>
      <c r="B29" s="13">
        <v>821879</v>
      </c>
      <c r="C29" s="13">
        <v>5147</v>
      </c>
      <c r="D29" s="13">
        <v>2079</v>
      </c>
      <c r="E29" s="106">
        <v>331</v>
      </c>
      <c r="F29" s="13">
        <v>8944</v>
      </c>
      <c r="G29" s="17">
        <v>91</v>
      </c>
      <c r="H29" s="75">
        <v>5531</v>
      </c>
      <c r="I29" s="17">
        <v>93.5</v>
      </c>
      <c r="J29" s="17">
        <v>14.8</v>
      </c>
      <c r="K29" s="120">
        <v>1.29</v>
      </c>
      <c r="L29" s="5">
        <v>1</v>
      </c>
      <c r="M29" s="131">
        <v>84</v>
      </c>
      <c r="N29" s="105" t="s">
        <v>212</v>
      </c>
      <c r="O29" s="5">
        <v>128</v>
      </c>
      <c r="P29" s="5">
        <v>32</v>
      </c>
      <c r="Q29" s="13">
        <v>17601</v>
      </c>
      <c r="R29" s="13">
        <v>24723</v>
      </c>
      <c r="S29" s="13">
        <v>12920</v>
      </c>
      <c r="T29" s="55" t="s">
        <v>126</v>
      </c>
    </row>
    <row r="30" spans="1:20" s="113" customFormat="1" ht="10.5" customHeight="1">
      <c r="A30" s="53" t="s">
        <v>177</v>
      </c>
      <c r="B30" s="13">
        <v>818865</v>
      </c>
      <c r="C30" s="13">
        <v>4927</v>
      </c>
      <c r="D30" s="13">
        <v>1009</v>
      </c>
      <c r="E30" s="106">
        <v>388</v>
      </c>
      <c r="F30" s="13">
        <v>18435</v>
      </c>
      <c r="G30" s="17">
        <v>89.8</v>
      </c>
      <c r="H30" s="75">
        <v>6052</v>
      </c>
      <c r="I30" s="17">
        <v>90.7</v>
      </c>
      <c r="J30" s="17">
        <v>15.9</v>
      </c>
      <c r="K30" s="120">
        <v>1.3</v>
      </c>
      <c r="L30" s="5">
        <v>4</v>
      </c>
      <c r="M30" s="131">
        <v>175</v>
      </c>
      <c r="N30" s="105" t="s">
        <v>208</v>
      </c>
      <c r="O30" s="5">
        <v>215</v>
      </c>
      <c r="P30" s="5">
        <v>16</v>
      </c>
      <c r="Q30" s="13">
        <v>21716</v>
      </c>
      <c r="R30" s="13">
        <v>24908</v>
      </c>
      <c r="S30" s="123">
        <v>13190</v>
      </c>
      <c r="T30" s="55" t="s">
        <v>177</v>
      </c>
    </row>
    <row r="31" spans="1:20" s="113" customFormat="1" ht="10.5" customHeight="1">
      <c r="A31" s="53" t="s">
        <v>180</v>
      </c>
      <c r="B31" s="13">
        <v>819646</v>
      </c>
      <c r="C31" s="13">
        <v>4955</v>
      </c>
      <c r="D31" s="13">
        <v>1014</v>
      </c>
      <c r="E31" s="106">
        <v>365</v>
      </c>
      <c r="F31" s="13">
        <v>15892</v>
      </c>
      <c r="G31" s="17">
        <v>94.7</v>
      </c>
      <c r="H31" s="154">
        <v>5463</v>
      </c>
      <c r="I31" s="17">
        <v>91.9</v>
      </c>
      <c r="J31" s="17">
        <v>14.2</v>
      </c>
      <c r="K31" s="120">
        <v>1.3</v>
      </c>
      <c r="L31" s="5">
        <v>2</v>
      </c>
      <c r="M31" s="131">
        <v>920</v>
      </c>
      <c r="N31" s="105" t="s">
        <v>225</v>
      </c>
      <c r="O31" s="5">
        <v>201</v>
      </c>
      <c r="P31" s="5">
        <v>35</v>
      </c>
      <c r="Q31" s="13">
        <v>28238</v>
      </c>
      <c r="R31" s="13">
        <v>24656</v>
      </c>
      <c r="S31" s="123">
        <v>13201</v>
      </c>
      <c r="T31" s="55" t="s">
        <v>180</v>
      </c>
    </row>
    <row r="32" spans="1:20" s="113" customFormat="1" ht="10.5" customHeight="1">
      <c r="A32" s="53" t="s">
        <v>182</v>
      </c>
      <c r="B32" s="13">
        <v>819565</v>
      </c>
      <c r="C32" s="13">
        <v>4910</v>
      </c>
      <c r="D32" s="13">
        <v>1348</v>
      </c>
      <c r="E32" s="106">
        <v>586</v>
      </c>
      <c r="F32" s="144">
        <v>6160</v>
      </c>
      <c r="G32" s="145" t="s">
        <v>104</v>
      </c>
      <c r="H32" s="154">
        <v>5779</v>
      </c>
      <c r="I32" s="145" t="s">
        <v>104</v>
      </c>
      <c r="J32" s="145" t="s">
        <v>104</v>
      </c>
      <c r="K32" s="120">
        <v>1.32</v>
      </c>
      <c r="L32" s="146">
        <v>1</v>
      </c>
      <c r="M32" s="147">
        <v>20</v>
      </c>
      <c r="N32" s="105" t="s">
        <v>226</v>
      </c>
      <c r="O32" s="5">
        <v>233</v>
      </c>
      <c r="P32" s="5">
        <v>22</v>
      </c>
      <c r="Q32" s="13">
        <v>19513</v>
      </c>
      <c r="R32" s="13">
        <v>24997</v>
      </c>
      <c r="S32" s="123">
        <v>13255</v>
      </c>
      <c r="T32" s="55" t="s">
        <v>182</v>
      </c>
    </row>
    <row r="33" spans="1:20" s="113" customFormat="1" ht="10.5" customHeight="1">
      <c r="A33" s="56" t="s">
        <v>223</v>
      </c>
      <c r="B33" s="103">
        <v>819426</v>
      </c>
      <c r="C33" s="103" t="s">
        <v>104</v>
      </c>
      <c r="D33" s="103">
        <v>1265</v>
      </c>
      <c r="E33" s="155" t="s">
        <v>104</v>
      </c>
      <c r="F33" s="143">
        <v>6803</v>
      </c>
      <c r="G33" s="156" t="s">
        <v>104</v>
      </c>
      <c r="H33" s="164">
        <v>6955</v>
      </c>
      <c r="I33" s="156" t="s">
        <v>104</v>
      </c>
      <c r="J33" s="156" t="s">
        <v>104</v>
      </c>
      <c r="K33" s="157" t="s">
        <v>210</v>
      </c>
      <c r="L33" s="158">
        <v>3</v>
      </c>
      <c r="M33" s="159">
        <v>190</v>
      </c>
      <c r="N33" s="160" t="s">
        <v>210</v>
      </c>
      <c r="O33" s="20">
        <v>125</v>
      </c>
      <c r="P33" s="20">
        <v>19</v>
      </c>
      <c r="Q33" s="103">
        <v>25117</v>
      </c>
      <c r="R33" s="103">
        <v>24717</v>
      </c>
      <c r="S33" s="151">
        <v>13265</v>
      </c>
      <c r="T33" s="57" t="s">
        <v>224</v>
      </c>
    </row>
    <row r="34" spans="1:21" s="117" customFormat="1" ht="3" customHeight="1">
      <c r="A34" s="56"/>
      <c r="B34" s="20"/>
      <c r="C34" s="20"/>
      <c r="D34" s="20"/>
      <c r="E34" s="104" t="s">
        <v>104</v>
      </c>
      <c r="F34" s="144" t="s">
        <v>104</v>
      </c>
      <c r="G34" s="20"/>
      <c r="H34" s="20"/>
      <c r="I34" s="20"/>
      <c r="J34" s="20"/>
      <c r="K34" s="20"/>
      <c r="L34" s="20"/>
      <c r="M34" s="20"/>
      <c r="N34" s="20"/>
      <c r="O34" s="20"/>
      <c r="P34" s="103" t="s">
        <v>104</v>
      </c>
      <c r="Q34" s="20"/>
      <c r="R34" s="20"/>
      <c r="S34" s="20"/>
      <c r="T34" s="57"/>
      <c r="U34" s="136"/>
    </row>
    <row r="35" spans="1:20" s="108" customFormat="1" ht="13.5" customHeight="1">
      <c r="A35" s="118" t="s">
        <v>59</v>
      </c>
      <c r="B35" s="132">
        <v>-139</v>
      </c>
      <c r="C35" s="133">
        <v>-0.9</v>
      </c>
      <c r="D35" s="133">
        <f>(D33-D32)/D32*100</f>
        <v>-6.157270029673591</v>
      </c>
      <c r="E35" s="134">
        <f>(E32-E31)/E31*100</f>
        <v>60.54794520547945</v>
      </c>
      <c r="F35" s="134">
        <f>(F33-F32)/F32*100</f>
        <v>10.438311688311689</v>
      </c>
      <c r="G35" s="134">
        <v>5.5</v>
      </c>
      <c r="H35" s="134">
        <v>20.3</v>
      </c>
      <c r="I35" s="134">
        <f>(I31-I30)/I30*100</f>
        <v>1.3230429988974672</v>
      </c>
      <c r="J35" s="134">
        <f>(J31-J30)/J30*100</f>
        <v>-10.691823899371075</v>
      </c>
      <c r="K35" s="141">
        <v>0.02</v>
      </c>
      <c r="L35" s="134">
        <f>(L33-L32)/L32*100</f>
        <v>200</v>
      </c>
      <c r="M35" s="134">
        <f>(M33-M32)/M32*100</f>
        <v>850</v>
      </c>
      <c r="N35" s="134">
        <v>-0.1</v>
      </c>
      <c r="O35" s="134">
        <f>(12490-23260)/23260*100</f>
        <v>-46.30266552020637</v>
      </c>
      <c r="P35" s="134">
        <f>(1900-2240)/2240*100</f>
        <v>-15.178571428571427</v>
      </c>
      <c r="Q35" s="134">
        <f>(Q33-Q32)/Q32*100</f>
        <v>28.71931532824271</v>
      </c>
      <c r="R35" s="138">
        <f>(R33-R32)/R32*100</f>
        <v>-1.1201344161299356</v>
      </c>
      <c r="S35" s="139">
        <f>(S33-S32)/S32*100</f>
        <v>0.07544322897019992</v>
      </c>
      <c r="T35" s="125" t="s">
        <v>59</v>
      </c>
    </row>
    <row r="36" spans="1:20" s="108" customFormat="1" ht="13.5" customHeight="1">
      <c r="A36" s="119" t="s">
        <v>165</v>
      </c>
      <c r="B36" s="132">
        <v>-4794</v>
      </c>
      <c r="C36" s="133">
        <v>-4.1</v>
      </c>
      <c r="D36" s="134">
        <f>(D33-D21)/D21*100</f>
        <v>1.4434643143544506</v>
      </c>
      <c r="E36" s="134">
        <f>(E32-E20)/E20*100</f>
        <v>12.476007677543185</v>
      </c>
      <c r="F36" s="133">
        <f>(F33-F21)/F21*100</f>
        <v>-15.553624627606752</v>
      </c>
      <c r="G36" s="134">
        <v>4.5</v>
      </c>
      <c r="H36" s="134">
        <f>(H33-H21)/H21*100</f>
        <v>31.923368740515933</v>
      </c>
      <c r="I36" s="134">
        <v>5.3</v>
      </c>
      <c r="J36" s="134">
        <f>(J31-J19)/J19*100</f>
        <v>25.663716814159276</v>
      </c>
      <c r="K36" s="141">
        <f>1.32-1.21</f>
        <v>0.1100000000000001</v>
      </c>
      <c r="L36" s="134">
        <f>(L33-L21)/L21*100</f>
        <v>50</v>
      </c>
      <c r="M36" s="134">
        <f>(M33-M21)/M21*100</f>
        <v>58.333333333333336</v>
      </c>
      <c r="N36" s="133">
        <v>0.9</v>
      </c>
      <c r="O36" s="133">
        <v>272.8</v>
      </c>
      <c r="P36" s="134">
        <v>21.8</v>
      </c>
      <c r="Q36" s="134">
        <f>(Q33-Q21)/Q21*100</f>
        <v>16.20708799851948</v>
      </c>
      <c r="R36" s="133">
        <f>(R33-R21)/R21*100</f>
        <v>2.1237036730983765</v>
      </c>
      <c r="S36" s="133">
        <f>(S33-S21)/S21*100</f>
        <v>1.2827365045430252</v>
      </c>
      <c r="T36" s="130" t="s">
        <v>181</v>
      </c>
    </row>
    <row r="37" spans="1:20" s="59" customFormat="1" ht="45" customHeight="1">
      <c r="A37" s="58" t="s">
        <v>79</v>
      </c>
      <c r="B37" s="22" t="s">
        <v>130</v>
      </c>
      <c r="C37" s="23" t="s">
        <v>80</v>
      </c>
      <c r="D37" s="22" t="s">
        <v>81</v>
      </c>
      <c r="E37" s="23" t="s">
        <v>82</v>
      </c>
      <c r="F37" s="22" t="s">
        <v>69</v>
      </c>
      <c r="G37" s="23" t="s">
        <v>131</v>
      </c>
      <c r="H37" s="22" t="s">
        <v>83</v>
      </c>
      <c r="I37" s="165" t="s">
        <v>132</v>
      </c>
      <c r="J37" s="166"/>
      <c r="K37" s="22" t="s">
        <v>78</v>
      </c>
      <c r="L37" s="165" t="s">
        <v>38</v>
      </c>
      <c r="M37" s="166"/>
      <c r="N37" s="23" t="s">
        <v>133</v>
      </c>
      <c r="O37" s="165" t="s">
        <v>37</v>
      </c>
      <c r="P37" s="166"/>
      <c r="Q37" s="167" t="s">
        <v>105</v>
      </c>
      <c r="R37" s="168"/>
      <c r="S37" s="169"/>
      <c r="T37" s="71" t="s">
        <v>79</v>
      </c>
    </row>
    <row r="38" spans="1:16" s="9" customFormat="1" ht="10.5" customHeight="1">
      <c r="A38" s="24" t="s">
        <v>140</v>
      </c>
      <c r="F38" s="73"/>
      <c r="N38" s="7"/>
      <c r="P38" s="7"/>
    </row>
    <row r="39" spans="1:16" s="9" customFormat="1" ht="10.5" customHeight="1">
      <c r="A39" s="9" t="s">
        <v>167</v>
      </c>
      <c r="H39" s="112"/>
      <c r="K39" s="7" t="s">
        <v>148</v>
      </c>
      <c r="N39" s="7"/>
      <c r="P39" s="7"/>
    </row>
    <row r="40" spans="1:16" s="9" customFormat="1" ht="10.5" customHeight="1">
      <c r="A40" s="24" t="s">
        <v>213</v>
      </c>
      <c r="K40" s="24" t="s">
        <v>221</v>
      </c>
      <c r="N40" s="7"/>
      <c r="P40" s="7"/>
    </row>
    <row r="41" spans="1:16" s="9" customFormat="1" ht="10.5" customHeight="1">
      <c r="A41" s="24" t="s">
        <v>128</v>
      </c>
      <c r="K41" s="7" t="s">
        <v>136</v>
      </c>
      <c r="N41" s="7"/>
      <c r="P41" s="7"/>
    </row>
    <row r="42" spans="1:16" s="9" customFormat="1" ht="10.5" customHeight="1">
      <c r="A42" s="9" t="s">
        <v>129</v>
      </c>
      <c r="K42" s="7" t="s">
        <v>149</v>
      </c>
      <c r="N42" s="7"/>
      <c r="P42" s="7"/>
    </row>
    <row r="43" spans="1:16" s="9" customFormat="1" ht="10.5" customHeight="1">
      <c r="A43" s="7" t="s">
        <v>214</v>
      </c>
      <c r="K43" s="9" t="s">
        <v>163</v>
      </c>
      <c r="N43" s="7"/>
      <c r="P43" s="7"/>
    </row>
    <row r="44" spans="1:16" s="9" customFormat="1" ht="10.5" customHeight="1">
      <c r="A44" s="7" t="s">
        <v>150</v>
      </c>
      <c r="K44" s="7" t="s">
        <v>215</v>
      </c>
      <c r="N44" s="7"/>
      <c r="P44" s="7"/>
    </row>
    <row r="45" spans="1:14" s="9" customFormat="1" ht="10.5" customHeight="1">
      <c r="A45" s="7" t="s">
        <v>239</v>
      </c>
      <c r="H45" s="73"/>
      <c r="K45" s="7" t="s">
        <v>160</v>
      </c>
      <c r="N45" s="7"/>
    </row>
    <row r="46" spans="1:14" s="9" customFormat="1" ht="10.5" customHeight="1">
      <c r="A46" s="7" t="s">
        <v>175</v>
      </c>
      <c r="D46" s="73"/>
      <c r="G46" s="9" t="s">
        <v>122</v>
      </c>
      <c r="K46" s="24" t="s">
        <v>135</v>
      </c>
      <c r="N46" s="7"/>
    </row>
    <row r="47" spans="1:16" s="9" customFormat="1" ht="10.5" customHeight="1">
      <c r="A47" s="8"/>
      <c r="K47" s="24"/>
      <c r="N47" s="7"/>
      <c r="P47" s="7"/>
    </row>
    <row r="48" spans="1:16" s="9" customFormat="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4"/>
      <c r="N48" s="7"/>
      <c r="P48" s="7"/>
    </row>
    <row r="49" spans="11:17" ht="13.5">
      <c r="K49" s="7"/>
      <c r="L49" s="9"/>
      <c r="M49" s="9"/>
      <c r="N49" s="7"/>
      <c r="O49" s="9"/>
      <c r="P49" s="9"/>
      <c r="Q49" s="9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.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3.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3.5">
      <c r="A121" s="5"/>
      <c r="B121" s="5"/>
      <c r="C121" s="5"/>
      <c r="E121" s="5"/>
      <c r="F121" s="5"/>
      <c r="G121" s="5"/>
      <c r="H121" s="5"/>
      <c r="I121" s="5"/>
      <c r="J121" s="5"/>
    </row>
  </sheetData>
  <sheetProtection/>
  <mergeCells count="17"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  <mergeCell ref="O37:P37"/>
    <mergeCell ref="L37:M37"/>
    <mergeCell ref="I37:J37"/>
    <mergeCell ref="Q37:S37"/>
    <mergeCell ref="A5:A6"/>
    <mergeCell ref="E5:E7"/>
    <mergeCell ref="R5:R7"/>
  </mergeCells>
  <printOptions/>
  <pageMargins left="0.5905511811023623" right="0.5905511811023623" top="1.1811023622047245" bottom="0.984251968503937" header="0.35433070866141736" footer="0.5118110236220472"/>
  <pageSetup fitToHeight="1" fitToWidth="1" horizontalDpi="600" verticalDpi="600" orientation="landscape" paperSize="8" r:id="rId1"/>
  <ignoredErrors>
    <ignoredError sqref="T35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showGridLines="0" tabSelected="1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E36" sqref="E36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78" t="s">
        <v>5</v>
      </c>
      <c r="D3" s="188"/>
      <c r="E3" s="35" t="s">
        <v>6</v>
      </c>
      <c r="F3" s="96" t="s">
        <v>40</v>
      </c>
      <c r="G3" s="97" t="s">
        <v>7</v>
      </c>
      <c r="H3" s="15" t="s">
        <v>8</v>
      </c>
      <c r="I3" s="178" t="s">
        <v>41</v>
      </c>
      <c r="J3" s="188"/>
      <c r="K3" s="178" t="s">
        <v>94</v>
      </c>
      <c r="L3" s="180"/>
      <c r="M3" s="195" t="s">
        <v>95</v>
      </c>
      <c r="N3" s="191"/>
      <c r="O3" s="185" t="s">
        <v>116</v>
      </c>
      <c r="P3" s="195" t="s">
        <v>42</v>
      </c>
      <c r="Q3" s="180"/>
      <c r="R3" s="95" t="s">
        <v>99</v>
      </c>
      <c r="S3" s="185" t="s">
        <v>9</v>
      </c>
      <c r="T3" s="200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70" t="s">
        <v>10</v>
      </c>
      <c r="B4" s="36" t="s">
        <v>11</v>
      </c>
      <c r="C4" s="15" t="s">
        <v>43</v>
      </c>
      <c r="D4" s="64" t="s">
        <v>44</v>
      </c>
      <c r="E4" s="172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197"/>
      <c r="P4" s="196" t="s">
        <v>168</v>
      </c>
      <c r="Q4" s="192" t="s">
        <v>156</v>
      </c>
      <c r="R4" s="15" t="s">
        <v>115</v>
      </c>
      <c r="S4" s="173"/>
      <c r="T4" s="173"/>
      <c r="U4" s="199" t="s">
        <v>10</v>
      </c>
    </row>
    <row r="5" spans="1:21" ht="12" customHeight="1">
      <c r="A5" s="171"/>
      <c r="B5" s="41" t="s">
        <v>17</v>
      </c>
      <c r="C5" s="15" t="s">
        <v>47</v>
      </c>
      <c r="D5" s="65" t="s">
        <v>48</v>
      </c>
      <c r="E5" s="173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197"/>
      <c r="P5" s="193"/>
      <c r="Q5" s="193"/>
      <c r="R5" s="80" t="s">
        <v>100</v>
      </c>
      <c r="S5" s="173"/>
      <c r="T5" s="173"/>
      <c r="U5" s="184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74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198"/>
      <c r="P6" s="194"/>
      <c r="Q6" s="194"/>
      <c r="R6" s="78" t="s">
        <v>154</v>
      </c>
      <c r="S6" s="174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4" t="s">
        <v>36</v>
      </c>
      <c r="H7" s="83" t="s">
        <v>110</v>
      </c>
      <c r="I7" s="93" t="s">
        <v>157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169</v>
      </c>
      <c r="Q7" s="26" t="s">
        <v>153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184</v>
      </c>
      <c r="B9" s="29">
        <v>12709</v>
      </c>
      <c r="C9" s="13">
        <v>2005</v>
      </c>
      <c r="D9" s="13">
        <v>287373</v>
      </c>
      <c r="E9" s="13">
        <v>909</v>
      </c>
      <c r="F9" s="13">
        <v>100891</v>
      </c>
      <c r="G9" s="54">
        <v>139678</v>
      </c>
      <c r="H9" s="102">
        <v>97.8</v>
      </c>
      <c r="I9" s="17">
        <v>100</v>
      </c>
      <c r="J9" s="84">
        <v>1.2</v>
      </c>
      <c r="K9" s="13">
        <v>8812</v>
      </c>
      <c r="L9" s="13">
        <v>21124</v>
      </c>
      <c r="M9" s="29">
        <v>756139</v>
      </c>
      <c r="N9" s="13">
        <v>784055</v>
      </c>
      <c r="O9" s="85">
        <v>1262099</v>
      </c>
      <c r="P9" s="102" t="s">
        <v>178</v>
      </c>
      <c r="Q9" s="17">
        <v>100</v>
      </c>
      <c r="R9" s="13" t="s">
        <v>179</v>
      </c>
      <c r="S9" s="13">
        <v>29903</v>
      </c>
      <c r="T9" s="13">
        <v>47594</v>
      </c>
      <c r="U9" s="55" t="s">
        <v>190</v>
      </c>
    </row>
    <row r="10" spans="1:21" ht="10.5" customHeight="1">
      <c r="A10" s="100" t="s">
        <v>188</v>
      </c>
      <c r="B10" s="13">
        <v>12693</v>
      </c>
      <c r="C10" s="13">
        <v>1960</v>
      </c>
      <c r="D10" s="13">
        <v>282188</v>
      </c>
      <c r="E10" s="13">
        <v>967</v>
      </c>
      <c r="F10" s="13">
        <v>102600</v>
      </c>
      <c r="G10" s="54">
        <v>145395</v>
      </c>
      <c r="H10" s="17">
        <v>97.7</v>
      </c>
      <c r="I10" s="17">
        <v>100.6</v>
      </c>
      <c r="J10" s="84">
        <v>1.36</v>
      </c>
      <c r="K10" s="13">
        <v>8446</v>
      </c>
      <c r="L10" s="13">
        <v>20061</v>
      </c>
      <c r="M10" s="13" t="s">
        <v>176</v>
      </c>
      <c r="N10" s="13">
        <v>660420</v>
      </c>
      <c r="O10" s="85">
        <v>1230330</v>
      </c>
      <c r="P10" s="149" t="s">
        <v>220</v>
      </c>
      <c r="Q10" s="149">
        <v>99.9</v>
      </c>
      <c r="R10" s="13">
        <v>93695</v>
      </c>
      <c r="S10" s="13">
        <v>42422</v>
      </c>
      <c r="T10" s="13">
        <v>49157</v>
      </c>
      <c r="U10" s="55" t="s">
        <v>189</v>
      </c>
    </row>
    <row r="11" spans="1:21" s="113" customFormat="1" ht="10.5" customHeight="1">
      <c r="A11" s="121" t="s">
        <v>187</v>
      </c>
      <c r="B11" s="103">
        <v>12671</v>
      </c>
      <c r="C11" s="103">
        <v>1962</v>
      </c>
      <c r="D11" s="103">
        <v>283028</v>
      </c>
      <c r="E11" s="103">
        <v>964</v>
      </c>
      <c r="F11" s="103">
        <v>101432</v>
      </c>
      <c r="G11" s="128">
        <v>124937</v>
      </c>
      <c r="H11" s="104" t="s">
        <v>219</v>
      </c>
      <c r="I11" s="104" t="s">
        <v>191</v>
      </c>
      <c r="J11" s="124" t="s">
        <v>104</v>
      </c>
      <c r="K11" s="103">
        <v>8405</v>
      </c>
      <c r="L11" s="103">
        <v>31676</v>
      </c>
      <c r="M11" s="103" t="s">
        <v>238</v>
      </c>
      <c r="N11" s="103" t="s">
        <v>237</v>
      </c>
      <c r="O11" s="127">
        <v>1268287</v>
      </c>
      <c r="P11" s="124" t="s">
        <v>104</v>
      </c>
      <c r="Q11" s="129">
        <v>100.4</v>
      </c>
      <c r="R11" s="103">
        <v>97427</v>
      </c>
      <c r="S11" s="103">
        <v>37416</v>
      </c>
      <c r="T11" s="103">
        <v>50524</v>
      </c>
      <c r="U11" s="122" t="s">
        <v>187</v>
      </c>
    </row>
    <row r="12" spans="1:73" ht="3" customHeight="1">
      <c r="A12" s="53"/>
      <c r="P12" s="102"/>
      <c r="U12" s="10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222</v>
      </c>
      <c r="B13" s="29" t="s">
        <v>192</v>
      </c>
      <c r="C13" s="13">
        <v>207</v>
      </c>
      <c r="D13" s="13">
        <v>318488</v>
      </c>
      <c r="E13" s="13">
        <v>78</v>
      </c>
      <c r="F13" s="13">
        <v>9085</v>
      </c>
      <c r="G13" s="13">
        <v>8514</v>
      </c>
      <c r="H13" s="102">
        <v>100.6</v>
      </c>
      <c r="I13" s="102">
        <v>174.6</v>
      </c>
      <c r="J13" s="72">
        <v>1.43</v>
      </c>
      <c r="K13" s="13">
        <v>710</v>
      </c>
      <c r="L13" s="13">
        <v>1717</v>
      </c>
      <c r="M13" s="13" t="s">
        <v>193</v>
      </c>
      <c r="N13" s="13" t="s">
        <v>194</v>
      </c>
      <c r="O13" s="75">
        <v>1216903</v>
      </c>
      <c r="P13" s="102">
        <v>97.1</v>
      </c>
      <c r="Q13" s="107">
        <v>100.1</v>
      </c>
      <c r="R13" s="75">
        <v>95643</v>
      </c>
      <c r="S13" s="13">
        <v>3458</v>
      </c>
      <c r="T13" s="13">
        <v>49157</v>
      </c>
      <c r="U13" s="55" t="s">
        <v>222</v>
      </c>
    </row>
    <row r="14" spans="1:21" s="99" customFormat="1" ht="10.5" customHeight="1">
      <c r="A14" s="53" t="s">
        <v>166</v>
      </c>
      <c r="B14" s="29" t="s">
        <v>195</v>
      </c>
      <c r="C14" s="13">
        <v>167</v>
      </c>
      <c r="D14" s="13">
        <v>279249</v>
      </c>
      <c r="E14" s="13">
        <v>76</v>
      </c>
      <c r="F14" s="13">
        <v>6698</v>
      </c>
      <c r="G14" s="13">
        <v>6997</v>
      </c>
      <c r="H14" s="102">
        <v>99.5</v>
      </c>
      <c r="I14" s="102">
        <v>86.1</v>
      </c>
      <c r="J14" s="72">
        <v>1.43</v>
      </c>
      <c r="K14" s="13">
        <v>605</v>
      </c>
      <c r="L14" s="13">
        <v>1285</v>
      </c>
      <c r="M14" s="13">
        <v>54209</v>
      </c>
      <c r="N14" s="13">
        <v>65260</v>
      </c>
      <c r="O14" s="75">
        <v>1231573</v>
      </c>
      <c r="P14" s="102">
        <v>97.7</v>
      </c>
      <c r="Q14" s="107">
        <v>100</v>
      </c>
      <c r="R14" s="75">
        <v>95907</v>
      </c>
      <c r="S14" s="13">
        <v>3173</v>
      </c>
      <c r="T14" s="13">
        <v>49030</v>
      </c>
      <c r="U14" s="55" t="s">
        <v>166</v>
      </c>
    </row>
    <row r="15" spans="1:21" s="99" customFormat="1" ht="10.5" customHeight="1">
      <c r="A15" s="53" t="s">
        <v>2</v>
      </c>
      <c r="B15" s="29" t="s">
        <v>235</v>
      </c>
      <c r="C15" s="13">
        <v>145</v>
      </c>
      <c r="D15" s="13">
        <v>260644</v>
      </c>
      <c r="E15" s="13">
        <v>71</v>
      </c>
      <c r="F15" s="13">
        <v>7771</v>
      </c>
      <c r="G15" s="13">
        <v>7693</v>
      </c>
      <c r="H15" s="102">
        <v>100.5</v>
      </c>
      <c r="I15" s="102">
        <v>83.9</v>
      </c>
      <c r="J15" s="72">
        <v>1.43</v>
      </c>
      <c r="K15" s="13">
        <v>688</v>
      </c>
      <c r="L15" s="13">
        <v>1158</v>
      </c>
      <c r="M15" s="13">
        <v>63471</v>
      </c>
      <c r="N15" s="13">
        <v>55426</v>
      </c>
      <c r="O15" s="75">
        <v>1232340</v>
      </c>
      <c r="P15" s="102">
        <v>98</v>
      </c>
      <c r="Q15" s="107">
        <v>99.8</v>
      </c>
      <c r="R15" s="75">
        <v>95613</v>
      </c>
      <c r="S15" s="13">
        <v>2993</v>
      </c>
      <c r="T15" s="13">
        <v>49087</v>
      </c>
      <c r="U15" s="55" t="s">
        <v>2</v>
      </c>
    </row>
    <row r="16" spans="1:21" s="99" customFormat="1" ht="10.5" customHeight="1">
      <c r="A16" s="53" t="s">
        <v>126</v>
      </c>
      <c r="B16" s="29" t="s">
        <v>236</v>
      </c>
      <c r="C16" s="13">
        <v>163</v>
      </c>
      <c r="D16" s="13">
        <v>297942</v>
      </c>
      <c r="E16" s="13">
        <v>76</v>
      </c>
      <c r="F16" s="13">
        <v>14077</v>
      </c>
      <c r="G16" s="13">
        <v>14859</v>
      </c>
      <c r="H16" s="102">
        <v>100</v>
      </c>
      <c r="I16" s="102">
        <v>88.9</v>
      </c>
      <c r="J16" s="72">
        <v>1.45</v>
      </c>
      <c r="K16" s="13">
        <v>786</v>
      </c>
      <c r="L16" s="13">
        <v>1668</v>
      </c>
      <c r="M16" s="13">
        <v>72280</v>
      </c>
      <c r="N16" s="13">
        <v>66245</v>
      </c>
      <c r="O16" s="75">
        <v>1230330</v>
      </c>
      <c r="P16" s="102">
        <v>98.2</v>
      </c>
      <c r="Q16" s="107">
        <v>99.9</v>
      </c>
      <c r="R16" s="75">
        <v>95976</v>
      </c>
      <c r="S16" s="13">
        <v>3390</v>
      </c>
      <c r="T16" s="13">
        <v>49637</v>
      </c>
      <c r="U16" s="55" t="s">
        <v>126</v>
      </c>
    </row>
    <row r="17" spans="1:21" s="99" customFormat="1" ht="10.5" customHeight="1">
      <c r="A17" s="53" t="s">
        <v>177</v>
      </c>
      <c r="B17" s="29" t="s">
        <v>196</v>
      </c>
      <c r="C17" s="13">
        <v>156</v>
      </c>
      <c r="D17" s="13">
        <v>295929</v>
      </c>
      <c r="E17" s="13">
        <v>84</v>
      </c>
      <c r="F17" s="13">
        <v>7929</v>
      </c>
      <c r="G17" s="13">
        <v>20646</v>
      </c>
      <c r="H17" s="102">
        <v>102.9</v>
      </c>
      <c r="I17" s="102">
        <v>87.8</v>
      </c>
      <c r="J17" s="72">
        <v>1.47</v>
      </c>
      <c r="K17" s="13">
        <v>680</v>
      </c>
      <c r="L17" s="13">
        <v>1041</v>
      </c>
      <c r="M17" s="13">
        <v>63302</v>
      </c>
      <c r="N17" s="13">
        <v>58519</v>
      </c>
      <c r="O17" s="75">
        <v>1242295</v>
      </c>
      <c r="P17" s="102">
        <v>98.4</v>
      </c>
      <c r="Q17" s="107">
        <v>100.3</v>
      </c>
      <c r="R17" s="75">
        <v>97029</v>
      </c>
      <c r="S17" s="13">
        <v>2786</v>
      </c>
      <c r="T17" s="13">
        <v>49384</v>
      </c>
      <c r="U17" s="55" t="s">
        <v>177</v>
      </c>
    </row>
    <row r="18" spans="1:21" s="99" customFormat="1" ht="10.5" customHeight="1">
      <c r="A18" s="53" t="s">
        <v>180</v>
      </c>
      <c r="B18" s="29" t="s">
        <v>197</v>
      </c>
      <c r="C18" s="13">
        <v>159</v>
      </c>
      <c r="D18" s="13">
        <v>283056</v>
      </c>
      <c r="E18" s="13">
        <v>78</v>
      </c>
      <c r="F18" s="13">
        <v>6797</v>
      </c>
      <c r="G18" s="13">
        <v>12421</v>
      </c>
      <c r="H18" s="102">
        <v>100.7</v>
      </c>
      <c r="I18" s="102">
        <v>86.1</v>
      </c>
      <c r="J18" s="72">
        <v>1.49</v>
      </c>
      <c r="K18" s="13">
        <v>802</v>
      </c>
      <c r="L18" s="13">
        <v>1069</v>
      </c>
      <c r="M18" s="13">
        <v>58516</v>
      </c>
      <c r="N18" s="13">
        <v>60560</v>
      </c>
      <c r="O18" s="75">
        <v>1251868</v>
      </c>
      <c r="P18" s="102">
        <v>98.4</v>
      </c>
      <c r="Q18" s="107">
        <v>100.4</v>
      </c>
      <c r="R18" s="75">
        <v>97237</v>
      </c>
      <c r="S18" s="13">
        <v>3347</v>
      </c>
      <c r="T18" s="13">
        <v>49399</v>
      </c>
      <c r="U18" s="55" t="s">
        <v>180</v>
      </c>
    </row>
    <row r="19" spans="1:21" s="99" customFormat="1" ht="10.5" customHeight="1">
      <c r="A19" s="53" t="s">
        <v>182</v>
      </c>
      <c r="B19" s="29">
        <v>12677</v>
      </c>
      <c r="C19" s="13">
        <v>157</v>
      </c>
      <c r="D19" s="13">
        <v>268802</v>
      </c>
      <c r="E19" s="13">
        <v>87</v>
      </c>
      <c r="F19" s="13">
        <v>8947</v>
      </c>
      <c r="G19" s="13">
        <v>15185</v>
      </c>
      <c r="H19" s="102">
        <v>101.9</v>
      </c>
      <c r="I19" s="102">
        <v>138.2</v>
      </c>
      <c r="J19" s="72">
        <v>1.5</v>
      </c>
      <c r="K19" s="13">
        <v>706</v>
      </c>
      <c r="L19" s="13">
        <v>15883</v>
      </c>
      <c r="M19" s="13">
        <v>66080</v>
      </c>
      <c r="N19" s="13">
        <v>61747</v>
      </c>
      <c r="O19" s="75">
        <v>1249847</v>
      </c>
      <c r="P19" s="102">
        <v>98.5</v>
      </c>
      <c r="Q19" s="107">
        <v>100.2</v>
      </c>
      <c r="R19" s="75">
        <v>97636</v>
      </c>
      <c r="S19" s="13">
        <v>3570</v>
      </c>
      <c r="T19" s="13">
        <v>49574</v>
      </c>
      <c r="U19" s="55" t="s">
        <v>182</v>
      </c>
    </row>
    <row r="20" spans="1:21" s="99" customFormat="1" ht="10.5" customHeight="1">
      <c r="A20" s="53" t="s">
        <v>119</v>
      </c>
      <c r="B20" s="29">
        <v>12679</v>
      </c>
      <c r="C20" s="13">
        <v>172</v>
      </c>
      <c r="D20" s="13">
        <v>279197</v>
      </c>
      <c r="E20" s="13">
        <v>83</v>
      </c>
      <c r="F20" s="13">
        <v>7217</v>
      </c>
      <c r="G20" s="13">
        <v>12888</v>
      </c>
      <c r="H20" s="102">
        <v>101.6</v>
      </c>
      <c r="I20" s="102">
        <v>118.3</v>
      </c>
      <c r="J20" s="72">
        <v>1.52</v>
      </c>
      <c r="K20" s="13">
        <v>714</v>
      </c>
      <c r="L20" s="13">
        <v>1099</v>
      </c>
      <c r="M20" s="13">
        <v>64946</v>
      </c>
      <c r="N20" s="13">
        <v>60880</v>
      </c>
      <c r="O20" s="75">
        <v>1260040</v>
      </c>
      <c r="P20" s="102">
        <v>98.8</v>
      </c>
      <c r="Q20" s="107">
        <v>100.1</v>
      </c>
      <c r="R20" s="75">
        <v>97815</v>
      </c>
      <c r="S20" s="13">
        <v>2826</v>
      </c>
      <c r="T20" s="13">
        <v>49616</v>
      </c>
      <c r="U20" s="55" t="s">
        <v>119</v>
      </c>
    </row>
    <row r="21" spans="1:21" s="99" customFormat="1" ht="10.5" customHeight="1">
      <c r="A21" s="53" t="s">
        <v>120</v>
      </c>
      <c r="B21" s="29">
        <v>12675</v>
      </c>
      <c r="C21" s="13">
        <v>157</v>
      </c>
      <c r="D21" s="13">
        <v>280320</v>
      </c>
      <c r="E21" s="13">
        <v>81</v>
      </c>
      <c r="F21" s="13">
        <v>7666</v>
      </c>
      <c r="G21" s="13">
        <v>11494</v>
      </c>
      <c r="H21" s="102">
        <v>102.9</v>
      </c>
      <c r="I21" s="102">
        <v>87.4</v>
      </c>
      <c r="J21" s="72">
        <v>1.52</v>
      </c>
      <c r="K21" s="13">
        <v>639</v>
      </c>
      <c r="L21" s="13">
        <v>924</v>
      </c>
      <c r="M21" s="13">
        <v>62785</v>
      </c>
      <c r="N21" s="13">
        <v>61817</v>
      </c>
      <c r="O21" s="75">
        <v>1268006</v>
      </c>
      <c r="P21" s="102">
        <v>98.8</v>
      </c>
      <c r="Q21" s="107">
        <v>100.3</v>
      </c>
      <c r="R21" s="75">
        <v>97762</v>
      </c>
      <c r="S21" s="13">
        <v>3128</v>
      </c>
      <c r="T21" s="13">
        <v>49598</v>
      </c>
      <c r="U21" s="55" t="s">
        <v>120</v>
      </c>
    </row>
    <row r="22" spans="1:21" s="99" customFormat="1" ht="10.5" customHeight="1">
      <c r="A22" s="53" t="s">
        <v>121</v>
      </c>
      <c r="B22" s="29">
        <v>12668</v>
      </c>
      <c r="C22" s="13">
        <v>150</v>
      </c>
      <c r="D22" s="13">
        <v>268802</v>
      </c>
      <c r="E22" s="13">
        <v>83</v>
      </c>
      <c r="F22" s="13">
        <v>10594</v>
      </c>
      <c r="G22" s="13">
        <v>13191</v>
      </c>
      <c r="H22" s="102">
        <v>102.3</v>
      </c>
      <c r="I22" s="102">
        <v>85.3</v>
      </c>
      <c r="J22" s="72">
        <v>1.52</v>
      </c>
      <c r="K22" s="13">
        <v>679</v>
      </c>
      <c r="L22" s="13">
        <v>1158</v>
      </c>
      <c r="M22" s="13">
        <v>68107</v>
      </c>
      <c r="N22" s="13">
        <v>61569</v>
      </c>
      <c r="O22" s="75">
        <v>1266310</v>
      </c>
      <c r="P22" s="102">
        <v>99.1</v>
      </c>
      <c r="Q22" s="107">
        <v>100.5</v>
      </c>
      <c r="R22" s="75">
        <v>97882</v>
      </c>
      <c r="S22" s="13">
        <v>3118</v>
      </c>
      <c r="T22" s="13">
        <v>50042</v>
      </c>
      <c r="U22" s="55" t="s">
        <v>121</v>
      </c>
    </row>
    <row r="23" spans="1:21" s="99" customFormat="1" ht="10.5" customHeight="1">
      <c r="A23" s="53" t="s">
        <v>127</v>
      </c>
      <c r="B23" s="29">
        <v>12671</v>
      </c>
      <c r="C23" s="13">
        <v>159</v>
      </c>
      <c r="D23" s="13">
        <v>282872</v>
      </c>
      <c r="E23" s="13">
        <v>83</v>
      </c>
      <c r="F23" s="13">
        <v>7428</v>
      </c>
      <c r="G23" s="13">
        <v>11712</v>
      </c>
      <c r="H23" s="102">
        <v>102.8</v>
      </c>
      <c r="I23" s="102">
        <v>85.3</v>
      </c>
      <c r="J23" s="72">
        <v>1.56</v>
      </c>
      <c r="K23" s="13">
        <v>733</v>
      </c>
      <c r="L23" s="13">
        <v>959</v>
      </c>
      <c r="M23" s="13">
        <v>66829</v>
      </c>
      <c r="N23" s="13">
        <v>64144</v>
      </c>
      <c r="O23" s="75">
        <v>1260925</v>
      </c>
      <c r="P23" s="102">
        <v>99.4</v>
      </c>
      <c r="Q23" s="107">
        <v>100.6</v>
      </c>
      <c r="R23" s="75">
        <v>98131</v>
      </c>
      <c r="S23" s="13">
        <v>3160</v>
      </c>
      <c r="T23" s="13">
        <v>49834</v>
      </c>
      <c r="U23" s="55" t="s">
        <v>127</v>
      </c>
    </row>
    <row r="24" spans="1:21" s="99" customFormat="1" ht="10.5" customHeight="1">
      <c r="A24" s="53" t="s">
        <v>123</v>
      </c>
      <c r="B24" s="29">
        <v>12671</v>
      </c>
      <c r="C24" s="13">
        <v>167</v>
      </c>
      <c r="D24" s="13">
        <v>277361</v>
      </c>
      <c r="E24" s="13">
        <v>85</v>
      </c>
      <c r="F24" s="13">
        <v>7680</v>
      </c>
      <c r="G24" s="13">
        <v>8633</v>
      </c>
      <c r="H24" s="102">
        <v>103.5</v>
      </c>
      <c r="I24" s="102">
        <v>88.7</v>
      </c>
      <c r="J24" s="72">
        <v>1.56</v>
      </c>
      <c r="K24" s="13">
        <v>677</v>
      </c>
      <c r="L24" s="13">
        <v>1457</v>
      </c>
      <c r="M24" s="13">
        <v>69200</v>
      </c>
      <c r="N24" s="13">
        <v>68148</v>
      </c>
      <c r="O24" s="75">
        <v>1261242</v>
      </c>
      <c r="P24" s="102">
        <v>99.9</v>
      </c>
      <c r="Q24" s="107">
        <v>101</v>
      </c>
      <c r="R24" s="75">
        <v>98748</v>
      </c>
      <c r="S24" s="13">
        <v>2928</v>
      </c>
      <c r="T24" s="13">
        <v>49983</v>
      </c>
      <c r="U24" s="55" t="s">
        <v>123</v>
      </c>
    </row>
    <row r="25" spans="1:21" s="99" customFormat="1" ht="10.5" customHeight="1">
      <c r="A25" s="53" t="s">
        <v>124</v>
      </c>
      <c r="B25" s="29">
        <v>12669</v>
      </c>
      <c r="C25" s="13">
        <v>209</v>
      </c>
      <c r="D25" s="13">
        <v>322157</v>
      </c>
      <c r="E25" s="13">
        <v>77</v>
      </c>
      <c r="F25" s="13">
        <v>8628</v>
      </c>
      <c r="G25" s="13">
        <v>7973</v>
      </c>
      <c r="H25" s="102">
        <v>105.4</v>
      </c>
      <c r="I25" s="102">
        <v>176.1</v>
      </c>
      <c r="J25" s="72">
        <v>1.59</v>
      </c>
      <c r="K25" s="13">
        <v>696</v>
      </c>
      <c r="L25" s="13">
        <v>3976</v>
      </c>
      <c r="M25" s="13">
        <v>73039</v>
      </c>
      <c r="N25" s="13">
        <v>69477</v>
      </c>
      <c r="O25" s="75">
        <v>1264283</v>
      </c>
      <c r="P25" s="102">
        <v>100</v>
      </c>
      <c r="Q25" s="107">
        <v>101.2</v>
      </c>
      <c r="R25" s="75">
        <v>99057</v>
      </c>
      <c r="S25" s="13">
        <v>2999</v>
      </c>
      <c r="T25" s="13">
        <v>50524</v>
      </c>
      <c r="U25" s="55" t="s">
        <v>124</v>
      </c>
    </row>
    <row r="26" spans="1:21" s="99" customFormat="1" ht="10.5" customHeight="1">
      <c r="A26" s="53" t="s">
        <v>183</v>
      </c>
      <c r="B26" s="29">
        <v>12659</v>
      </c>
      <c r="C26" s="13">
        <v>168</v>
      </c>
      <c r="D26" s="13">
        <v>289703</v>
      </c>
      <c r="E26" s="13">
        <v>66</v>
      </c>
      <c r="F26" s="13">
        <v>6893</v>
      </c>
      <c r="G26" s="13">
        <v>3101</v>
      </c>
      <c r="H26" s="102">
        <v>100.7</v>
      </c>
      <c r="I26" s="102">
        <v>87.1</v>
      </c>
      <c r="J26" s="72">
        <v>1.59</v>
      </c>
      <c r="K26" s="13">
        <v>635</v>
      </c>
      <c r="L26" s="13">
        <v>1046</v>
      </c>
      <c r="M26" s="13">
        <v>60863</v>
      </c>
      <c r="N26" s="13">
        <v>70345</v>
      </c>
      <c r="O26" s="75">
        <v>1268535</v>
      </c>
      <c r="P26" s="102">
        <v>100.4</v>
      </c>
      <c r="Q26" s="107">
        <v>101.3</v>
      </c>
      <c r="R26" s="75">
        <v>99170</v>
      </c>
      <c r="S26" s="13">
        <v>2998</v>
      </c>
      <c r="T26" s="13">
        <v>50422</v>
      </c>
      <c r="U26" s="55" t="s">
        <v>183</v>
      </c>
    </row>
    <row r="27" spans="1:21" s="113" customFormat="1" ht="10.5" customHeight="1">
      <c r="A27" s="53" t="s">
        <v>2</v>
      </c>
      <c r="B27" s="29">
        <v>12661</v>
      </c>
      <c r="C27" s="13">
        <v>146</v>
      </c>
      <c r="D27" s="13">
        <v>265614</v>
      </c>
      <c r="E27" s="13">
        <v>69</v>
      </c>
      <c r="F27" s="13">
        <v>7959</v>
      </c>
      <c r="G27" s="13">
        <v>2930</v>
      </c>
      <c r="H27" s="102">
        <v>102.7</v>
      </c>
      <c r="I27" s="17">
        <v>84.7</v>
      </c>
      <c r="J27" s="72">
        <v>1.58</v>
      </c>
      <c r="K27" s="13">
        <v>617</v>
      </c>
      <c r="L27" s="13">
        <v>900</v>
      </c>
      <c r="M27" s="29">
        <v>64633</v>
      </c>
      <c r="N27" s="13">
        <v>64634</v>
      </c>
      <c r="O27" s="75">
        <v>1261749</v>
      </c>
      <c r="P27" s="102">
        <v>100.4</v>
      </c>
      <c r="Q27" s="107">
        <v>101.3</v>
      </c>
      <c r="R27" s="75">
        <v>98658</v>
      </c>
      <c r="S27" s="13">
        <v>2680</v>
      </c>
      <c r="T27" s="13">
        <v>50384</v>
      </c>
      <c r="U27" s="55" t="s">
        <v>2</v>
      </c>
    </row>
    <row r="28" spans="1:21" s="113" customFormat="1" ht="11.25" customHeight="1">
      <c r="A28" s="53" t="s">
        <v>126</v>
      </c>
      <c r="B28" s="29">
        <v>12649</v>
      </c>
      <c r="C28" s="13">
        <v>163</v>
      </c>
      <c r="D28" s="13">
        <v>301230</v>
      </c>
      <c r="E28" s="13">
        <v>70</v>
      </c>
      <c r="F28" s="13">
        <v>13743</v>
      </c>
      <c r="G28" s="13">
        <v>4763</v>
      </c>
      <c r="H28" s="17">
        <v>104.1</v>
      </c>
      <c r="I28" s="17">
        <v>90.7</v>
      </c>
      <c r="J28" s="72">
        <v>1.59</v>
      </c>
      <c r="K28" s="5">
        <v>789</v>
      </c>
      <c r="L28" s="142">
        <v>1327</v>
      </c>
      <c r="M28" s="29">
        <v>73827</v>
      </c>
      <c r="N28" s="29">
        <v>65893</v>
      </c>
      <c r="O28" s="75">
        <v>1268287</v>
      </c>
      <c r="P28" s="102">
        <v>100.3</v>
      </c>
      <c r="Q28" s="107">
        <v>101</v>
      </c>
      <c r="R28" s="75">
        <v>98909</v>
      </c>
      <c r="S28" s="13">
        <v>3017</v>
      </c>
      <c r="T28" s="13">
        <v>50916</v>
      </c>
      <c r="U28" s="55" t="s">
        <v>126</v>
      </c>
    </row>
    <row r="29" spans="1:21" s="113" customFormat="1" ht="11.25" customHeight="1">
      <c r="A29" s="53" t="s">
        <v>177</v>
      </c>
      <c r="B29" s="29">
        <v>12653</v>
      </c>
      <c r="C29" s="13">
        <v>156</v>
      </c>
      <c r="D29" s="13">
        <v>294439</v>
      </c>
      <c r="E29" s="13">
        <v>84</v>
      </c>
      <c r="F29" s="13">
        <v>8689</v>
      </c>
      <c r="G29" s="13">
        <v>21777</v>
      </c>
      <c r="H29" s="17">
        <v>104.6</v>
      </c>
      <c r="I29" s="17">
        <v>88.3</v>
      </c>
      <c r="J29" s="72">
        <v>1.59</v>
      </c>
      <c r="K29" s="5">
        <v>650</v>
      </c>
      <c r="L29" s="13">
        <v>954</v>
      </c>
      <c r="M29" s="29">
        <v>68223</v>
      </c>
      <c r="N29" s="29">
        <v>62016</v>
      </c>
      <c r="O29" s="75">
        <v>1256018</v>
      </c>
      <c r="P29" s="102">
        <v>100.5</v>
      </c>
      <c r="Q29" s="107">
        <v>100.9</v>
      </c>
      <c r="R29" s="75">
        <v>100109</v>
      </c>
      <c r="S29" s="13">
        <v>3482</v>
      </c>
      <c r="T29" s="13">
        <v>50829</v>
      </c>
      <c r="U29" s="55" t="s">
        <v>177</v>
      </c>
    </row>
    <row r="30" spans="1:21" s="113" customFormat="1" ht="11.25" customHeight="1">
      <c r="A30" s="53" t="s">
        <v>180</v>
      </c>
      <c r="B30" s="29">
        <v>12649</v>
      </c>
      <c r="C30" s="13">
        <v>157</v>
      </c>
      <c r="D30" s="13">
        <v>281307</v>
      </c>
      <c r="E30" s="13">
        <v>80</v>
      </c>
      <c r="F30" s="144">
        <v>7916</v>
      </c>
      <c r="G30" s="13">
        <v>12857</v>
      </c>
      <c r="H30" s="17" t="s">
        <v>227</v>
      </c>
      <c r="I30" s="17">
        <v>87.9</v>
      </c>
      <c r="J30" s="150">
        <v>1.6</v>
      </c>
      <c r="K30" s="5">
        <v>767</v>
      </c>
      <c r="L30" s="13">
        <v>1044</v>
      </c>
      <c r="M30" s="29">
        <v>63235</v>
      </c>
      <c r="N30" s="29">
        <v>69069</v>
      </c>
      <c r="O30" s="75">
        <v>1254477</v>
      </c>
      <c r="P30" s="102">
        <v>101.1</v>
      </c>
      <c r="Q30" s="107">
        <v>100.9</v>
      </c>
      <c r="R30" s="75">
        <v>100315</v>
      </c>
      <c r="S30" s="13">
        <v>2583</v>
      </c>
      <c r="T30" s="13">
        <v>50661</v>
      </c>
      <c r="U30" s="55" t="s">
        <v>180</v>
      </c>
    </row>
    <row r="31" spans="1:21" s="113" customFormat="1" ht="11.25" customHeight="1">
      <c r="A31" s="53" t="s">
        <v>182</v>
      </c>
      <c r="B31" s="29">
        <v>12652</v>
      </c>
      <c r="C31" s="13">
        <v>160</v>
      </c>
      <c r="D31" s="13">
        <v>267641</v>
      </c>
      <c r="E31" s="13">
        <v>81</v>
      </c>
      <c r="F31" s="144">
        <v>8973</v>
      </c>
      <c r="G31" s="144">
        <v>14339</v>
      </c>
      <c r="H31" s="17" t="s">
        <v>228</v>
      </c>
      <c r="I31" s="17">
        <v>142.7</v>
      </c>
      <c r="J31" s="72">
        <v>1.62</v>
      </c>
      <c r="K31" s="5">
        <v>690</v>
      </c>
      <c r="L31" s="13">
        <v>2195</v>
      </c>
      <c r="M31" s="13" t="s">
        <v>229</v>
      </c>
      <c r="N31" s="13">
        <v>63348</v>
      </c>
      <c r="O31" s="75">
        <v>1258748</v>
      </c>
      <c r="P31" s="102">
        <v>101.3</v>
      </c>
      <c r="Q31" s="107">
        <v>100.9</v>
      </c>
      <c r="R31" s="75">
        <v>100663</v>
      </c>
      <c r="S31" s="13">
        <v>2497</v>
      </c>
      <c r="T31" s="144" t="s">
        <v>104</v>
      </c>
      <c r="U31" s="55" t="s">
        <v>182</v>
      </c>
    </row>
    <row r="32" spans="1:21" s="113" customFormat="1" ht="11.25" customHeight="1">
      <c r="A32" s="56" t="s">
        <v>224</v>
      </c>
      <c r="B32" s="140" t="s">
        <v>234</v>
      </c>
      <c r="C32" s="103" t="s">
        <v>104</v>
      </c>
      <c r="D32" s="103" t="s">
        <v>104</v>
      </c>
      <c r="E32" s="103" t="s">
        <v>104</v>
      </c>
      <c r="F32" s="103" t="s">
        <v>104</v>
      </c>
      <c r="G32" s="143">
        <v>12520</v>
      </c>
      <c r="H32" s="104" t="s">
        <v>104</v>
      </c>
      <c r="I32" s="104" t="s">
        <v>104</v>
      </c>
      <c r="J32" s="104" t="s">
        <v>104</v>
      </c>
      <c r="K32" s="20">
        <v>702</v>
      </c>
      <c r="L32" s="103">
        <v>1127</v>
      </c>
      <c r="M32" s="103" t="s">
        <v>230</v>
      </c>
      <c r="N32" s="103" t="s">
        <v>231</v>
      </c>
      <c r="O32" s="137">
        <v>1256276</v>
      </c>
      <c r="P32" s="103" t="s">
        <v>232</v>
      </c>
      <c r="Q32" s="161" t="s">
        <v>104</v>
      </c>
      <c r="R32" s="137">
        <v>100680</v>
      </c>
      <c r="S32" s="103" t="s">
        <v>104</v>
      </c>
      <c r="T32" s="103" t="s">
        <v>104</v>
      </c>
      <c r="U32" s="153" t="s">
        <v>224</v>
      </c>
    </row>
    <row r="33" spans="1:21" s="108" customFormat="1" ht="13.5" customHeight="1">
      <c r="A33" s="118" t="s">
        <v>59</v>
      </c>
      <c r="B33" s="132">
        <f>12659-12652</f>
        <v>7</v>
      </c>
      <c r="C33" s="134">
        <f>(1603032-1566388)/1566388*100</f>
        <v>2.339394837039099</v>
      </c>
      <c r="D33" s="134">
        <f>(D31-D30)/D30*100</f>
        <v>-4.858037659923144</v>
      </c>
      <c r="E33" s="134">
        <f>(81275-79539)/79539*100</f>
        <v>2.1825771005418724</v>
      </c>
      <c r="F33" s="134">
        <f>(F31-F30)/F30*100</f>
        <v>13.352703385548256</v>
      </c>
      <c r="G33" s="134">
        <f>(G32-G31)/G31*100</f>
        <v>-12.685682404630727</v>
      </c>
      <c r="H33" s="133">
        <v>-2.1</v>
      </c>
      <c r="I33" s="134">
        <f>(142.7-87.9)/87.9*100</f>
        <v>62.34357224118314</v>
      </c>
      <c r="J33" s="141">
        <v>0.02</v>
      </c>
      <c r="K33" s="134">
        <f>(K32-K31)/K31*100</f>
        <v>1.7391304347826086</v>
      </c>
      <c r="L33" s="134">
        <f>(112711-219527)/219527*100</f>
        <v>-48.65734055492035</v>
      </c>
      <c r="M33" s="134">
        <f>(6747928-7053219)/7053219*100</f>
        <v>-4.328392468743704</v>
      </c>
      <c r="N33" s="134">
        <f>(6979862-6334831)/6334831*100</f>
        <v>10.182292155860196</v>
      </c>
      <c r="O33" s="134">
        <f>(O32-O31)/O31*100</f>
        <v>-0.19638561491259568</v>
      </c>
      <c r="P33" s="134">
        <v>0.4</v>
      </c>
      <c r="Q33" s="134">
        <v>-0.1</v>
      </c>
      <c r="R33" s="134">
        <f>(10068033-10066336)/10066336*100</f>
        <v>0.016858169645837372</v>
      </c>
      <c r="S33" s="134">
        <v>-3.4</v>
      </c>
      <c r="T33" s="134">
        <f>(506612-508285)/508285*100</f>
        <v>-0.3291460499522906</v>
      </c>
      <c r="U33" s="125" t="s">
        <v>59</v>
      </c>
    </row>
    <row r="34" spans="1:21" s="108" customFormat="1" ht="13.5" customHeight="1">
      <c r="A34" s="119" t="s">
        <v>165</v>
      </c>
      <c r="B34" s="132">
        <f>12659-12678</f>
        <v>-19</v>
      </c>
      <c r="C34" s="134">
        <v>2.1</v>
      </c>
      <c r="D34" s="134">
        <f>(D31-D19)/D19*100</f>
        <v>-0.4319164291932352</v>
      </c>
      <c r="E34" s="134">
        <f>(81275-87327)/87327*100</f>
        <v>-6.930273569457326</v>
      </c>
      <c r="F34" s="134">
        <f>(F31-F19)/F19*100</f>
        <v>0.29060020118475466</v>
      </c>
      <c r="G34" s="134">
        <v>-2.9</v>
      </c>
      <c r="H34" s="134">
        <v>-1.2</v>
      </c>
      <c r="I34" s="134">
        <v>3.3</v>
      </c>
      <c r="J34" s="141">
        <f>1.62-1.5</f>
        <v>0.1200000000000001</v>
      </c>
      <c r="K34" s="134">
        <f>(K32-K20)/K20*100</f>
        <v>-1.680672268907563</v>
      </c>
      <c r="L34" s="134">
        <f>(112711-109885)/109885*100</f>
        <v>2.5717795877508305</v>
      </c>
      <c r="M34" s="134">
        <v>3.9</v>
      </c>
      <c r="N34" s="134">
        <v>14.6</v>
      </c>
      <c r="O34" s="134">
        <f>(O32-O20)/O20*100</f>
        <v>-0.29872067553411</v>
      </c>
      <c r="P34" s="134">
        <v>3</v>
      </c>
      <c r="Q34" s="134">
        <v>0.7</v>
      </c>
      <c r="R34" s="134">
        <f>(10068033-9781486)/9781486*100</f>
        <v>2.9294833116358805</v>
      </c>
      <c r="S34" s="134">
        <f>(S31-S19)/S19*100</f>
        <v>-30.056022408963585</v>
      </c>
      <c r="T34" s="134">
        <v>2.6</v>
      </c>
      <c r="U34" s="126" t="s">
        <v>165</v>
      </c>
    </row>
    <row r="35" spans="1:21" s="70" customFormat="1" ht="39.75" customHeight="1">
      <c r="A35" s="69" t="s">
        <v>87</v>
      </c>
      <c r="B35" s="22" t="s">
        <v>117</v>
      </c>
      <c r="C35" s="28" t="s">
        <v>67</v>
      </c>
      <c r="D35" s="22" t="s">
        <v>68</v>
      </c>
      <c r="E35" s="21" t="s">
        <v>70</v>
      </c>
      <c r="F35" s="22" t="s">
        <v>71</v>
      </c>
      <c r="G35" s="22" t="s">
        <v>69</v>
      </c>
      <c r="H35" s="28" t="s">
        <v>72</v>
      </c>
      <c r="I35" s="21" t="s">
        <v>73</v>
      </c>
      <c r="J35" s="21" t="s">
        <v>74</v>
      </c>
      <c r="K35" s="165" t="s">
        <v>38</v>
      </c>
      <c r="L35" s="166"/>
      <c r="M35" s="165" t="s">
        <v>101</v>
      </c>
      <c r="N35" s="166"/>
      <c r="O35" s="60" t="s">
        <v>102</v>
      </c>
      <c r="P35" s="28" t="s">
        <v>76</v>
      </c>
      <c r="Q35" s="22" t="s">
        <v>75</v>
      </c>
      <c r="R35" s="28" t="s">
        <v>76</v>
      </c>
      <c r="S35" s="22" t="s">
        <v>106</v>
      </c>
      <c r="T35" s="22" t="s">
        <v>77</v>
      </c>
      <c r="U35" s="60" t="s">
        <v>3</v>
      </c>
    </row>
    <row r="36" s="9" customFormat="1" ht="10.5" customHeight="1">
      <c r="A36" s="24" t="s">
        <v>134</v>
      </c>
    </row>
    <row r="37" spans="1:21" s="9" customFormat="1" ht="10.5" customHeight="1">
      <c r="A37" s="24" t="s">
        <v>141</v>
      </c>
      <c r="G37" s="73"/>
      <c r="K37" s="9" t="s">
        <v>139</v>
      </c>
      <c r="S37" s="91"/>
      <c r="T37" s="91"/>
      <c r="U37" s="91"/>
    </row>
    <row r="38" spans="1:21" s="9" customFormat="1" ht="10.5" customHeight="1">
      <c r="A38" s="9" t="s">
        <v>137</v>
      </c>
      <c r="G38" s="73"/>
      <c r="K38" s="9" t="s">
        <v>233</v>
      </c>
      <c r="S38" s="91"/>
      <c r="T38" s="91"/>
      <c r="U38" s="91"/>
    </row>
    <row r="39" spans="1:21" s="9" customFormat="1" ht="10.5" customHeight="1">
      <c r="A39" s="9" t="s">
        <v>151</v>
      </c>
      <c r="K39" s="9" t="s">
        <v>164</v>
      </c>
      <c r="S39" s="91"/>
      <c r="T39" s="92"/>
      <c r="U39" s="91"/>
    </row>
    <row r="40" spans="1:21" s="9" customFormat="1" ht="10.5" customHeight="1">
      <c r="A40" s="9" t="s">
        <v>171</v>
      </c>
      <c r="K40" s="9" t="s">
        <v>155</v>
      </c>
      <c r="S40" s="91"/>
      <c r="T40" s="92"/>
      <c r="U40" s="91"/>
    </row>
    <row r="41" spans="1:21" s="9" customFormat="1" ht="10.5" customHeight="1">
      <c r="A41" s="9" t="s">
        <v>172</v>
      </c>
      <c r="J41" s="91"/>
      <c r="K41" s="9" t="s">
        <v>170</v>
      </c>
      <c r="S41" s="91"/>
      <c r="T41" s="91"/>
      <c r="U41" s="91"/>
    </row>
    <row r="42" spans="1:21" s="9" customFormat="1" ht="10.5" customHeight="1">
      <c r="A42" s="9" t="s">
        <v>173</v>
      </c>
      <c r="J42" s="91"/>
      <c r="S42" s="91"/>
      <c r="T42" s="91"/>
      <c r="U42" s="91"/>
    </row>
    <row r="43" spans="1:20" ht="10.5" customHeight="1">
      <c r="A43" s="9" t="s">
        <v>152</v>
      </c>
      <c r="B43" s="9"/>
      <c r="C43" s="9"/>
      <c r="D43" s="9"/>
      <c r="E43" s="9"/>
      <c r="F43" s="9"/>
      <c r="G43" s="9"/>
      <c r="H43" s="9"/>
      <c r="I43" s="73"/>
      <c r="J43" s="91"/>
      <c r="T43" s="98"/>
    </row>
    <row r="44" spans="1:9" ht="10.5" customHeight="1">
      <c r="A44" s="9" t="s">
        <v>138</v>
      </c>
      <c r="B44" s="9"/>
      <c r="C44" s="9"/>
      <c r="D44" s="9"/>
      <c r="E44" s="9"/>
      <c r="F44" s="9"/>
      <c r="G44" s="9"/>
      <c r="H44" s="9"/>
      <c r="I44" s="73"/>
    </row>
    <row r="45" spans="15:19" ht="13.5">
      <c r="O45" s="18" t="s">
        <v>125</v>
      </c>
      <c r="S45" s="99"/>
    </row>
  </sheetData>
  <sheetProtection/>
  <mergeCells count="15">
    <mergeCell ref="U4:U5"/>
    <mergeCell ref="T3:T5"/>
    <mergeCell ref="C3:D3"/>
    <mergeCell ref="I3:J3"/>
    <mergeCell ref="A4:A5"/>
    <mergeCell ref="E4:E6"/>
    <mergeCell ref="S3:S6"/>
    <mergeCell ref="K35:L35"/>
    <mergeCell ref="M35:N35"/>
    <mergeCell ref="K3:L3"/>
    <mergeCell ref="Q4:Q6"/>
    <mergeCell ref="M3:N3"/>
    <mergeCell ref="P3:Q3"/>
    <mergeCell ref="P4:P6"/>
    <mergeCell ref="O3:O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33 I3:N3 Q5 A33 H8:Q8 J7:O7 I6:O6 J5:O5 P3:Q3 S3 U3 J4:O4 Q6" numberStoredAsText="1"/>
    <ignoredError sqref="C35 Q35 I35 H35 N35 K35:L35 D35 A35 A34 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2018-11-02T05:33:00Z</cp:lastPrinted>
  <dcterms:created xsi:type="dcterms:W3CDTF">1997-01-08T22:48:59Z</dcterms:created>
  <dcterms:modified xsi:type="dcterms:W3CDTF">2018-11-06T23:47:24Z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