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65521" windowWidth="10710" windowHeight="9810" activeTab="1"/>
  </bookViews>
  <sheets>
    <sheet name="主要経済(佐賀県）" sheetId="1" r:id="rId1"/>
    <sheet name="主要経済（全国）" sheetId="2" r:id="rId2"/>
    <sheet name="Sheet1" sheetId="3" r:id="rId3"/>
    <sheet name="Sheet2" sheetId="4" r:id="rId4"/>
  </sheets>
  <definedNames>
    <definedName name="_xlnm.Print_Area" localSheetId="0">'主要経済(佐賀県）'!$A$1:$T$41</definedName>
    <definedName name="_xlnm.Print_Area" localSheetId="1">'主要経済（全国）'!$A$1:$U$40</definedName>
  </definedNames>
  <calcPr fullCalcOnLoad="1"/>
</workbook>
</file>

<file path=xl/sharedStrings.xml><?xml version="1.0" encoding="utf-8"?>
<sst xmlns="http://schemas.openxmlformats.org/spreadsheetml/2006/main" count="413" uniqueCount="263">
  <si>
    <t xml:space="preserve">    ( 佐 賀 県 )</t>
  </si>
  <si>
    <t>年   月</t>
  </si>
  <si>
    <t xml:space="preserve">         2</t>
  </si>
  <si>
    <t>資  料</t>
  </si>
  <si>
    <t>推計人口</t>
  </si>
  <si>
    <t>個  人  消  費</t>
  </si>
  <si>
    <t>住宅建設</t>
  </si>
  <si>
    <t>公共工事</t>
  </si>
  <si>
    <t>鉱 工 業</t>
  </si>
  <si>
    <t>手  形   交換高</t>
  </si>
  <si>
    <t>年   月</t>
  </si>
  <si>
    <t>[各年10月1日</t>
  </si>
  <si>
    <t>大型小売店</t>
  </si>
  <si>
    <t>乗用車新車</t>
  </si>
  <si>
    <t>生産指数</t>
  </si>
  <si>
    <t>所定外労</t>
  </si>
  <si>
    <t>有効求</t>
  </si>
  <si>
    <t>現在、各月1</t>
  </si>
  <si>
    <t>前払保証</t>
  </si>
  <si>
    <t>(総合）</t>
  </si>
  <si>
    <t>働時間数</t>
  </si>
  <si>
    <t>人倍率</t>
  </si>
  <si>
    <t>件数</t>
  </si>
  <si>
    <t>発行高</t>
  </si>
  <si>
    <t>還収高</t>
  </si>
  <si>
    <t>請負金額</t>
  </si>
  <si>
    <t>[各年・月末]</t>
  </si>
  <si>
    <t>基準・単位</t>
  </si>
  <si>
    <t>人</t>
  </si>
  <si>
    <t>百万円</t>
  </si>
  <si>
    <t>台</t>
  </si>
  <si>
    <t>戸</t>
  </si>
  <si>
    <t>10万KWＨ</t>
  </si>
  <si>
    <t>時間</t>
  </si>
  <si>
    <t>倍</t>
  </si>
  <si>
    <t>件</t>
  </si>
  <si>
    <t>億円</t>
  </si>
  <si>
    <t>日本銀行佐賀事務所</t>
  </si>
  <si>
    <t>東京商工リサーチ</t>
  </si>
  <si>
    <t xml:space="preserve">    (  全   国  )</t>
  </si>
  <si>
    <t>設備投資</t>
  </si>
  <si>
    <t>賃  金  ・ 雇  用</t>
  </si>
  <si>
    <t>物価指数</t>
  </si>
  <si>
    <t>大    型</t>
  </si>
  <si>
    <t>家計消費</t>
  </si>
  <si>
    <t>機械受注額</t>
  </si>
  <si>
    <t>有    効</t>
  </si>
  <si>
    <t>小 売 店</t>
  </si>
  <si>
    <t>支  出</t>
  </si>
  <si>
    <t>[船舶・電力</t>
  </si>
  <si>
    <t>求人倍率</t>
  </si>
  <si>
    <t>販 売 額</t>
  </si>
  <si>
    <t>を除く民需]</t>
  </si>
  <si>
    <t>万人</t>
  </si>
  <si>
    <t>百億円</t>
  </si>
  <si>
    <t>円</t>
  </si>
  <si>
    <t>千戸</t>
  </si>
  <si>
    <t>百万米ドル</t>
  </si>
  <si>
    <t>百億円</t>
  </si>
  <si>
    <t xml:space="preserve"> 前月比（％）</t>
  </si>
  <si>
    <t>新設住宅
着工戸数</t>
  </si>
  <si>
    <t>登録台数</t>
  </si>
  <si>
    <t>件 数</t>
  </si>
  <si>
    <t>輸 出</t>
  </si>
  <si>
    <t>輸 入</t>
  </si>
  <si>
    <t>主 要 経 済</t>
  </si>
  <si>
    <t>販 売 額</t>
  </si>
  <si>
    <t>経済産業省
｢商業販売
統計｣</t>
  </si>
  <si>
    <t>総務省
｢家計調査
報告｣</t>
  </si>
  <si>
    <t>西日本建設業保証(株)</t>
  </si>
  <si>
    <t>国土交通省
｢建設統計
月報｣</t>
  </si>
  <si>
    <t>内閣府
｢機械受注統計調査報告｣</t>
  </si>
  <si>
    <r>
      <t xml:space="preserve">経済産業省
</t>
    </r>
    <r>
      <rPr>
        <sz val="6"/>
        <rFont val="ＭＳ 明朝"/>
        <family val="1"/>
      </rPr>
      <t>｢鉱工業生産・出荷・在庫指数｣</t>
    </r>
  </si>
  <si>
    <t>厚生労働省
｢毎月勤労
統計調査｣</t>
  </si>
  <si>
    <t>厚生労働省
｢一般職業
紹介状況｣</t>
  </si>
  <si>
    <t>総務省
｢消費者物価指数月報｣</t>
  </si>
  <si>
    <t>日本銀行
｢金融経済
統計｣</t>
  </si>
  <si>
    <t>日本銀行
｢金融経済
統計</t>
  </si>
  <si>
    <t>佐賀労働局</t>
  </si>
  <si>
    <t>資料
出所</t>
  </si>
  <si>
    <t>九州経済
産業局</t>
  </si>
  <si>
    <t>佐賀
運輸支局</t>
  </si>
  <si>
    <t>国土交通省
｢建設統計
月報｣</t>
  </si>
  <si>
    <t>九州電力
佐賀支店</t>
  </si>
  <si>
    <t>(4)</t>
  </si>
  <si>
    <t xml:space="preserve"> (  全   国  )  </t>
  </si>
  <si>
    <t>金 額</t>
  </si>
  <si>
    <t>資料</t>
  </si>
  <si>
    <t>手　形
交換高</t>
  </si>
  <si>
    <t xml:space="preserve">   １　       主         要         経　　</t>
  </si>
  <si>
    <t>　　　済         指         標</t>
  </si>
  <si>
    <t xml:space="preserve">    ( 佐 賀 県 )</t>
  </si>
  <si>
    <t>金額</t>
  </si>
  <si>
    <t>日現在](1)</t>
  </si>
  <si>
    <t>企業倒産(6）</t>
  </si>
  <si>
    <t>貿易(通関）(7)</t>
  </si>
  <si>
    <t>(2)</t>
  </si>
  <si>
    <t>(3)</t>
  </si>
  <si>
    <t>(5）</t>
  </si>
  <si>
    <t>マネーストック</t>
  </si>
  <si>
    <t>月中平均残高</t>
  </si>
  <si>
    <t>財務省
「貿易統計｣</t>
  </si>
  <si>
    <t>財務省</t>
  </si>
  <si>
    <t>億円</t>
  </si>
  <si>
    <t>…</t>
  </si>
  <si>
    <t>佐賀県銀行協会</t>
  </si>
  <si>
    <t>佐賀県銀行
協会</t>
  </si>
  <si>
    <t>(2)</t>
  </si>
  <si>
    <t>(3)</t>
  </si>
  <si>
    <t>(4)</t>
  </si>
  <si>
    <t>Ｈ22年=100</t>
  </si>
  <si>
    <t>H22年=100</t>
  </si>
  <si>
    <t>賃金指数</t>
  </si>
  <si>
    <t>(給与支給総額)</t>
  </si>
  <si>
    <r>
      <t xml:space="preserve">預金残高
</t>
    </r>
    <r>
      <rPr>
        <sz val="6"/>
        <rFont val="ＭＳ 明朝"/>
        <family val="1"/>
      </rPr>
      <t>[各年・月末]</t>
    </r>
  </si>
  <si>
    <r>
      <t xml:space="preserve">貸出残高
</t>
    </r>
    <r>
      <rPr>
        <sz val="6"/>
        <rFont val="ＭＳ 明朝"/>
        <family val="1"/>
      </rPr>
      <t>[各年・月末]</t>
    </r>
  </si>
  <si>
    <r>
      <t xml:space="preserve"> (M</t>
    </r>
    <r>
      <rPr>
        <vertAlign val="subscript"/>
        <sz val="9"/>
        <rFont val="ＭＳ 明朝"/>
        <family val="1"/>
      </rPr>
      <t>２</t>
    </r>
    <r>
      <rPr>
        <sz val="9"/>
        <rFont val="ＭＳ 明朝"/>
        <family val="1"/>
      </rPr>
      <t>）</t>
    </r>
  </si>
  <si>
    <t>外　貨
準備高</t>
  </si>
  <si>
    <t>総務省
｢人口推計｣</t>
  </si>
  <si>
    <t>国内銀行  貸出残高</t>
  </si>
  <si>
    <t xml:space="preserve">         7</t>
  </si>
  <si>
    <t xml:space="preserve">         8</t>
  </si>
  <si>
    <t xml:space="preserve">         9</t>
  </si>
  <si>
    <t xml:space="preserve"> </t>
  </si>
  <si>
    <t xml:space="preserve">        11</t>
  </si>
  <si>
    <t xml:space="preserve">        12</t>
  </si>
  <si>
    <t xml:space="preserve"> </t>
  </si>
  <si>
    <t xml:space="preserve"> </t>
  </si>
  <si>
    <t xml:space="preserve">         3</t>
  </si>
  <si>
    <t xml:space="preserve">        10</t>
  </si>
  <si>
    <t xml:space="preserve">  (2)従業員50人以上、売場面積1500㎡以上の百貨店、スーパーの販売額の合計。速報値。</t>
  </si>
  <si>
    <t xml:space="preserve">  (3)普通車+小型四輪（軽自動車を含まない。)</t>
  </si>
  <si>
    <t>県統計分析課
「佐賀県推計人口」</t>
  </si>
  <si>
    <t>県統計分析課
｢佐賀県鉱工業指数｣</t>
  </si>
  <si>
    <t>県統計分析課
｢毎月勤労統計調査｣</t>
  </si>
  <si>
    <t>県統計分析課
｢消費者
物価指数｣</t>
  </si>
  <si>
    <t xml:space="preserve"> …</t>
  </si>
  <si>
    <t xml:space="preserve"> (注）・○印は年度値。 ・前月比、前年同月比の( ）は増減差。 ・ｐは速報値、ｒは確報値。</t>
  </si>
  <si>
    <t xml:space="preserve">    26</t>
  </si>
  <si>
    <t xml:space="preserve">    27</t>
  </si>
  <si>
    <t>平成28年 1月</t>
  </si>
  <si>
    <t xml:space="preserve">         3</t>
  </si>
  <si>
    <t xml:space="preserve">    前年同月比、前月比は季節調整済指数を比較したもの。</t>
  </si>
  <si>
    <t>　 前月比は差（ポイント）を表す。</t>
  </si>
  <si>
    <t xml:space="preserve">      …</t>
  </si>
  <si>
    <t xml:space="preserve">  　(2)二人以上の世帯１世帯の１か月当たり消費支出。</t>
  </si>
  <si>
    <t>　　　 前月比は差（ポイント）を表す。年分は実数。</t>
  </si>
  <si>
    <t>(6)負債総額1,000万円以上。</t>
  </si>
  <si>
    <t>(7)年計及び平成27年12月分までの月計は確定値。月額は遡及訂正されることがある。　</t>
  </si>
  <si>
    <t xml:space="preserve">         4</t>
  </si>
  <si>
    <t xml:space="preserve"> (注）・○印は年度値　　・前月比、前年同月比の( ）は増減差　 </t>
  </si>
  <si>
    <t xml:space="preserve">    (1)各月の推計人口は、平成27年国勢調査を基準として算出したもの。</t>
  </si>
  <si>
    <t xml:space="preserve">         5</t>
  </si>
  <si>
    <t xml:space="preserve">         6</t>
  </si>
  <si>
    <t>12 710</t>
  </si>
  <si>
    <t>12 704</t>
  </si>
  <si>
    <t>消 費     電 力 量</t>
  </si>
  <si>
    <t>(6)</t>
  </si>
  <si>
    <t>(7)</t>
  </si>
  <si>
    <t>(8）</t>
  </si>
  <si>
    <t>企業倒産(9)</t>
  </si>
  <si>
    <t>（5）</t>
  </si>
  <si>
    <t xml:space="preserve">  (6)事業所規模30人以上｡ 平成27年1月にギャップ修正を行い、平成24年2月分まで遡って改定。</t>
  </si>
  <si>
    <t>(7)パートを含む。</t>
  </si>
  <si>
    <t>(9)負債総額1,000万円以上。</t>
  </si>
  <si>
    <t xml:space="preserve">  (5)平成28年4月以降、消費電力量については、九州電力（株）の数値のみである。</t>
  </si>
  <si>
    <t>r87 484</t>
  </si>
  <si>
    <t>　　(3)季節調整済。前年同月比は原指数による。平成27年の数値は年間補正済。</t>
  </si>
  <si>
    <t>　　(5)パートを含む。季節調整法は、センサス局法Ⅱによる。なお、平成27年12月以前の数値は新季節指数により改訂されている。</t>
  </si>
  <si>
    <t>12 703</t>
  </si>
  <si>
    <t>100.1</t>
  </si>
  <si>
    <t>H27=100</t>
  </si>
  <si>
    <t xml:space="preserve"> （９）</t>
  </si>
  <si>
    <t>(9)原則として前年分の確報データがそろった時点で、定例の季節調整替えが行われている。</t>
  </si>
  <si>
    <t>消費者
物価
（8）</t>
  </si>
  <si>
    <t>Ｈ27年=100</t>
  </si>
  <si>
    <t>消費者   物価指数
(佐賀市）</t>
  </si>
  <si>
    <t>（10）</t>
  </si>
  <si>
    <t>(11)平成２７年７月号掲載分から、日本銀行佐賀事務所「佐賀県内銀行受払高時系列ﾃﾞｰﾀ」による。</t>
  </si>
  <si>
    <t>(12)旧相互銀行を含む。</t>
  </si>
  <si>
    <t>日 本 銀 行 券　(11)</t>
  </si>
  <si>
    <t>県 内 銀 行  (12)</t>
  </si>
  <si>
    <t>(10)平成28年7月に、基準年が平成22年からH27年に変更されている。</t>
  </si>
  <si>
    <t>(8)平成28年7月に、基準年が平成22年からH27年に変更されている。</t>
  </si>
  <si>
    <t>100.3</t>
  </si>
  <si>
    <t>99.7</t>
  </si>
  <si>
    <t>99.8</t>
  </si>
  <si>
    <t>99.9</t>
  </si>
  <si>
    <t>100.2</t>
  </si>
  <si>
    <t>12 963</t>
  </si>
  <si>
    <t>12 699</t>
  </si>
  <si>
    <t>100.4</t>
  </si>
  <si>
    <t>100.0</t>
  </si>
  <si>
    <r>
      <t>前年同月比(</t>
    </r>
    <r>
      <rPr>
        <sz val="6"/>
        <rFont val="ＭＳ 明朝"/>
        <family val="1"/>
      </rPr>
      <t>％）</t>
    </r>
  </si>
  <si>
    <t>100.7</t>
  </si>
  <si>
    <t>12 694</t>
  </si>
  <si>
    <t>12 693</t>
  </si>
  <si>
    <t>平成26年</t>
  </si>
  <si>
    <t xml:space="preserve">    28</t>
  </si>
  <si>
    <t>101.0</t>
  </si>
  <si>
    <t>12 699</t>
  </si>
  <si>
    <t>12 695</t>
  </si>
  <si>
    <t>平成29年 1月</t>
  </si>
  <si>
    <t xml:space="preserve">  (1)平成27年国勢調査確定値を基礎とした推計人口。</t>
  </si>
  <si>
    <t xml:space="preserve">     平成28年10月以降は平成28年国勢調査確報値を基礎とし、動態の数値を加減して算出したもの。</t>
  </si>
  <si>
    <t>12 692</t>
  </si>
  <si>
    <t>12 700</t>
  </si>
  <si>
    <t>平成27年12月</t>
  </si>
  <si>
    <t>(8)パートを含む。年初めに季節調整計算が行われるので、平成28年12月までは、改定値となっている。</t>
  </si>
  <si>
    <t xml:space="preserve">r1.03 </t>
  </si>
  <si>
    <t xml:space="preserve">r1.05 </t>
  </si>
  <si>
    <t xml:space="preserve">r1.09 </t>
  </si>
  <si>
    <t xml:space="preserve">r1.11 </t>
  </si>
  <si>
    <t xml:space="preserve">r1.13 </t>
  </si>
  <si>
    <t xml:space="preserve">r1.13 </t>
  </si>
  <si>
    <t xml:space="preserve">r1.12 </t>
  </si>
  <si>
    <t xml:space="preserve">r1.17 </t>
  </si>
  <si>
    <t xml:space="preserve">r1.17 </t>
  </si>
  <si>
    <t xml:space="preserve">r1.16 </t>
  </si>
  <si>
    <r>
      <t>前年同月比(</t>
    </r>
    <r>
      <rPr>
        <sz val="6"/>
        <rFont val="ＭＳ 明朝"/>
        <family val="1"/>
      </rPr>
      <t>％)</t>
    </r>
  </si>
  <si>
    <t>100.2</t>
  </si>
  <si>
    <t>12 698</t>
  </si>
  <si>
    <t>r12 690</t>
  </si>
  <si>
    <t>12 686</t>
  </si>
  <si>
    <t>p12 683</t>
  </si>
  <si>
    <t>p99.8</t>
  </si>
  <si>
    <t>r100.6</t>
  </si>
  <si>
    <t>r700 358</t>
  </si>
  <si>
    <t>r53 505</t>
  </si>
  <si>
    <t>r58 896</t>
  </si>
  <si>
    <t>r50 919</t>
  </si>
  <si>
    <t>r60 253</t>
  </si>
  <si>
    <t>r57 284</t>
  </si>
  <si>
    <t>r53 164</t>
  </si>
  <si>
    <t>r59 689</t>
  </si>
  <si>
    <t>r58 702</t>
  </si>
  <si>
    <t>r59 564</t>
  </si>
  <si>
    <t>r66 789</t>
  </si>
  <si>
    <t>p65 096</t>
  </si>
  <si>
    <t>r60 430</t>
  </si>
  <si>
    <t>r60 075</t>
  </si>
  <si>
    <t>r54 668</t>
  </si>
  <si>
    <t>r57 119</t>
  </si>
  <si>
    <t>r50 783</t>
  </si>
  <si>
    <t>r51 393</t>
  </si>
  <si>
    <t>r53 389</t>
  </si>
  <si>
    <t>r52 239</t>
  </si>
  <si>
    <t>r53 510</t>
  </si>
  <si>
    <t>r54 824</t>
  </si>
  <si>
    <t>r53 891</t>
  </si>
  <si>
    <t>r58 099</t>
  </si>
  <si>
    <t>p97.9</t>
  </si>
  <si>
    <t>r97.7</t>
  </si>
  <si>
    <t>国内企業
物価
(10)</t>
  </si>
  <si>
    <t>H27=100</t>
  </si>
  <si>
    <t>(10)2017年2月10日公表分より2015年基準指数を適用。それに伴い、過去の数値も遡及計算されたものを掲載している。</t>
  </si>
  <si>
    <t xml:space="preserve">  (4)季節調整済値。ただし、年計は原指数。平成27年分は年間補正済。平成28年数値は若干変動する場合がある。</t>
  </si>
  <si>
    <t>p63 465</t>
  </si>
  <si>
    <t xml:space="preserve">  　(4)平成29年1月公表分よりＨ27年基準を指数を適用。それに伴い、過去の数値も遡及計算されたものを掲載している。</t>
  </si>
  <si>
    <t>　　　 厚生労働省が公表する平成29年1月分の確報から、事業規模別の区分が「30人以上」から「5人以上」に変更になったことを受けて</t>
  </si>
  <si>
    <t>　　　 同様の変更を行った。</t>
  </si>
  <si>
    <t>r57 022</t>
  </si>
  <si>
    <t>r64 568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</si>
</sst>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0.0;&quot;△ &quot;0.0"/>
    <numFmt numFmtId="179" formatCode="#\ ###\ ###"/>
    <numFmt numFmtId="180" formatCode="&quot;p&quot;\ #\ ##0"/>
    <numFmt numFmtId="181" formatCode="&quot;○&quot;#\ ##0"/>
    <numFmt numFmtId="182" formatCode="&quot;○&quot;\ 0.00"/>
    <numFmt numFmtId="183" formatCode="\ #\ ##0"/>
    <numFmt numFmtId="184" formatCode="#\ ##0.0"/>
    <numFmt numFmtId="185" formatCode="\(0.00\);&quot;(△&quot;0.00\)"/>
    <numFmt numFmtId="186" formatCode="&quot;&quot;\ #\ ##0"/>
    <numFmt numFmtId="187" formatCode="0.00_ "/>
    <numFmt numFmtId="188" formatCode="#\ ##0.00"/>
    <numFmt numFmtId="189" formatCode="&quot;○&quot;#\ ###\ ##0"/>
    <numFmt numFmtId="190" formatCode="\ #\ ##0.0"/>
    <numFmt numFmtId="191" formatCode="\(0\);&quot;(△&quot;#\ ##0\)"/>
    <numFmt numFmtId="192" formatCode="0;[Red]0"/>
    <numFmt numFmtId="193" formatCode="0.0;[Red]0.0"/>
    <numFmt numFmtId="194" formatCode="\(0\);&quot;(△ &quot;0\)"/>
    <numFmt numFmtId="195" formatCode="\(0.00\);&quot;(△&quot;###.\ ##0\)"/>
    <numFmt numFmtId="196" formatCode="\(0.00\);&quot;(△&quot;.\ ##000\ȩ;"/>
    <numFmt numFmtId="197" formatCode="\(0.0\);&quot;(△&quot;#.0\ ##0\)"/>
    <numFmt numFmtId="198" formatCode="#.0\ ##0"/>
    <numFmt numFmtId="199" formatCode="#.\ ##0"/>
    <numFmt numFmtId="200" formatCode=".\ ##00;"/>
    <numFmt numFmtId="201" formatCode=".\ ##000;"/>
    <numFmt numFmtId="202" formatCode=".\ ##0000;"/>
    <numFmt numFmtId="203" formatCode=".\ ##0;"/>
    <numFmt numFmtId="204" formatCode=".\ ##;"/>
    <numFmt numFmtId="205" formatCode="_(* #,##0_);_(* \(#,##0\);_(* &quot;-&quot;_);_(@_)"/>
    <numFmt numFmtId="206" formatCode="_(&quot;$&quot;* #,##0.00_);_(&quot;$&quot;* \(#,##0.00\);_(&quot;$&quot;* &quot;-&quot;??_);_(@_)"/>
    <numFmt numFmtId="207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208" formatCode="#,##0;\-#,##0;&quot;-&quot;"/>
    <numFmt numFmtId="209" formatCode="0.0_ "/>
    <numFmt numFmtId="210" formatCode="#,##0.0"/>
    <numFmt numFmtId="211" formatCode="[DBNum3][$-411]#,##0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3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vertAlign val="subscript"/>
      <sz val="9"/>
      <name val="ＭＳ 明朝"/>
      <family val="1"/>
    </font>
    <font>
      <sz val="7.5"/>
      <name val="ＭＳ 明朝"/>
      <family val="1"/>
    </font>
    <font>
      <sz val="10"/>
      <name val="HG丸ｺﾞｼｯｸM-PRO"/>
      <family val="3"/>
    </font>
    <font>
      <sz val="6"/>
      <name val="ＭＳ Ｐゴシック"/>
      <family val="3"/>
    </font>
    <font>
      <sz val="11"/>
      <name val="ＭＳ ・団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4"/>
      <name val="ＭＳ ・団"/>
      <family val="1"/>
    </font>
    <font>
      <u val="single"/>
      <sz val="8.25"/>
      <color indexed="12"/>
      <name val="ＭＳ ・団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MS Shell Dlg 2"/>
      <family val="2"/>
    </font>
    <font>
      <sz val="11"/>
      <color indexed="10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9"/>
      <color indexed="9"/>
      <name val="ＭＳ 明朝"/>
      <family val="1"/>
    </font>
    <font>
      <b/>
      <sz val="8"/>
      <color indexed="10"/>
      <name val="ＭＳ 明朝"/>
      <family val="1"/>
    </font>
    <font>
      <sz val="11"/>
      <color indexed="10"/>
      <name val="ＭＳ 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MS Shell Dlg 2"/>
      <family val="2"/>
    </font>
    <font>
      <sz val="11"/>
      <color rgb="FFFF0000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9"/>
      <color theme="0"/>
      <name val="ＭＳ 明朝"/>
      <family val="1"/>
    </font>
    <font>
      <b/>
      <sz val="8"/>
      <color rgb="FFFF0000"/>
      <name val="ＭＳ 明朝"/>
      <family val="1"/>
    </font>
    <font>
      <sz val="11"/>
      <color rgb="FFFF0000"/>
      <name val="ＭＳ ゴシック"/>
      <family val="3"/>
    </font>
    <font>
      <sz val="9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208" fontId="16" fillId="0" borderId="0" applyFill="0" applyBorder="0" applyAlignment="0">
      <protection/>
    </xf>
    <xf numFmtId="0" fontId="18" fillId="0" borderId="0">
      <alignment horizontal="left"/>
      <protection/>
    </xf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0" fontId="17" fillId="0" borderId="0">
      <alignment/>
      <protection/>
    </xf>
    <xf numFmtId="4" fontId="18" fillId="0" borderId="0">
      <alignment horizontal="right"/>
      <protection/>
    </xf>
    <xf numFmtId="4" fontId="20" fillId="0" borderId="0">
      <alignment horizontal="right"/>
      <protection/>
    </xf>
    <xf numFmtId="0" fontId="21" fillId="0" borderId="0">
      <alignment horizontal="left"/>
      <protection/>
    </xf>
    <xf numFmtId="0" fontId="22" fillId="0" borderId="0">
      <alignment horizontal="center"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3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5" fillId="0" borderId="5" applyNumberFormat="0" applyFill="0" applyAlignment="0" applyProtection="0"/>
    <xf numFmtId="0" fontId="56" fillId="29" borderId="0" applyNumberFormat="0" applyBorder="0" applyAlignment="0" applyProtection="0"/>
    <xf numFmtId="0" fontId="57" fillId="30" borderId="6" applyNumberFormat="0" applyAlignment="0" applyProtection="0"/>
    <xf numFmtId="0" fontId="58" fillId="0" borderId="0" applyNumberFormat="0" applyFill="0" applyBorder="0" applyAlignment="0" applyProtection="0"/>
    <xf numFmtId="4" fontId="23" fillId="0" borderId="0" applyFont="0" applyFill="0" applyBorder="0" applyAlignment="0" applyProtection="0"/>
    <xf numFmtId="205" fontId="17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30" borderId="11" applyNumberFormat="0" applyAlignment="0" applyProtection="0"/>
    <xf numFmtId="0" fontId="64" fillId="0" borderId="0" applyNumberFormat="0" applyFill="0" applyBorder="0" applyAlignment="0" applyProtection="0"/>
    <xf numFmtId="206" fontId="17" fillId="0" borderId="0" applyFont="0" applyFill="0" applyBorder="0" applyAlignment="0" applyProtection="0"/>
    <xf numFmtId="207" fontId="23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6" applyNumberFormat="0" applyAlignment="0" applyProtection="0"/>
    <xf numFmtId="0" fontId="50" fillId="0" borderId="0">
      <alignment vertical="center"/>
      <protection/>
    </xf>
    <xf numFmtId="0" fontId="15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66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3" fillId="0" borderId="0" xfId="78" applyFont="1" applyFill="1">
      <alignment/>
      <protection/>
    </xf>
    <xf numFmtId="0" fontId="4" fillId="0" borderId="0" xfId="78" applyFont="1" applyFill="1">
      <alignment/>
      <protection/>
    </xf>
    <xf numFmtId="0" fontId="6" fillId="0" borderId="12" xfId="78" applyFont="1" applyFill="1" applyBorder="1" applyAlignment="1" quotePrefix="1">
      <alignment horizontal="center"/>
      <protection/>
    </xf>
    <xf numFmtId="0" fontId="6" fillId="0" borderId="13" xfId="78" applyFont="1" applyFill="1" applyBorder="1" applyAlignment="1">
      <alignment horizontal="center"/>
      <protection/>
    </xf>
    <xf numFmtId="0" fontId="6" fillId="0" borderId="0" xfId="78" applyFont="1" applyFill="1">
      <alignment/>
      <protection/>
    </xf>
    <xf numFmtId="0" fontId="6" fillId="0" borderId="14" xfId="78" applyFont="1" applyFill="1" applyBorder="1">
      <alignment/>
      <protection/>
    </xf>
    <xf numFmtId="0" fontId="8" fillId="0" borderId="0" xfId="78" applyFont="1" applyFill="1" applyAlignment="1" quotePrefix="1">
      <alignment horizontal="left"/>
      <protection/>
    </xf>
    <xf numFmtId="38" fontId="8" fillId="0" borderId="0" xfId="60" applyFont="1" applyFill="1" applyAlignment="1">
      <alignment horizontal="left"/>
    </xf>
    <xf numFmtId="0" fontId="8" fillId="0" borderId="0" xfId="78" applyFont="1" applyFill="1">
      <alignment/>
      <protection/>
    </xf>
    <xf numFmtId="0" fontId="6" fillId="0" borderId="15" xfId="78" applyFont="1" applyFill="1" applyBorder="1" applyAlignment="1" quotePrefix="1">
      <alignment horizontal="center"/>
      <protection/>
    </xf>
    <xf numFmtId="0" fontId="6" fillId="0" borderId="16" xfId="78" applyFont="1" applyFill="1" applyBorder="1" applyAlignment="1" quotePrefix="1">
      <alignment horizontal="center"/>
      <protection/>
    </xf>
    <xf numFmtId="0" fontId="6" fillId="0" borderId="14" xfId="78" applyFont="1" applyFill="1" applyBorder="1" applyAlignment="1" quotePrefix="1">
      <alignment horizontal="center"/>
      <protection/>
    </xf>
    <xf numFmtId="176" fontId="6" fillId="0" borderId="0" xfId="78" applyNumberFormat="1" applyFont="1" applyFill="1" applyAlignment="1">
      <alignment horizontal="right"/>
      <protection/>
    </xf>
    <xf numFmtId="0" fontId="6" fillId="0" borderId="17" xfId="78" applyFont="1" applyFill="1" applyBorder="1" applyAlignment="1">
      <alignment horizontal="center"/>
      <protection/>
    </xf>
    <xf numFmtId="0" fontId="6" fillId="0" borderId="17" xfId="78" applyFont="1" applyFill="1" applyBorder="1" applyAlignment="1" quotePrefix="1">
      <alignment horizontal="center"/>
      <protection/>
    </xf>
    <xf numFmtId="0" fontId="6" fillId="0" borderId="18" xfId="78" applyFont="1" applyFill="1" applyBorder="1" applyAlignment="1" quotePrefix="1">
      <alignment horizontal="center"/>
      <protection/>
    </xf>
    <xf numFmtId="177" fontId="6" fillId="0" borderId="0" xfId="78" applyNumberFormat="1" applyFont="1" applyFill="1" applyAlignment="1">
      <alignment horizontal="right"/>
      <protection/>
    </xf>
    <xf numFmtId="0" fontId="2" fillId="0" borderId="0" xfId="78" applyFont="1" applyFill="1">
      <alignment/>
      <protection/>
    </xf>
    <xf numFmtId="0" fontId="2" fillId="0" borderId="19" xfId="78" applyFont="1" applyFill="1" applyBorder="1">
      <alignment/>
      <protection/>
    </xf>
    <xf numFmtId="0" fontId="9" fillId="0" borderId="0" xfId="78" applyFont="1" applyFill="1">
      <alignment/>
      <protection/>
    </xf>
    <xf numFmtId="0" fontId="12" fillId="0" borderId="20" xfId="78" applyFont="1" applyFill="1" applyBorder="1" applyAlignment="1" quotePrefix="1">
      <alignment horizontal="distributed" vertical="center" wrapText="1" shrinkToFit="1"/>
      <protection/>
    </xf>
    <xf numFmtId="0" fontId="12" fillId="0" borderId="20" xfId="78" applyFont="1" applyFill="1" applyBorder="1" applyAlignment="1">
      <alignment horizontal="distributed" vertical="center" wrapText="1"/>
      <protection/>
    </xf>
    <xf numFmtId="0" fontId="12" fillId="0" borderId="2" xfId="78" applyFont="1" applyFill="1" applyBorder="1" applyAlignment="1">
      <alignment horizontal="distributed" vertical="center" wrapText="1"/>
      <protection/>
    </xf>
    <xf numFmtId="0" fontId="8" fillId="0" borderId="0" xfId="78" applyFont="1" applyFill="1" applyAlignment="1">
      <alignment horizontal="left"/>
      <protection/>
    </xf>
    <xf numFmtId="182" fontId="6" fillId="0" borderId="0" xfId="78" applyNumberFormat="1" applyFont="1" applyFill="1" applyAlignment="1">
      <alignment horizontal="right"/>
      <protection/>
    </xf>
    <xf numFmtId="0" fontId="6" fillId="0" borderId="20" xfId="78" applyFont="1" applyFill="1" applyBorder="1" applyAlignment="1">
      <alignment horizontal="right" shrinkToFit="1"/>
      <protection/>
    </xf>
    <xf numFmtId="0" fontId="6" fillId="0" borderId="21" xfId="78" applyFont="1" applyFill="1" applyBorder="1" applyAlignment="1">
      <alignment horizontal="right" shrinkToFit="1"/>
      <protection/>
    </xf>
    <xf numFmtId="0" fontId="12" fillId="0" borderId="20" xfId="78" applyFont="1" applyFill="1" applyBorder="1" applyAlignment="1" quotePrefix="1">
      <alignment horizontal="distributed" vertical="center" wrapText="1"/>
      <protection/>
    </xf>
    <xf numFmtId="186" fontId="6" fillId="0" borderId="0" xfId="78" applyNumberFormat="1" applyFont="1" applyFill="1" applyAlignment="1">
      <alignment horizontal="right"/>
      <protection/>
    </xf>
    <xf numFmtId="0" fontId="13" fillId="0" borderId="0" xfId="78" applyFont="1" applyFill="1" applyAlignment="1">
      <alignment horizontal="right"/>
      <protection/>
    </xf>
    <xf numFmtId="0" fontId="4" fillId="0" borderId="0" xfId="78" applyFont="1" applyFill="1" applyAlignment="1">
      <alignment horizontal="right"/>
      <protection/>
    </xf>
    <xf numFmtId="0" fontId="5" fillId="0" borderId="19" xfId="78" applyFont="1" applyFill="1" applyBorder="1" applyAlignment="1">
      <alignment vertical="center"/>
      <protection/>
    </xf>
    <xf numFmtId="0" fontId="5" fillId="0" borderId="19" xfId="78" applyFont="1" applyFill="1" applyBorder="1" applyAlignment="1">
      <alignment horizontal="right" vertical="center"/>
      <protection/>
    </xf>
    <xf numFmtId="0" fontId="6" fillId="0" borderId="13" xfId="78" applyFont="1" applyFill="1" applyBorder="1">
      <alignment/>
      <protection/>
    </xf>
    <xf numFmtId="0" fontId="6" fillId="0" borderId="18" xfId="78" applyFont="1" applyFill="1" applyBorder="1" applyAlignment="1">
      <alignment horizontal="center"/>
      <protection/>
    </xf>
    <xf numFmtId="0" fontId="7" fillId="0" borderId="17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center" shrinkToFit="1"/>
      <protection/>
    </xf>
    <xf numFmtId="0" fontId="6" fillId="0" borderId="22" xfId="78" applyFont="1" applyFill="1" applyBorder="1" applyAlignment="1">
      <alignment horizontal="center"/>
      <protection/>
    </xf>
    <xf numFmtId="0" fontId="2" fillId="0" borderId="22" xfId="78" applyFont="1" applyFill="1" applyBorder="1">
      <alignment/>
      <protection/>
    </xf>
    <xf numFmtId="0" fontId="6" fillId="0" borderId="22" xfId="78" applyFont="1" applyFill="1" applyBorder="1">
      <alignment/>
      <protection/>
    </xf>
    <xf numFmtId="0" fontId="7" fillId="0" borderId="17" xfId="78" applyFont="1" applyFill="1" applyBorder="1" applyAlignment="1" quotePrefix="1">
      <alignment horizontal="center"/>
      <protection/>
    </xf>
    <xf numFmtId="0" fontId="6" fillId="0" borderId="17" xfId="78" applyFont="1" applyFill="1" applyBorder="1" applyAlignment="1">
      <alignment horizontal="distributed" vertical="center"/>
      <protection/>
    </xf>
    <xf numFmtId="0" fontId="6" fillId="0" borderId="13" xfId="78" applyFont="1" applyFill="1" applyBorder="1" applyAlignment="1" quotePrefix="1">
      <alignment horizontal="distributed" vertical="center"/>
      <protection/>
    </xf>
    <xf numFmtId="0" fontId="6" fillId="0" borderId="12" xfId="78" applyFont="1" applyFill="1" applyBorder="1">
      <alignment/>
      <protection/>
    </xf>
    <xf numFmtId="0" fontId="7" fillId="0" borderId="18" xfId="78" applyFont="1" applyFill="1" applyBorder="1" applyAlignment="1" quotePrefix="1">
      <alignment horizontal="center"/>
      <protection/>
    </xf>
    <xf numFmtId="0" fontId="6" fillId="0" borderId="18" xfId="78" applyFont="1" applyFill="1" applyBorder="1">
      <alignment/>
      <protection/>
    </xf>
    <xf numFmtId="0" fontId="6" fillId="0" borderId="21" xfId="78" applyFont="1" applyFill="1" applyBorder="1" applyAlignment="1">
      <alignment horizontal="center"/>
      <protection/>
    </xf>
    <xf numFmtId="0" fontId="6" fillId="0" borderId="2" xfId="78" applyFont="1" applyFill="1" applyBorder="1" applyAlignment="1">
      <alignment horizontal="right" shrinkToFit="1"/>
      <protection/>
    </xf>
    <xf numFmtId="0" fontId="6" fillId="0" borderId="20" xfId="78" applyFont="1" applyFill="1" applyBorder="1" applyAlignment="1" quotePrefix="1">
      <alignment horizontal="right" shrinkToFit="1"/>
      <protection/>
    </xf>
    <xf numFmtId="0" fontId="6" fillId="0" borderId="2" xfId="78" applyFont="1" applyFill="1" applyBorder="1" applyAlignment="1">
      <alignment horizontal="center"/>
      <protection/>
    </xf>
    <xf numFmtId="0" fontId="2" fillId="0" borderId="0" xfId="78" applyFont="1" applyFill="1" applyAlignment="1">
      <alignment horizontal="center"/>
      <protection/>
    </xf>
    <xf numFmtId="0" fontId="6" fillId="0" borderId="15" xfId="78" applyFont="1" applyFill="1" applyBorder="1">
      <alignment/>
      <protection/>
    </xf>
    <xf numFmtId="0" fontId="6" fillId="0" borderId="13" xfId="78" applyFont="1" applyFill="1" applyBorder="1" applyAlignment="1" quotePrefix="1">
      <alignment horizontal="left"/>
      <protection/>
    </xf>
    <xf numFmtId="181" fontId="6" fillId="0" borderId="0" xfId="78" applyNumberFormat="1" applyFont="1" applyFill="1" applyAlignment="1">
      <alignment horizontal="right"/>
      <protection/>
    </xf>
    <xf numFmtId="0" fontId="6" fillId="0" borderId="16" xfId="78" applyFont="1" applyFill="1" applyBorder="1" applyAlignment="1" quotePrefix="1">
      <alignment horizontal="left"/>
      <protection/>
    </xf>
    <xf numFmtId="0" fontId="9" fillId="0" borderId="13" xfId="78" applyFont="1" applyFill="1" applyBorder="1" applyAlignment="1" quotePrefix="1">
      <alignment horizontal="left"/>
      <protection/>
    </xf>
    <xf numFmtId="0" fontId="9" fillId="0" borderId="16" xfId="78" applyFont="1" applyFill="1" applyBorder="1" applyAlignment="1" quotePrefix="1">
      <alignment horizontal="left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0" xfId="78" applyFont="1" applyFill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5" fillId="0" borderId="19" xfId="78" applyFont="1" applyFill="1" applyBorder="1" applyAlignment="1" quotePrefix="1">
      <alignment horizontal="left" vertical="center"/>
      <protection/>
    </xf>
    <xf numFmtId="0" fontId="2" fillId="0" borderId="0" xfId="78" applyFont="1" applyFill="1" applyBorder="1">
      <alignment/>
      <protection/>
    </xf>
    <xf numFmtId="0" fontId="6" fillId="0" borderId="24" xfId="78" applyFont="1" applyFill="1" applyBorder="1">
      <alignment/>
      <protection/>
    </xf>
    <xf numFmtId="0" fontId="6" fillId="0" borderId="0" xfId="78" applyFont="1" applyFill="1" applyAlignment="1" quotePrefix="1">
      <alignment horizontal="center" shrinkToFit="1"/>
      <protection/>
    </xf>
    <xf numFmtId="0" fontId="6" fillId="0" borderId="0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 quotePrefix="1">
      <alignment horizontal="right"/>
      <protection/>
    </xf>
    <xf numFmtId="0" fontId="6" fillId="0" borderId="23" xfId="78" applyFont="1" applyFill="1" applyBorder="1" applyAlignment="1">
      <alignment horizontal="center"/>
      <protection/>
    </xf>
    <xf numFmtId="0" fontId="2" fillId="0" borderId="15" xfId="78" applyFont="1" applyFill="1" applyBorder="1">
      <alignment/>
      <protection/>
    </xf>
    <xf numFmtId="0" fontId="12" fillId="0" borderId="21" xfId="78" applyFont="1" applyFill="1" applyBorder="1" applyAlignment="1">
      <alignment horizontal="distributed" vertical="center"/>
      <protection/>
    </xf>
    <xf numFmtId="0" fontId="12" fillId="0" borderId="0" xfId="78" applyFont="1" applyFill="1">
      <alignment/>
      <protection/>
    </xf>
    <xf numFmtId="0" fontId="12" fillId="0" borderId="14" xfId="78" applyFont="1" applyFill="1" applyBorder="1" applyAlignment="1">
      <alignment horizontal="distributed" vertical="center" wrapText="1"/>
      <protection/>
    </xf>
    <xf numFmtId="2" fontId="6" fillId="0" borderId="0" xfId="78" applyNumberFormat="1" applyFont="1" applyFill="1" applyAlignment="1">
      <alignment horizontal="right"/>
      <protection/>
    </xf>
    <xf numFmtId="176" fontId="8" fillId="0" borderId="0" xfId="78" applyNumberFormat="1" applyFont="1" applyFill="1">
      <alignment/>
      <protection/>
    </xf>
    <xf numFmtId="0" fontId="2" fillId="0" borderId="0" xfId="78" applyFont="1" applyFill="1" applyBorder="1" applyAlignment="1">
      <alignment horizontal="center"/>
      <protection/>
    </xf>
    <xf numFmtId="179" fontId="6" fillId="0" borderId="0" xfId="78" applyNumberFormat="1" applyFont="1" applyFill="1" applyAlignment="1">
      <alignment horizontal="right"/>
      <protection/>
    </xf>
    <xf numFmtId="0" fontId="6" fillId="0" borderId="0" xfId="78" applyFont="1" applyFill="1" applyBorder="1">
      <alignment/>
      <protection/>
    </xf>
    <xf numFmtId="0" fontId="6" fillId="0" borderId="13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>
      <alignment horizontal="right"/>
      <protection/>
    </xf>
    <xf numFmtId="0" fontId="6" fillId="0" borderId="18" xfId="78" applyFont="1" applyFill="1" applyBorder="1" applyAlignment="1" quotePrefix="1">
      <alignment horizontal="center" shrinkToFit="1"/>
      <protection/>
    </xf>
    <xf numFmtId="0" fontId="6" fillId="0" borderId="25" xfId="78" applyFont="1" applyFill="1" applyBorder="1">
      <alignment/>
      <protection/>
    </xf>
    <xf numFmtId="0" fontId="6" fillId="0" borderId="17" xfId="78" applyFont="1" applyFill="1" applyBorder="1" applyAlignment="1">
      <alignment horizontal="center" shrinkToFit="1"/>
      <protection/>
    </xf>
    <xf numFmtId="0" fontId="10" fillId="0" borderId="17" xfId="78" applyFont="1" applyFill="1" applyBorder="1" applyAlignment="1">
      <alignment horizontal="center"/>
      <protection/>
    </xf>
    <xf numFmtId="0" fontId="6" fillId="0" borderId="18" xfId="78" applyFont="1" applyFill="1" applyBorder="1" applyAlignment="1">
      <alignment horizontal="center" shrinkToFit="1"/>
      <protection/>
    </xf>
    <xf numFmtId="0" fontId="6" fillId="0" borderId="20" xfId="78" applyFont="1" applyFill="1" applyBorder="1" applyAlignment="1" quotePrefix="1">
      <alignment horizontal="left"/>
      <protection/>
    </xf>
    <xf numFmtId="188" fontId="6" fillId="0" borderId="0" xfId="78" applyNumberFormat="1" applyFont="1" applyFill="1" applyAlignment="1">
      <alignment horizontal="right"/>
      <protection/>
    </xf>
    <xf numFmtId="189" fontId="6" fillId="0" borderId="0" xfId="78" applyNumberFormat="1" applyFont="1" applyFill="1" applyAlignment="1">
      <alignment horizontal="right"/>
      <protection/>
    </xf>
    <xf numFmtId="0" fontId="6" fillId="0" borderId="0" xfId="78" applyFont="1" applyFill="1" applyAlignment="1">
      <alignment horizontal="center"/>
      <protection/>
    </xf>
    <xf numFmtId="0" fontId="6" fillId="0" borderId="0" xfId="78" applyFont="1" applyFill="1" applyBorder="1" applyAlignment="1">
      <alignment horizontal="center"/>
      <protection/>
    </xf>
    <xf numFmtId="0" fontId="6" fillId="0" borderId="14" xfId="78" applyFont="1" applyFill="1" applyBorder="1" applyAlignment="1">
      <alignment horizontal="center"/>
      <protection/>
    </xf>
    <xf numFmtId="0" fontId="6" fillId="0" borderId="2" xfId="78" applyFont="1" applyFill="1" applyBorder="1" applyAlignment="1" quotePrefix="1">
      <alignment horizontal="right"/>
      <protection/>
    </xf>
    <xf numFmtId="0" fontId="6" fillId="0" borderId="21" xfId="78" applyFont="1" applyFill="1" applyBorder="1" applyAlignment="1">
      <alignment horizontal="right"/>
      <protection/>
    </xf>
    <xf numFmtId="0" fontId="8" fillId="0" borderId="0" xfId="78" applyFont="1" applyFill="1" applyBorder="1">
      <alignment/>
      <protection/>
    </xf>
    <xf numFmtId="178" fontId="6" fillId="0" borderId="0" xfId="78" applyNumberFormat="1" applyFont="1" applyFill="1" applyBorder="1" applyAlignment="1">
      <alignment vertical="center"/>
      <protection/>
    </xf>
    <xf numFmtId="0" fontId="6" fillId="0" borderId="20" xfId="78" applyFont="1" applyFill="1" applyBorder="1" applyAlignment="1" quotePrefix="1">
      <alignment horizontal="center" shrinkToFit="1"/>
      <protection/>
    </xf>
    <xf numFmtId="0" fontId="6" fillId="0" borderId="22" xfId="78" applyFont="1" applyFill="1" applyBorder="1" applyAlignment="1" quotePrefix="1">
      <alignment horizontal="center"/>
      <protection/>
    </xf>
    <xf numFmtId="0" fontId="10" fillId="0" borderId="17" xfId="78" applyFont="1" applyFill="1" applyBorder="1" applyAlignment="1">
      <alignment horizontal="center" vertical="center"/>
      <protection/>
    </xf>
    <xf numFmtId="0" fontId="6" fillId="0" borderId="26" xfId="78" applyFont="1" applyFill="1" applyBorder="1" applyAlignment="1">
      <alignment horizontal="center"/>
      <protection/>
    </xf>
    <xf numFmtId="0" fontId="6" fillId="0" borderId="12" xfId="78" applyFont="1" applyFill="1" applyBorder="1" applyAlignment="1">
      <alignment horizontal="center"/>
      <protection/>
    </xf>
    <xf numFmtId="0" fontId="67" fillId="0" borderId="0" xfId="0" applyFont="1" applyAlignment="1">
      <alignment/>
    </xf>
    <xf numFmtId="0" fontId="68" fillId="0" borderId="0" xfId="78" applyFont="1" applyFill="1">
      <alignment/>
      <protection/>
    </xf>
    <xf numFmtId="0" fontId="69" fillId="0" borderId="13" xfId="78" applyFont="1" applyFill="1" applyBorder="1" applyAlignment="1" quotePrefix="1">
      <alignment horizontal="left"/>
      <protection/>
    </xf>
    <xf numFmtId="176" fontId="69" fillId="0" borderId="0" xfId="78" applyNumberFormat="1" applyFont="1" applyFill="1" applyAlignment="1">
      <alignment horizontal="right"/>
      <protection/>
    </xf>
    <xf numFmtId="179" fontId="69" fillId="0" borderId="0" xfId="78" applyNumberFormat="1" applyFont="1" applyFill="1" applyAlignment="1">
      <alignment horizontal="right"/>
      <protection/>
    </xf>
    <xf numFmtId="0" fontId="69" fillId="0" borderId="0" xfId="78" applyFont="1" applyFill="1">
      <alignment/>
      <protection/>
    </xf>
    <xf numFmtId="0" fontId="70" fillId="0" borderId="0" xfId="78" applyFont="1" applyFill="1">
      <alignment/>
      <protection/>
    </xf>
    <xf numFmtId="184" fontId="6" fillId="0" borderId="0" xfId="78" applyNumberFormat="1" applyFont="1" applyFill="1" applyAlignment="1">
      <alignment horizontal="right"/>
      <protection/>
    </xf>
    <xf numFmtId="192" fontId="6" fillId="0" borderId="0" xfId="78" applyNumberFormat="1" applyFont="1" applyFill="1" applyAlignment="1">
      <alignment horizontal="right"/>
      <protection/>
    </xf>
    <xf numFmtId="176" fontId="9" fillId="0" borderId="0" xfId="78" applyNumberFormat="1" applyFont="1" applyFill="1" applyAlignment="1">
      <alignment horizontal="right"/>
      <protection/>
    </xf>
    <xf numFmtId="177" fontId="9" fillId="0" borderId="0" xfId="78" applyNumberFormat="1" applyFont="1" applyFill="1" applyAlignment="1">
      <alignment horizontal="right"/>
      <protection/>
    </xf>
    <xf numFmtId="0" fontId="9" fillId="0" borderId="0" xfId="78" applyFont="1" applyFill="1" applyBorder="1">
      <alignment/>
      <protection/>
    </xf>
    <xf numFmtId="176" fontId="6" fillId="0" borderId="13" xfId="78" applyNumberFormat="1" applyFont="1" applyFill="1" applyBorder="1" applyAlignment="1">
      <alignment horizontal="right"/>
      <protection/>
    </xf>
    <xf numFmtId="49" fontId="6" fillId="0" borderId="0" xfId="78" applyNumberFormat="1" applyFont="1" applyFill="1" applyAlignment="1">
      <alignment horizontal="right"/>
      <protection/>
    </xf>
    <xf numFmtId="1" fontId="6" fillId="0" borderId="0" xfId="78" applyNumberFormat="1" applyFont="1" applyFill="1" applyAlignment="1">
      <alignment horizontal="right"/>
      <protection/>
    </xf>
    <xf numFmtId="193" fontId="6" fillId="0" borderId="0" xfId="78" applyNumberFormat="1" applyFont="1" applyFill="1" applyAlignment="1">
      <alignment horizontal="right"/>
      <protection/>
    </xf>
    <xf numFmtId="0" fontId="68" fillId="0" borderId="0" xfId="78" applyFont="1" applyFill="1" applyAlignment="1">
      <alignment vertical="center"/>
      <protection/>
    </xf>
    <xf numFmtId="0" fontId="6" fillId="0" borderId="16" xfId="78" applyFont="1" applyFill="1" applyBorder="1">
      <alignment/>
      <protection/>
    </xf>
    <xf numFmtId="187" fontId="69" fillId="0" borderId="0" xfId="78" applyNumberFormat="1" applyFont="1" applyFill="1" applyAlignment="1">
      <alignment horizontal="right"/>
      <protection/>
    </xf>
    <xf numFmtId="0" fontId="71" fillId="0" borderId="0" xfId="78" applyFont="1" applyFill="1">
      <alignment/>
      <protection/>
    </xf>
    <xf numFmtId="0" fontId="72" fillId="0" borderId="0" xfId="78" applyFont="1" applyFill="1">
      <alignment/>
      <protection/>
    </xf>
    <xf numFmtId="177" fontId="70" fillId="0" borderId="0" xfId="78" applyNumberFormat="1" applyFont="1" applyFill="1" applyAlignment="1">
      <alignment horizontal="right"/>
      <protection/>
    </xf>
    <xf numFmtId="0" fontId="73" fillId="0" borderId="0" xfId="78" applyFont="1" applyFill="1">
      <alignment/>
      <protection/>
    </xf>
    <xf numFmtId="0" fontId="6" fillId="0" borderId="2" xfId="78" applyFont="1" applyFill="1" applyBorder="1" applyAlignment="1">
      <alignment horizontal="right"/>
      <protection/>
    </xf>
    <xf numFmtId="49" fontId="6" fillId="0" borderId="18" xfId="78" applyNumberFormat="1" applyFont="1" applyFill="1" applyBorder="1" applyAlignment="1">
      <alignment horizontal="center" vertical="center"/>
      <protection/>
    </xf>
    <xf numFmtId="49" fontId="8" fillId="0" borderId="17" xfId="78" applyNumberFormat="1" applyFont="1" applyFill="1" applyBorder="1" applyAlignment="1">
      <alignment horizontal="center"/>
      <protection/>
    </xf>
    <xf numFmtId="176" fontId="74" fillId="0" borderId="0" xfId="78" applyNumberFormat="1" applyFont="1" applyFill="1" applyAlignment="1">
      <alignment horizontal="right"/>
      <protection/>
    </xf>
    <xf numFmtId="177" fontId="74" fillId="0" borderId="0" xfId="78" applyNumberFormat="1" applyFont="1" applyFill="1" applyAlignment="1">
      <alignment horizontal="right"/>
      <protection/>
    </xf>
    <xf numFmtId="0" fontId="74" fillId="0" borderId="0" xfId="78" applyFont="1" applyFill="1">
      <alignment/>
      <protection/>
    </xf>
    <xf numFmtId="184" fontId="74" fillId="0" borderId="0" xfId="78" applyNumberFormat="1" applyFont="1" applyFill="1" applyAlignment="1">
      <alignment horizontal="right"/>
      <protection/>
    </xf>
    <xf numFmtId="179" fontId="74" fillId="0" borderId="0" xfId="78" applyNumberFormat="1" applyFont="1" applyFill="1" applyAlignment="1">
      <alignment horizontal="right"/>
      <protection/>
    </xf>
    <xf numFmtId="0" fontId="74" fillId="0" borderId="0" xfId="78" applyFont="1" applyFill="1" applyAlignment="1">
      <alignment horizontal="right"/>
      <protection/>
    </xf>
    <xf numFmtId="0" fontId="6" fillId="0" borderId="27" xfId="78" applyFont="1" applyFill="1" applyBorder="1" applyAlignment="1" quotePrefix="1">
      <alignment horizontal="center" vertical="center"/>
      <protection/>
    </xf>
    <xf numFmtId="0" fontId="8" fillId="0" borderId="21" xfId="78" applyFont="1" applyFill="1" applyBorder="1" applyAlignment="1" quotePrefix="1">
      <alignment horizontal="center" vertical="center"/>
      <protection/>
    </xf>
    <xf numFmtId="0" fontId="9" fillId="0" borderId="12" xfId="78" applyFont="1" applyFill="1" applyBorder="1" applyAlignment="1" quotePrefix="1">
      <alignment horizontal="left"/>
      <protection/>
    </xf>
    <xf numFmtId="187" fontId="6" fillId="0" borderId="0" xfId="78" applyNumberFormat="1" applyFont="1" applyFill="1" applyAlignment="1">
      <alignment horizontal="right" vertical="center"/>
      <protection/>
    </xf>
    <xf numFmtId="0" fontId="70" fillId="0" borderId="13" xfId="78" applyFont="1" applyFill="1" applyBorder="1" applyAlignment="1" quotePrefix="1">
      <alignment horizontal="left"/>
      <protection/>
    </xf>
    <xf numFmtId="0" fontId="70" fillId="0" borderId="16" xfId="78" applyFont="1" applyFill="1" applyBorder="1" applyAlignment="1" quotePrefix="1">
      <alignment horizontal="left"/>
      <protection/>
    </xf>
    <xf numFmtId="176" fontId="6" fillId="0" borderId="0" xfId="78" applyNumberFormat="1" applyFont="1" applyFill="1" applyBorder="1" applyAlignment="1">
      <alignment horizontal="right"/>
      <protection/>
    </xf>
    <xf numFmtId="180" fontId="9" fillId="0" borderId="0" xfId="78" applyNumberFormat="1" applyFont="1" applyFill="1" applyAlignment="1">
      <alignment horizontal="right"/>
      <protection/>
    </xf>
    <xf numFmtId="188" fontId="9" fillId="0" borderId="0" xfId="78" applyNumberFormat="1" applyFont="1" applyFill="1" applyAlignment="1">
      <alignment horizontal="right"/>
      <protection/>
    </xf>
    <xf numFmtId="191" fontId="6" fillId="0" borderId="2" xfId="78" applyNumberFormat="1" applyFont="1" applyFill="1" applyBorder="1" applyAlignment="1">
      <alignment horizontal="right" vertical="center" shrinkToFit="1"/>
      <protection/>
    </xf>
    <xf numFmtId="178" fontId="6" fillId="0" borderId="2" xfId="78" applyNumberFormat="1" applyFont="1" applyFill="1" applyBorder="1" applyAlignment="1">
      <alignment horizontal="right" vertical="center"/>
      <protection/>
    </xf>
    <xf numFmtId="178" fontId="6" fillId="0" borderId="2" xfId="78" applyNumberFormat="1" applyFont="1" applyFill="1" applyBorder="1" applyAlignment="1">
      <alignment vertical="center"/>
      <protection/>
    </xf>
    <xf numFmtId="177" fontId="9" fillId="0" borderId="0" xfId="78" applyNumberFormat="1" applyFont="1" applyFill="1" applyAlignment="1">
      <alignment horizontal="center" vertical="center"/>
      <protection/>
    </xf>
    <xf numFmtId="185" fontId="6" fillId="0" borderId="2" xfId="78" applyNumberFormat="1" applyFont="1" applyFill="1" applyBorder="1" applyAlignment="1">
      <alignment horizontal="right" vertical="center" shrinkToFit="1"/>
      <protection/>
    </xf>
    <xf numFmtId="0" fontId="6" fillId="0" borderId="23" xfId="78" applyFont="1" applyFill="1" applyBorder="1" applyAlignment="1" quotePrefix="1">
      <alignment horizontal="center" vertical="center"/>
      <protection/>
    </xf>
    <xf numFmtId="0" fontId="8" fillId="0" borderId="28" xfId="78" applyFont="1" applyFill="1" applyBorder="1" applyAlignment="1" quotePrefix="1">
      <alignment horizontal="center" vertical="center"/>
      <protection/>
    </xf>
    <xf numFmtId="49" fontId="9" fillId="0" borderId="0" xfId="78" applyNumberFormat="1" applyFont="1" applyFill="1" applyAlignment="1">
      <alignment horizontal="right"/>
      <protection/>
    </xf>
    <xf numFmtId="178" fontId="6" fillId="0" borderId="25" xfId="78" applyNumberFormat="1" applyFont="1" applyFill="1" applyBorder="1" applyAlignment="1">
      <alignment vertical="center"/>
      <protection/>
    </xf>
    <xf numFmtId="178" fontId="6" fillId="0" borderId="21" xfId="78" applyNumberFormat="1" applyFont="1" applyFill="1" applyBorder="1" applyAlignment="1">
      <alignment vertical="center"/>
      <protection/>
    </xf>
    <xf numFmtId="186" fontId="9" fillId="0" borderId="0" xfId="78" applyNumberFormat="1" applyFont="1" applyFill="1" applyAlignment="1">
      <alignment horizontal="right"/>
      <protection/>
    </xf>
    <xf numFmtId="0" fontId="8" fillId="0" borderId="16" xfId="78" applyFont="1" applyFill="1" applyBorder="1" applyAlignment="1" quotePrefix="1">
      <alignment horizontal="center" vertical="center"/>
      <protection/>
    </xf>
    <xf numFmtId="184" fontId="9" fillId="0" borderId="0" xfId="78" applyNumberFormat="1" applyFont="1" applyFill="1" applyAlignment="1">
      <alignment horizontal="right"/>
      <protection/>
    </xf>
    <xf numFmtId="193" fontId="9" fillId="0" borderId="0" xfId="78" applyNumberFormat="1" applyFont="1" applyFill="1" applyAlignment="1">
      <alignment horizontal="right"/>
      <protection/>
    </xf>
    <xf numFmtId="179" fontId="9" fillId="0" borderId="0" xfId="78" applyNumberFormat="1" applyFont="1" applyFill="1" applyAlignment="1">
      <alignment horizontal="right"/>
      <protection/>
    </xf>
    <xf numFmtId="179" fontId="9" fillId="33" borderId="0" xfId="78" applyNumberFormat="1" applyFont="1" applyFill="1" applyAlignment="1">
      <alignment horizontal="right"/>
      <protection/>
    </xf>
    <xf numFmtId="0" fontId="6" fillId="0" borderId="29" xfId="78" applyFont="1" applyFill="1" applyBorder="1" applyAlignment="1" quotePrefix="1">
      <alignment horizontal="center"/>
      <protection/>
    </xf>
    <xf numFmtId="0" fontId="6" fillId="0" borderId="30" xfId="78" applyFont="1" applyFill="1" applyBorder="1" applyAlignment="1" quotePrefix="1">
      <alignment horizontal="center"/>
      <protection/>
    </xf>
    <xf numFmtId="0" fontId="6" fillId="0" borderId="31" xfId="78" applyFont="1" applyFill="1" applyBorder="1" applyAlignment="1" quotePrefix="1">
      <alignment horizontal="center"/>
      <protection/>
    </xf>
    <xf numFmtId="0" fontId="6" fillId="0" borderId="32" xfId="78" applyFont="1" applyFill="1" applyBorder="1" applyAlignment="1" quotePrefix="1">
      <alignment horizontal="center" wrapText="1"/>
      <protection/>
    </xf>
    <xf numFmtId="0" fontId="6" fillId="0" borderId="17" xfId="78" applyFont="1" applyFill="1" applyBorder="1" applyAlignment="1" quotePrefix="1">
      <alignment horizontal="center" wrapText="1"/>
      <protection/>
    </xf>
    <xf numFmtId="0" fontId="6" fillId="0" borderId="16" xfId="78" applyFont="1" applyFill="1" applyBorder="1" applyAlignment="1">
      <alignment horizontal="center" vertical="center"/>
      <protection/>
    </xf>
    <xf numFmtId="0" fontId="2" fillId="0" borderId="16" xfId="78" applyFont="1" applyFill="1" applyBorder="1" applyAlignment="1">
      <alignment horizontal="center" vertical="center"/>
      <protection/>
    </xf>
    <xf numFmtId="0" fontId="6" fillId="0" borderId="32" xfId="78" applyFont="1" applyFill="1" applyBorder="1" applyAlignment="1" quotePrefix="1">
      <alignment horizontal="center" vertical="center" wrapText="1"/>
      <protection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6" fillId="0" borderId="31" xfId="78" applyFont="1" applyFill="1" applyBorder="1" applyAlignment="1">
      <alignment horizontal="center"/>
      <protection/>
    </xf>
    <xf numFmtId="0" fontId="6" fillId="0" borderId="29" xfId="78" applyFont="1" applyFill="1" applyBorder="1" applyAlignment="1" quotePrefix="1">
      <alignment horizontal="distributed"/>
      <protection/>
    </xf>
    <xf numFmtId="0" fontId="6" fillId="0" borderId="31" xfId="78" applyFont="1" applyFill="1" applyBorder="1" applyAlignment="1">
      <alignment horizontal="distributed"/>
      <protection/>
    </xf>
    <xf numFmtId="0" fontId="2" fillId="0" borderId="17" xfId="78" applyFont="1" applyFill="1" applyBorder="1" applyAlignment="1">
      <alignment horizontal="center" vertical="center" wrapText="1"/>
      <protection/>
    </xf>
    <xf numFmtId="0" fontId="2" fillId="0" borderId="31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center" vertical="center" wrapText="1"/>
      <protection/>
    </xf>
    <xf numFmtId="0" fontId="6" fillId="0" borderId="17" xfId="78" applyFont="1" applyFill="1" applyBorder="1" applyAlignment="1">
      <alignment horizontal="center" vertical="center" wrapText="1"/>
      <protection/>
    </xf>
    <xf numFmtId="0" fontId="6" fillId="0" borderId="18" xfId="78" applyFont="1" applyFill="1" applyBorder="1" applyAlignment="1">
      <alignment horizontal="center" vertical="center" wrapText="1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/>
      <protection/>
    </xf>
    <xf numFmtId="0" fontId="0" fillId="0" borderId="2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6" fillId="0" borderId="13" xfId="78" applyFont="1" applyFill="1" applyBorder="1" applyAlignment="1" quotePrefix="1">
      <alignment horizontal="center" vertical="center"/>
      <protection/>
    </xf>
    <xf numFmtId="0" fontId="2" fillId="0" borderId="13" xfId="78" applyFont="1" applyFill="1" applyBorder="1" applyAlignment="1">
      <alignment horizontal="center" vertical="center"/>
      <protection/>
    </xf>
    <xf numFmtId="0" fontId="6" fillId="0" borderId="22" xfId="78" applyFont="1" applyFill="1" applyBorder="1" applyAlignment="1" quotePrefix="1">
      <alignment horizontal="center" vertical="center" wrapText="1"/>
      <protection/>
    </xf>
    <xf numFmtId="0" fontId="2" fillId="0" borderId="18" xfId="78" applyFont="1" applyFill="1" applyBorder="1" applyAlignment="1">
      <alignment horizontal="center" vertical="center" wrapText="1"/>
      <protection/>
    </xf>
    <xf numFmtId="0" fontId="6" fillId="0" borderId="16" xfId="78" applyFont="1" applyFill="1" applyBorder="1" applyAlignment="1" quotePrefix="1">
      <alignment horizontal="center" vertical="center"/>
      <protection/>
    </xf>
    <xf numFmtId="0" fontId="6" fillId="0" borderId="32" xfId="78" applyFont="1" applyFill="1" applyBorder="1" applyAlignment="1">
      <alignment horizontal="center" vertical="center" wrapText="1"/>
      <protection/>
    </xf>
    <xf numFmtId="0" fontId="6" fillId="0" borderId="22" xfId="78" applyFont="1" applyFill="1" applyBorder="1" applyAlignment="1" quotePrefix="1">
      <alignment horizontal="distributed" vertical="center" wrapText="1"/>
      <protection/>
    </xf>
    <xf numFmtId="0" fontId="2" fillId="0" borderId="17" xfId="78" applyFont="1" applyFill="1" applyBorder="1" applyAlignment="1">
      <alignment horizontal="distributed" vertical="center" wrapText="1"/>
      <protection/>
    </xf>
    <xf numFmtId="0" fontId="2" fillId="0" borderId="18" xfId="78" applyFont="1" applyFill="1" applyBorder="1" applyAlignment="1">
      <alignment horizontal="distributed" vertical="center" wrapText="1"/>
      <protection/>
    </xf>
    <xf numFmtId="0" fontId="6" fillId="0" borderId="29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distributed" vertical="center" wrapText="1"/>
      <protection/>
    </xf>
    <xf numFmtId="0" fontId="6" fillId="0" borderId="17" xfId="78" applyFont="1" applyFill="1" applyBorder="1" applyAlignment="1" quotePrefix="1">
      <alignment horizontal="center" vertical="center" wrapText="1"/>
      <protection/>
    </xf>
    <xf numFmtId="0" fontId="6" fillId="0" borderId="18" xfId="78" applyFont="1" applyFill="1" applyBorder="1" applyAlignment="1" quotePrefix="1">
      <alignment horizontal="center" vertical="center" wrapText="1"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桁蟻唇Ｆ [0.00]_１１月・格表" xfId="58"/>
    <cellStyle name="桁蟻唇Ｆ_１１月・格表" xfId="59"/>
    <cellStyle name="Comma [0]" xfId="60"/>
    <cellStyle name="Comma" xfId="61"/>
    <cellStyle name="桁区切り 2" xfId="62"/>
    <cellStyle name="桁区切り 3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脱浦 [0.00]_１１月・格表" xfId="71"/>
    <cellStyle name="脱浦_１１月・格表" xfId="72"/>
    <cellStyle name="Currency [0]" xfId="73"/>
    <cellStyle name="Currency" xfId="74"/>
    <cellStyle name="入力" xfId="75"/>
    <cellStyle name="標準 2" xfId="76"/>
    <cellStyle name="標準 3" xfId="77"/>
    <cellStyle name="標準_ts01_keizai_2004_04" xfId="78"/>
    <cellStyle name="磨葬e義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6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3.5"/>
  <cols>
    <col min="1" max="1" width="11.25390625" style="18" customWidth="1"/>
    <col min="2" max="19" width="8.625" style="18" customWidth="1"/>
    <col min="20" max="20" width="10.875" style="18" customWidth="1"/>
    <col min="21" max="16384" width="9.00390625" style="18" customWidth="1"/>
  </cols>
  <sheetData>
    <row r="1" spans="1:20" s="1" customFormat="1" ht="18" customHeight="1">
      <c r="A1" s="1" t="s">
        <v>65</v>
      </c>
      <c r="T1" s="30" t="s">
        <v>65</v>
      </c>
    </row>
    <row r="2" spans="10:11" ht="18" customHeight="1">
      <c r="J2" s="31" t="s">
        <v>89</v>
      </c>
      <c r="K2" s="2" t="s">
        <v>90</v>
      </c>
    </row>
    <row r="3" spans="1:20" ht="18" customHeight="1" thickBot="1">
      <c r="A3" s="32" t="s">
        <v>91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T3" s="33" t="s">
        <v>0</v>
      </c>
    </row>
    <row r="4" spans="1:20" ht="12" customHeight="1">
      <c r="A4" s="34"/>
      <c r="B4" s="14" t="s">
        <v>4</v>
      </c>
      <c r="C4" s="156" t="s">
        <v>5</v>
      </c>
      <c r="D4" s="166"/>
      <c r="E4" s="35" t="s">
        <v>6</v>
      </c>
      <c r="F4" s="98" t="s">
        <v>7</v>
      </c>
      <c r="G4" s="15" t="s">
        <v>8</v>
      </c>
      <c r="H4" s="159" t="s">
        <v>156</v>
      </c>
      <c r="I4" s="156" t="s">
        <v>41</v>
      </c>
      <c r="J4" s="157"/>
      <c r="K4" s="158"/>
      <c r="L4" s="167" t="s">
        <v>160</v>
      </c>
      <c r="M4" s="168"/>
      <c r="N4" s="163" t="s">
        <v>176</v>
      </c>
      <c r="O4" s="156" t="s">
        <v>180</v>
      </c>
      <c r="P4" s="170"/>
      <c r="Q4" s="163" t="s">
        <v>88</v>
      </c>
      <c r="R4" s="156" t="s">
        <v>181</v>
      </c>
      <c r="S4" s="158"/>
      <c r="T4" s="5"/>
    </row>
    <row r="5" spans="1:20" ht="12" customHeight="1">
      <c r="A5" s="179" t="s">
        <v>10</v>
      </c>
      <c r="B5" s="36" t="s">
        <v>11</v>
      </c>
      <c r="C5" s="10" t="s">
        <v>12</v>
      </c>
      <c r="D5" s="37" t="s">
        <v>13</v>
      </c>
      <c r="E5" s="181" t="s">
        <v>60</v>
      </c>
      <c r="F5" s="87" t="s">
        <v>7</v>
      </c>
      <c r="G5" s="14" t="s">
        <v>14</v>
      </c>
      <c r="H5" s="160"/>
      <c r="I5" s="15" t="s">
        <v>112</v>
      </c>
      <c r="J5" s="38" t="s">
        <v>15</v>
      </c>
      <c r="K5" s="4" t="s">
        <v>16</v>
      </c>
      <c r="L5" s="39"/>
      <c r="M5" s="34"/>
      <c r="N5" s="169"/>
      <c r="O5" s="40"/>
      <c r="P5" s="34"/>
      <c r="Q5" s="164"/>
      <c r="R5" s="171" t="s">
        <v>114</v>
      </c>
      <c r="S5" s="171" t="s">
        <v>115</v>
      </c>
      <c r="T5" s="161" t="s">
        <v>1</v>
      </c>
    </row>
    <row r="6" spans="1:20" ht="12" customHeight="1">
      <c r="A6" s="180"/>
      <c r="B6" s="41" t="s">
        <v>17</v>
      </c>
      <c r="C6" s="11" t="s">
        <v>66</v>
      </c>
      <c r="D6" s="14" t="s">
        <v>61</v>
      </c>
      <c r="E6" s="169"/>
      <c r="F6" s="88" t="s">
        <v>18</v>
      </c>
      <c r="G6" s="14" t="s">
        <v>19</v>
      </c>
      <c r="H6" s="160"/>
      <c r="I6" s="82" t="s">
        <v>113</v>
      </c>
      <c r="J6" s="14" t="s">
        <v>20</v>
      </c>
      <c r="K6" s="4" t="s">
        <v>21</v>
      </c>
      <c r="L6" s="42" t="s">
        <v>22</v>
      </c>
      <c r="M6" s="43" t="s">
        <v>92</v>
      </c>
      <c r="N6" s="169"/>
      <c r="O6" s="14" t="s">
        <v>23</v>
      </c>
      <c r="P6" s="4" t="s">
        <v>24</v>
      </c>
      <c r="Q6" s="164"/>
      <c r="R6" s="172"/>
      <c r="S6" s="172"/>
      <c r="T6" s="162"/>
    </row>
    <row r="7" spans="1:20" ht="12" customHeight="1">
      <c r="A7" s="44"/>
      <c r="B7" s="45" t="s">
        <v>93</v>
      </c>
      <c r="C7" s="12" t="s">
        <v>107</v>
      </c>
      <c r="D7" s="16" t="s">
        <v>108</v>
      </c>
      <c r="E7" s="182"/>
      <c r="F7" s="89" t="s">
        <v>25</v>
      </c>
      <c r="G7" s="16" t="s">
        <v>109</v>
      </c>
      <c r="H7" s="123" t="s">
        <v>161</v>
      </c>
      <c r="I7" s="16" t="s">
        <v>157</v>
      </c>
      <c r="J7" s="16" t="s">
        <v>158</v>
      </c>
      <c r="K7" s="3" t="s">
        <v>159</v>
      </c>
      <c r="L7" s="46"/>
      <c r="M7" s="44"/>
      <c r="N7" s="124" t="s">
        <v>177</v>
      </c>
      <c r="O7" s="46"/>
      <c r="P7" s="44"/>
      <c r="Q7" s="165"/>
      <c r="R7" s="173"/>
      <c r="S7" s="173"/>
      <c r="T7" s="6"/>
    </row>
    <row r="8" spans="1:28" s="51" customFormat="1" ht="12.75" customHeight="1">
      <c r="A8" s="47" t="s">
        <v>27</v>
      </c>
      <c r="B8" s="26" t="s">
        <v>28</v>
      </c>
      <c r="C8" s="26" t="s">
        <v>29</v>
      </c>
      <c r="D8" s="48" t="s">
        <v>30</v>
      </c>
      <c r="E8" s="26" t="s">
        <v>31</v>
      </c>
      <c r="F8" s="48" t="s">
        <v>29</v>
      </c>
      <c r="G8" s="49" t="s">
        <v>110</v>
      </c>
      <c r="H8" s="26" t="s">
        <v>32</v>
      </c>
      <c r="I8" s="26" t="s">
        <v>111</v>
      </c>
      <c r="J8" s="26" t="s">
        <v>33</v>
      </c>
      <c r="K8" s="27" t="s">
        <v>34</v>
      </c>
      <c r="L8" s="49" t="s">
        <v>35</v>
      </c>
      <c r="M8" s="27" t="s">
        <v>29</v>
      </c>
      <c r="N8" s="26" t="s">
        <v>175</v>
      </c>
      <c r="O8" s="26" t="s">
        <v>103</v>
      </c>
      <c r="P8" s="26" t="s">
        <v>103</v>
      </c>
      <c r="Q8" s="26" t="s">
        <v>29</v>
      </c>
      <c r="R8" s="26" t="s">
        <v>36</v>
      </c>
      <c r="S8" s="27" t="s">
        <v>36</v>
      </c>
      <c r="T8" s="50" t="s">
        <v>27</v>
      </c>
      <c r="U8" s="74"/>
      <c r="V8" s="74"/>
      <c r="W8" s="74"/>
      <c r="X8" s="74"/>
      <c r="Y8" s="74"/>
      <c r="Z8" s="74"/>
      <c r="AA8" s="74"/>
      <c r="AB8" s="74"/>
    </row>
    <row r="9" spans="1:21" ht="3.75" customHeight="1">
      <c r="A9" s="3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2"/>
      <c r="U9" s="62"/>
    </row>
    <row r="10" spans="1:20" s="5" customFormat="1" ht="10.5" customHeight="1">
      <c r="A10" s="53" t="s">
        <v>197</v>
      </c>
      <c r="B10" s="13">
        <v>835016</v>
      </c>
      <c r="C10" s="13">
        <v>66098</v>
      </c>
      <c r="D10" s="54">
        <v>14148</v>
      </c>
      <c r="E10" s="13">
        <v>4830</v>
      </c>
      <c r="F10" s="54">
        <v>116779</v>
      </c>
      <c r="G10" s="17">
        <v>95.8</v>
      </c>
      <c r="H10" s="54">
        <v>63754</v>
      </c>
      <c r="I10" s="17">
        <v>104.3</v>
      </c>
      <c r="J10" s="17">
        <v>11.7</v>
      </c>
      <c r="K10" s="25">
        <v>0.89</v>
      </c>
      <c r="L10" s="13">
        <v>37</v>
      </c>
      <c r="M10" s="13">
        <v>13331</v>
      </c>
      <c r="N10" s="17">
        <v>99.1</v>
      </c>
      <c r="O10" s="54">
        <v>1240</v>
      </c>
      <c r="P10" s="54">
        <v>893</v>
      </c>
      <c r="Q10" s="13">
        <v>316237</v>
      </c>
      <c r="R10" s="13">
        <v>22656</v>
      </c>
      <c r="S10" s="13">
        <v>12122</v>
      </c>
      <c r="T10" s="55" t="s">
        <v>138</v>
      </c>
    </row>
    <row r="11" spans="1:20" s="5" customFormat="1" ht="10.5" customHeight="1">
      <c r="A11" s="53" t="s">
        <v>139</v>
      </c>
      <c r="B11" s="13">
        <v>832832</v>
      </c>
      <c r="C11" s="13">
        <v>66111</v>
      </c>
      <c r="D11" s="54">
        <v>14054</v>
      </c>
      <c r="E11" s="13">
        <v>4941</v>
      </c>
      <c r="F11" s="54">
        <v>95365</v>
      </c>
      <c r="G11" s="17">
        <v>94.3</v>
      </c>
      <c r="H11" s="54">
        <v>56887</v>
      </c>
      <c r="I11" s="17">
        <v>103.6</v>
      </c>
      <c r="J11" s="17">
        <v>11.9</v>
      </c>
      <c r="K11" s="25">
        <v>0.97</v>
      </c>
      <c r="L11" s="13">
        <v>35</v>
      </c>
      <c r="M11" s="13">
        <v>4468</v>
      </c>
      <c r="N11" s="17">
        <v>100</v>
      </c>
      <c r="O11" s="54">
        <v>1460</v>
      </c>
      <c r="P11" s="54">
        <v>647</v>
      </c>
      <c r="Q11" s="13">
        <v>298211</v>
      </c>
      <c r="R11" s="13">
        <v>23154</v>
      </c>
      <c r="S11" s="13">
        <v>12611</v>
      </c>
      <c r="T11" s="55" t="s">
        <v>139</v>
      </c>
    </row>
    <row r="12" spans="1:20" s="127" customFormat="1" ht="10.5" customHeight="1">
      <c r="A12" s="56" t="s">
        <v>198</v>
      </c>
      <c r="B12" s="108">
        <v>828388</v>
      </c>
      <c r="C12" s="109" t="s">
        <v>104</v>
      </c>
      <c r="D12" s="109" t="s">
        <v>104</v>
      </c>
      <c r="E12" s="108">
        <v>5463</v>
      </c>
      <c r="F12" s="109" t="s">
        <v>104</v>
      </c>
      <c r="G12" s="109" t="s">
        <v>104</v>
      </c>
      <c r="H12" s="109" t="s">
        <v>104</v>
      </c>
      <c r="I12" s="109" t="s">
        <v>104</v>
      </c>
      <c r="J12" s="109" t="s">
        <v>104</v>
      </c>
      <c r="K12" s="109" t="s">
        <v>104</v>
      </c>
      <c r="L12" s="108">
        <v>40</v>
      </c>
      <c r="M12" s="108">
        <v>5138</v>
      </c>
      <c r="N12" s="109" t="s">
        <v>104</v>
      </c>
      <c r="O12" s="109" t="s">
        <v>104</v>
      </c>
      <c r="P12" s="109" t="s">
        <v>104</v>
      </c>
      <c r="Q12" s="108">
        <v>279725</v>
      </c>
      <c r="R12" s="108">
        <v>23658</v>
      </c>
      <c r="S12" s="108">
        <v>12907</v>
      </c>
      <c r="T12" s="57" t="s">
        <v>198</v>
      </c>
    </row>
    <row r="13" spans="1:20" ht="9.75" customHeight="1">
      <c r="A13" s="53"/>
      <c r="J13" s="118">
        <v>11.3</v>
      </c>
      <c r="T13" s="55"/>
    </row>
    <row r="14" spans="1:22" s="104" customFormat="1" ht="10.5" customHeight="1">
      <c r="A14" s="101" t="s">
        <v>207</v>
      </c>
      <c r="B14" s="13">
        <v>832679</v>
      </c>
      <c r="C14" s="102">
        <v>7254</v>
      </c>
      <c r="D14" s="13">
        <v>1053</v>
      </c>
      <c r="E14" s="107">
        <v>296</v>
      </c>
      <c r="F14" s="13">
        <v>6069</v>
      </c>
      <c r="G14" s="17">
        <v>94.4</v>
      </c>
      <c r="H14" s="103">
        <v>4888</v>
      </c>
      <c r="I14" s="17">
        <v>180.7</v>
      </c>
      <c r="J14" s="17">
        <v>13.6</v>
      </c>
      <c r="K14" s="117">
        <v>1.02</v>
      </c>
      <c r="L14" s="5">
        <v>1</v>
      </c>
      <c r="M14" s="103">
        <v>40</v>
      </c>
      <c r="N14" s="112" t="s">
        <v>192</v>
      </c>
      <c r="O14" s="13">
        <v>339</v>
      </c>
      <c r="P14" s="13">
        <v>32</v>
      </c>
      <c r="Q14" s="13">
        <v>22197</v>
      </c>
      <c r="R14" s="13">
        <v>23154</v>
      </c>
      <c r="S14" s="111">
        <v>12611</v>
      </c>
      <c r="T14" s="55" t="s">
        <v>125</v>
      </c>
      <c r="U14" s="76"/>
      <c r="V14" s="5"/>
    </row>
    <row r="15" spans="1:21" s="5" customFormat="1" ht="10.5" customHeight="1">
      <c r="A15" s="101" t="s">
        <v>140</v>
      </c>
      <c r="B15" s="13">
        <v>832428</v>
      </c>
      <c r="C15" s="102">
        <v>5697</v>
      </c>
      <c r="D15" s="13">
        <v>1274</v>
      </c>
      <c r="E15" s="107">
        <v>399</v>
      </c>
      <c r="F15" s="13">
        <v>4081</v>
      </c>
      <c r="G15" s="17">
        <v>96.5</v>
      </c>
      <c r="H15" s="103">
        <v>5808</v>
      </c>
      <c r="I15" s="17">
        <v>87.4</v>
      </c>
      <c r="J15" s="17">
        <v>10.5</v>
      </c>
      <c r="K15" s="117" t="s">
        <v>209</v>
      </c>
      <c r="L15" s="5">
        <v>2</v>
      </c>
      <c r="M15" s="103">
        <v>378</v>
      </c>
      <c r="N15" s="112" t="s">
        <v>185</v>
      </c>
      <c r="O15" s="13">
        <v>33</v>
      </c>
      <c r="P15" s="13">
        <v>129</v>
      </c>
      <c r="Q15" s="13">
        <v>21708</v>
      </c>
      <c r="R15" s="13">
        <v>23141</v>
      </c>
      <c r="S15" s="111">
        <v>12616</v>
      </c>
      <c r="T15" s="55" t="s">
        <v>140</v>
      </c>
      <c r="U15" s="76"/>
    </row>
    <row r="16" spans="1:21" s="5" customFormat="1" ht="10.5" customHeight="1">
      <c r="A16" s="53" t="s">
        <v>2</v>
      </c>
      <c r="B16" s="13">
        <v>831960</v>
      </c>
      <c r="C16" s="13">
        <v>4912</v>
      </c>
      <c r="D16" s="13">
        <v>1339</v>
      </c>
      <c r="E16" s="113">
        <v>340</v>
      </c>
      <c r="F16" s="13">
        <v>4403</v>
      </c>
      <c r="G16" s="17">
        <v>89.7</v>
      </c>
      <c r="H16" s="103">
        <v>5706</v>
      </c>
      <c r="I16" s="17">
        <v>85.6</v>
      </c>
      <c r="J16" s="17">
        <v>10.2</v>
      </c>
      <c r="K16" s="117" t="s">
        <v>209</v>
      </c>
      <c r="L16" s="5">
        <v>2</v>
      </c>
      <c r="M16" s="75">
        <v>232</v>
      </c>
      <c r="N16" s="112" t="s">
        <v>186</v>
      </c>
      <c r="O16" s="13">
        <v>107</v>
      </c>
      <c r="P16" s="13">
        <v>38</v>
      </c>
      <c r="Q16" s="13">
        <v>26676</v>
      </c>
      <c r="R16" s="13">
        <v>22847</v>
      </c>
      <c r="S16" s="111">
        <v>12632</v>
      </c>
      <c r="T16" s="55" t="s">
        <v>2</v>
      </c>
      <c r="U16" s="76"/>
    </row>
    <row r="17" spans="1:20" ht="10.5" customHeight="1">
      <c r="A17" s="101" t="s">
        <v>128</v>
      </c>
      <c r="B17" s="13">
        <v>831665</v>
      </c>
      <c r="C17" s="13">
        <v>5164</v>
      </c>
      <c r="D17" s="13">
        <v>1826</v>
      </c>
      <c r="E17" s="113">
        <v>479</v>
      </c>
      <c r="F17" s="13">
        <v>6504</v>
      </c>
      <c r="G17" s="17">
        <v>90.4</v>
      </c>
      <c r="H17" s="103">
        <v>5452</v>
      </c>
      <c r="I17" s="17">
        <v>94.7</v>
      </c>
      <c r="J17" s="17">
        <v>11.4</v>
      </c>
      <c r="K17" s="117" t="s">
        <v>210</v>
      </c>
      <c r="L17" s="5">
        <v>2</v>
      </c>
      <c r="M17" s="5">
        <v>420</v>
      </c>
      <c r="N17" s="112" t="s">
        <v>187</v>
      </c>
      <c r="O17" s="5">
        <v>109</v>
      </c>
      <c r="P17" s="5">
        <v>49</v>
      </c>
      <c r="Q17" s="13">
        <v>26180</v>
      </c>
      <c r="R17" s="13">
        <v>23501</v>
      </c>
      <c r="S17" s="111">
        <v>12653</v>
      </c>
      <c r="T17" s="55" t="s">
        <v>128</v>
      </c>
    </row>
    <row r="18" spans="1:20" s="100" customFormat="1" ht="10.5" customHeight="1">
      <c r="A18" s="53" t="s">
        <v>149</v>
      </c>
      <c r="B18" s="13">
        <v>828674</v>
      </c>
      <c r="C18" s="13">
        <v>5013</v>
      </c>
      <c r="D18" s="13">
        <v>922</v>
      </c>
      <c r="E18" s="113">
        <v>304</v>
      </c>
      <c r="F18" s="13">
        <v>15090</v>
      </c>
      <c r="G18" s="17">
        <v>87.2</v>
      </c>
      <c r="H18" s="103">
        <v>4974</v>
      </c>
      <c r="I18" s="17">
        <v>89.3</v>
      </c>
      <c r="J18" s="17">
        <v>11.6</v>
      </c>
      <c r="K18" s="117" t="s">
        <v>211</v>
      </c>
      <c r="L18" s="5">
        <v>4</v>
      </c>
      <c r="M18" s="5">
        <v>178</v>
      </c>
      <c r="N18" s="120">
        <v>100</v>
      </c>
      <c r="O18" s="5">
        <v>161</v>
      </c>
      <c r="P18" s="5">
        <v>22</v>
      </c>
      <c r="Q18" s="13">
        <v>19111</v>
      </c>
      <c r="R18" s="13">
        <v>23632</v>
      </c>
      <c r="S18" s="111">
        <v>12640</v>
      </c>
      <c r="T18" s="55" t="s">
        <v>149</v>
      </c>
    </row>
    <row r="19" spans="1:20" s="100" customFormat="1" ht="10.5" customHeight="1">
      <c r="A19" s="53" t="s">
        <v>152</v>
      </c>
      <c r="B19" s="13">
        <v>829477</v>
      </c>
      <c r="C19" s="13">
        <v>5223</v>
      </c>
      <c r="D19" s="13">
        <v>1032</v>
      </c>
      <c r="E19" s="113">
        <v>595</v>
      </c>
      <c r="F19" s="13">
        <v>8236</v>
      </c>
      <c r="G19" s="17">
        <v>92.8</v>
      </c>
      <c r="H19" s="103">
        <v>4832</v>
      </c>
      <c r="I19" s="17">
        <v>89.1</v>
      </c>
      <c r="J19" s="17">
        <v>10.7</v>
      </c>
      <c r="K19" s="117" t="s">
        <v>212</v>
      </c>
      <c r="L19" s="5">
        <v>4</v>
      </c>
      <c r="M19" s="5">
        <v>96</v>
      </c>
      <c r="N19" s="112" t="s">
        <v>184</v>
      </c>
      <c r="O19" s="5">
        <v>80</v>
      </c>
      <c r="P19" s="5">
        <v>85</v>
      </c>
      <c r="Q19" s="13">
        <v>29774</v>
      </c>
      <c r="R19" s="13">
        <v>23574</v>
      </c>
      <c r="S19" s="111">
        <v>12622</v>
      </c>
      <c r="T19" s="55" t="s">
        <v>152</v>
      </c>
    </row>
    <row r="20" spans="1:20" s="100" customFormat="1" ht="10.5" customHeight="1">
      <c r="A20" s="53" t="s">
        <v>153</v>
      </c>
      <c r="B20" s="13">
        <v>829275</v>
      </c>
      <c r="C20" s="13">
        <v>5068</v>
      </c>
      <c r="D20" s="13">
        <v>1324</v>
      </c>
      <c r="E20" s="113">
        <v>360</v>
      </c>
      <c r="F20" s="13">
        <v>8097</v>
      </c>
      <c r="G20" s="17">
        <v>98.7</v>
      </c>
      <c r="H20" s="103">
        <v>4921</v>
      </c>
      <c r="I20" s="17">
        <v>138.9</v>
      </c>
      <c r="J20" s="17">
        <v>11.6</v>
      </c>
      <c r="K20" s="117" t="s">
        <v>214</v>
      </c>
      <c r="L20" s="5">
        <v>7</v>
      </c>
      <c r="M20" s="5">
        <v>1774</v>
      </c>
      <c r="N20" s="112" t="s">
        <v>170</v>
      </c>
      <c r="O20" s="5">
        <v>157</v>
      </c>
      <c r="P20" s="5">
        <v>34</v>
      </c>
      <c r="Q20" s="13">
        <v>25113</v>
      </c>
      <c r="R20" s="13">
        <v>23582</v>
      </c>
      <c r="S20" s="111">
        <v>12663</v>
      </c>
      <c r="T20" s="55" t="s">
        <v>153</v>
      </c>
    </row>
    <row r="21" spans="1:20" s="100" customFormat="1" ht="10.5" customHeight="1">
      <c r="A21" s="53" t="s">
        <v>120</v>
      </c>
      <c r="B21" s="13">
        <v>829052</v>
      </c>
      <c r="C21" s="13">
        <v>5827</v>
      </c>
      <c r="D21" s="13">
        <v>1270</v>
      </c>
      <c r="E21" s="113">
        <v>656</v>
      </c>
      <c r="F21" s="13">
        <v>8385</v>
      </c>
      <c r="G21" s="17">
        <v>92.2</v>
      </c>
      <c r="H21" s="75">
        <v>5416</v>
      </c>
      <c r="I21" s="17">
        <v>130.8</v>
      </c>
      <c r="J21" s="17">
        <v>11.3</v>
      </c>
      <c r="K21" s="117" t="s">
        <v>213</v>
      </c>
      <c r="L21" s="5">
        <v>5</v>
      </c>
      <c r="M21" s="5">
        <v>256</v>
      </c>
      <c r="N21" s="112" t="s">
        <v>170</v>
      </c>
      <c r="O21" s="5">
        <v>143</v>
      </c>
      <c r="P21" s="5">
        <v>27</v>
      </c>
      <c r="Q21" s="13">
        <v>17168</v>
      </c>
      <c r="R21" s="13">
        <v>23489</v>
      </c>
      <c r="S21" s="111">
        <v>12728</v>
      </c>
      <c r="T21" s="55" t="s">
        <v>120</v>
      </c>
    </row>
    <row r="22" spans="1:20" s="100" customFormat="1" ht="10.5" customHeight="1">
      <c r="A22" s="53" t="s">
        <v>121</v>
      </c>
      <c r="B22" s="13">
        <v>828905</v>
      </c>
      <c r="C22" s="13">
        <v>5528</v>
      </c>
      <c r="D22" s="13">
        <v>1044</v>
      </c>
      <c r="E22" s="113">
        <v>302</v>
      </c>
      <c r="F22" s="13">
        <v>8808</v>
      </c>
      <c r="G22" s="17">
        <v>93.1</v>
      </c>
      <c r="H22" s="75">
        <v>6043</v>
      </c>
      <c r="I22" s="17">
        <v>95.4</v>
      </c>
      <c r="J22" s="17">
        <v>10.4</v>
      </c>
      <c r="K22" s="117" t="s">
        <v>215</v>
      </c>
      <c r="L22" s="5">
        <v>3</v>
      </c>
      <c r="M22" s="5">
        <v>226</v>
      </c>
      <c r="N22" s="112" t="s">
        <v>188</v>
      </c>
      <c r="O22" s="5">
        <v>111</v>
      </c>
      <c r="P22" s="5">
        <v>22</v>
      </c>
      <c r="Q22" s="13">
        <v>28962</v>
      </c>
      <c r="R22" s="13">
        <v>23301</v>
      </c>
      <c r="S22" s="111">
        <v>12751</v>
      </c>
      <c r="T22" s="55" t="s">
        <v>121</v>
      </c>
    </row>
    <row r="23" spans="1:20" s="100" customFormat="1" ht="10.5" customHeight="1">
      <c r="A23" s="53" t="s">
        <v>122</v>
      </c>
      <c r="B23" s="13">
        <v>828680</v>
      </c>
      <c r="C23" s="13">
        <v>4801</v>
      </c>
      <c r="D23" s="13">
        <v>1426</v>
      </c>
      <c r="E23" s="113">
        <v>522</v>
      </c>
      <c r="F23" s="13">
        <v>16986</v>
      </c>
      <c r="G23" s="17">
        <v>91.3</v>
      </c>
      <c r="H23" s="75">
        <v>5610</v>
      </c>
      <c r="I23" s="17">
        <v>88.7</v>
      </c>
      <c r="J23" s="17">
        <v>11.6</v>
      </c>
      <c r="K23" s="117" t="s">
        <v>213</v>
      </c>
      <c r="L23" s="5">
        <v>3</v>
      </c>
      <c r="M23" s="5">
        <v>578</v>
      </c>
      <c r="N23" s="112" t="s">
        <v>191</v>
      </c>
      <c r="O23" s="5">
        <v>90</v>
      </c>
      <c r="P23" s="5">
        <v>30</v>
      </c>
      <c r="Q23" s="13">
        <v>21855</v>
      </c>
      <c r="R23" s="13">
        <v>23177</v>
      </c>
      <c r="S23" s="111">
        <v>12733</v>
      </c>
      <c r="T23" s="55" t="s">
        <v>122</v>
      </c>
    </row>
    <row r="24" spans="1:20" s="100" customFormat="1" ht="10.5" customHeight="1">
      <c r="A24" s="53" t="s">
        <v>129</v>
      </c>
      <c r="B24" s="13">
        <v>828388</v>
      </c>
      <c r="C24" s="13">
        <v>5456</v>
      </c>
      <c r="D24" s="13">
        <v>1144</v>
      </c>
      <c r="E24" s="113">
        <v>508</v>
      </c>
      <c r="F24" s="13">
        <v>6612</v>
      </c>
      <c r="G24" s="17">
        <v>92.9</v>
      </c>
      <c r="H24" s="75">
        <v>5077</v>
      </c>
      <c r="I24" s="17">
        <v>89.7</v>
      </c>
      <c r="J24" s="17">
        <v>11.7</v>
      </c>
      <c r="K24" s="117" t="s">
        <v>216</v>
      </c>
      <c r="L24" s="5">
        <v>3</v>
      </c>
      <c r="M24" s="5">
        <v>120</v>
      </c>
      <c r="N24" s="112" t="s">
        <v>194</v>
      </c>
      <c r="O24" s="5">
        <v>113</v>
      </c>
      <c r="P24" s="5">
        <v>31</v>
      </c>
      <c r="Q24" s="13">
        <v>19982</v>
      </c>
      <c r="R24" s="13">
        <v>23294</v>
      </c>
      <c r="S24" s="111">
        <v>12738</v>
      </c>
      <c r="T24" s="55" t="s">
        <v>129</v>
      </c>
    </row>
    <row r="25" spans="1:20" s="100" customFormat="1" ht="10.5" customHeight="1">
      <c r="A25" s="53" t="s">
        <v>124</v>
      </c>
      <c r="B25" s="13">
        <v>828430</v>
      </c>
      <c r="C25" s="13">
        <v>5528</v>
      </c>
      <c r="D25" s="13">
        <v>1147</v>
      </c>
      <c r="E25" s="113">
        <v>436</v>
      </c>
      <c r="F25" s="13">
        <v>5575</v>
      </c>
      <c r="G25" s="17">
        <v>93.3</v>
      </c>
      <c r="H25" s="75">
        <v>4835</v>
      </c>
      <c r="I25" s="17">
        <v>93.7</v>
      </c>
      <c r="J25" s="17">
        <v>12.6</v>
      </c>
      <c r="K25" s="117" t="s">
        <v>217</v>
      </c>
      <c r="L25" s="5">
        <v>5</v>
      </c>
      <c r="M25" s="5">
        <v>1042</v>
      </c>
      <c r="N25" s="112" t="s">
        <v>199</v>
      </c>
      <c r="O25" s="5">
        <v>115</v>
      </c>
      <c r="P25" s="5">
        <v>26</v>
      </c>
      <c r="Q25" s="13">
        <v>20735</v>
      </c>
      <c r="R25" s="13">
        <v>23558</v>
      </c>
      <c r="S25" s="111">
        <v>12736</v>
      </c>
      <c r="T25" s="55" t="s">
        <v>124</v>
      </c>
    </row>
    <row r="26" spans="1:20" s="100" customFormat="1" ht="10.5" customHeight="1">
      <c r="A26" s="53" t="s">
        <v>125</v>
      </c>
      <c r="B26" s="13">
        <v>828185</v>
      </c>
      <c r="C26" s="13">
        <v>7033</v>
      </c>
      <c r="D26" s="13">
        <v>1187</v>
      </c>
      <c r="E26" s="113">
        <v>562</v>
      </c>
      <c r="F26" s="13">
        <v>4466</v>
      </c>
      <c r="G26" s="17">
        <v>98.6</v>
      </c>
      <c r="H26" s="75">
        <v>4985</v>
      </c>
      <c r="I26" s="17">
        <v>187.5</v>
      </c>
      <c r="J26" s="17">
        <v>13.7</v>
      </c>
      <c r="K26" s="117" t="s">
        <v>218</v>
      </c>
      <c r="L26" s="5">
        <v>0</v>
      </c>
      <c r="M26" s="5">
        <v>0</v>
      </c>
      <c r="N26" s="112" t="s">
        <v>191</v>
      </c>
      <c r="O26" s="5">
        <v>371</v>
      </c>
      <c r="P26" s="5">
        <v>26</v>
      </c>
      <c r="Q26" s="13">
        <v>22455</v>
      </c>
      <c r="R26" s="13">
        <v>23658</v>
      </c>
      <c r="S26" s="137">
        <v>12907</v>
      </c>
      <c r="T26" s="55" t="s">
        <v>125</v>
      </c>
    </row>
    <row r="27" spans="1:20" s="100" customFormat="1" ht="10.5" customHeight="1">
      <c r="A27" s="53" t="s">
        <v>202</v>
      </c>
      <c r="B27" s="13">
        <v>827910</v>
      </c>
      <c r="C27" s="13">
        <v>5374</v>
      </c>
      <c r="D27" s="13">
        <v>1307</v>
      </c>
      <c r="E27" s="113">
        <v>427</v>
      </c>
      <c r="F27" s="13">
        <v>5415</v>
      </c>
      <c r="G27" s="17">
        <v>91.1</v>
      </c>
      <c r="H27" s="75" t="s">
        <v>104</v>
      </c>
      <c r="I27" s="17" t="s">
        <v>104</v>
      </c>
      <c r="J27" s="17" t="s">
        <v>104</v>
      </c>
      <c r="K27" s="134">
        <v>1.19</v>
      </c>
      <c r="L27" s="5">
        <v>2</v>
      </c>
      <c r="M27" s="5">
        <v>90</v>
      </c>
      <c r="N27" s="112" t="s">
        <v>220</v>
      </c>
      <c r="O27" s="5">
        <v>58</v>
      </c>
      <c r="P27" s="5">
        <v>143</v>
      </c>
      <c r="Q27" s="13">
        <v>24729</v>
      </c>
      <c r="R27" s="13">
        <v>23575</v>
      </c>
      <c r="S27" s="137">
        <v>12851</v>
      </c>
      <c r="T27" s="55" t="s">
        <v>202</v>
      </c>
    </row>
    <row r="28" spans="1:20" s="121" customFormat="1" ht="10.5" customHeight="1">
      <c r="A28" s="56" t="s">
        <v>2</v>
      </c>
      <c r="B28" s="108">
        <v>827391</v>
      </c>
      <c r="C28" s="109" t="s">
        <v>104</v>
      </c>
      <c r="D28" s="108">
        <v>1569</v>
      </c>
      <c r="E28" s="109" t="s">
        <v>104</v>
      </c>
      <c r="F28" s="108">
        <v>7324</v>
      </c>
      <c r="G28" s="109" t="s">
        <v>104</v>
      </c>
      <c r="H28" s="109" t="s">
        <v>104</v>
      </c>
      <c r="I28" s="109" t="s">
        <v>104</v>
      </c>
      <c r="J28" s="109" t="s">
        <v>104</v>
      </c>
      <c r="K28" s="143" t="s">
        <v>144</v>
      </c>
      <c r="L28" s="20">
        <v>2</v>
      </c>
      <c r="M28" s="20">
        <v>110</v>
      </c>
      <c r="N28" s="147" t="s">
        <v>104</v>
      </c>
      <c r="O28" s="20">
        <v>110</v>
      </c>
      <c r="P28" s="20">
        <v>61</v>
      </c>
      <c r="Q28" s="108">
        <v>20225</v>
      </c>
      <c r="R28" s="108">
        <v>23692</v>
      </c>
      <c r="S28" s="108">
        <v>12902</v>
      </c>
      <c r="T28" s="57" t="s">
        <v>2</v>
      </c>
    </row>
    <row r="29" spans="1:22" s="105" customFormat="1" ht="3" customHeight="1">
      <c r="A29" s="56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08" t="s">
        <v>104</v>
      </c>
      <c r="Q29" s="20"/>
      <c r="R29" s="20"/>
      <c r="S29" s="20"/>
      <c r="T29" s="57"/>
      <c r="U29" s="110"/>
      <c r="V29" s="20"/>
    </row>
    <row r="30" spans="1:20" s="115" customFormat="1" ht="13.5" customHeight="1">
      <c r="A30" s="131" t="s">
        <v>59</v>
      </c>
      <c r="B30" s="140">
        <f>B28-B27</f>
        <v>-519</v>
      </c>
      <c r="C30" s="141">
        <f>(C27-C26)/C26*100</f>
        <v>-23.58879567752026</v>
      </c>
      <c r="D30" s="141">
        <f>(D28-D27)/D27*100</f>
        <v>20.04590665646519</v>
      </c>
      <c r="E30" s="142">
        <f>(E27-E26)/E26*100</f>
        <v>-24.02135231316726</v>
      </c>
      <c r="F30" s="142">
        <f>(F28-F27)/F27*100</f>
        <v>35.2539242843952</v>
      </c>
      <c r="G30" s="142">
        <v>-7.6</v>
      </c>
      <c r="H30" s="142">
        <f>(H26-H25)/H25*100</f>
        <v>3.1023784901758016</v>
      </c>
      <c r="I30" s="142">
        <f>(I26-I25)/I25*100</f>
        <v>100.10672358591248</v>
      </c>
      <c r="J30" s="142">
        <f>(J26-J25)/J25*100</f>
        <v>8.730158730158728</v>
      </c>
      <c r="K30" s="144">
        <v>0.03</v>
      </c>
      <c r="L30" s="142">
        <f>(L28-L27)/L27*100</f>
        <v>0</v>
      </c>
      <c r="M30" s="142">
        <f>(M28-M27)/M27*100</f>
        <v>22.22222222222222</v>
      </c>
      <c r="N30" s="142">
        <v>-0.2</v>
      </c>
      <c r="O30" s="142">
        <f>(10955-5750)/5750*100</f>
        <v>90.52173913043478</v>
      </c>
      <c r="P30" s="142">
        <f>(6100-14320)/14320*100</f>
        <v>-57.402234636871505</v>
      </c>
      <c r="Q30" s="142">
        <f>(Q28-Q27)/Q27*100</f>
        <v>-18.213433620445628</v>
      </c>
      <c r="R30" s="148">
        <f>(R28-R27)/R27*100</f>
        <v>0.49628844114528103</v>
      </c>
      <c r="S30" s="149">
        <f>(S28-S27)/S27*100</f>
        <v>0.39685627577620414</v>
      </c>
      <c r="T30" s="145" t="s">
        <v>59</v>
      </c>
    </row>
    <row r="31" spans="1:20" s="115" customFormat="1" ht="13.5" customHeight="1">
      <c r="A31" s="132" t="s">
        <v>193</v>
      </c>
      <c r="B31" s="140">
        <f>B28-B16</f>
        <v>-4569</v>
      </c>
      <c r="C31" s="141">
        <v>-5.7</v>
      </c>
      <c r="D31" s="142">
        <f>(D28-D16)/D16*100</f>
        <v>17.17699775952203</v>
      </c>
      <c r="E31" s="142">
        <f>(E27-E15)/E15*100</f>
        <v>7.017543859649122</v>
      </c>
      <c r="F31" s="141">
        <f>(F28-F16)/F16*100</f>
        <v>66.3411310470134</v>
      </c>
      <c r="G31" s="142">
        <v>-4</v>
      </c>
      <c r="H31" s="17" t="s">
        <v>104</v>
      </c>
      <c r="I31" s="142">
        <v>3.8</v>
      </c>
      <c r="J31" s="142">
        <f>(J26-J14)/J14*100</f>
        <v>0.7352941176470562</v>
      </c>
      <c r="K31" s="144">
        <f>1.19-1.03</f>
        <v>0.15999999999999992</v>
      </c>
      <c r="L31" s="142">
        <f>(L28-L16)/L16*100</f>
        <v>0</v>
      </c>
      <c r="M31" s="142">
        <f>(M28-M16)/M16*100</f>
        <v>-52.58620689655172</v>
      </c>
      <c r="N31" s="141">
        <v>0.5</v>
      </c>
      <c r="O31" s="142">
        <v>2.9</v>
      </c>
      <c r="P31" s="142">
        <v>58.9</v>
      </c>
      <c r="Q31" s="142">
        <f>(Q28-Q16)/Q16*100</f>
        <v>-24.182786024891286</v>
      </c>
      <c r="R31" s="141">
        <f>(R28-R16)/R16*100</f>
        <v>3.698516216571104</v>
      </c>
      <c r="S31" s="141">
        <f>(S28-S16)/S16*100</f>
        <v>2.137428752374921</v>
      </c>
      <c r="T31" s="146" t="s">
        <v>219</v>
      </c>
    </row>
    <row r="32" spans="1:20" s="59" customFormat="1" ht="45" customHeight="1">
      <c r="A32" s="58" t="s">
        <v>79</v>
      </c>
      <c r="B32" s="22" t="s">
        <v>132</v>
      </c>
      <c r="C32" s="23" t="s">
        <v>80</v>
      </c>
      <c r="D32" s="22" t="s">
        <v>81</v>
      </c>
      <c r="E32" s="23" t="s">
        <v>82</v>
      </c>
      <c r="F32" s="22" t="s">
        <v>69</v>
      </c>
      <c r="G32" s="23" t="s">
        <v>133</v>
      </c>
      <c r="H32" s="22" t="s">
        <v>83</v>
      </c>
      <c r="I32" s="174" t="s">
        <v>134</v>
      </c>
      <c r="J32" s="175"/>
      <c r="K32" s="22" t="s">
        <v>78</v>
      </c>
      <c r="L32" s="174" t="s">
        <v>38</v>
      </c>
      <c r="M32" s="175"/>
      <c r="N32" s="23" t="s">
        <v>135</v>
      </c>
      <c r="O32" s="174" t="s">
        <v>37</v>
      </c>
      <c r="P32" s="175"/>
      <c r="Q32" s="176" t="s">
        <v>105</v>
      </c>
      <c r="R32" s="177"/>
      <c r="S32" s="178"/>
      <c r="T32" s="71" t="s">
        <v>79</v>
      </c>
    </row>
    <row r="33" spans="1:16" s="9" customFormat="1" ht="10.5" customHeight="1">
      <c r="A33" s="24" t="s">
        <v>150</v>
      </c>
      <c r="F33" s="73"/>
      <c r="N33" s="7"/>
      <c r="P33" s="7"/>
    </row>
    <row r="34" spans="1:16" s="9" customFormat="1" ht="10.5" customHeight="1">
      <c r="A34" s="9" t="s">
        <v>203</v>
      </c>
      <c r="H34" s="119"/>
      <c r="K34" s="7" t="s">
        <v>163</v>
      </c>
      <c r="N34" s="7"/>
      <c r="P34" s="7"/>
    </row>
    <row r="35" spans="1:16" s="9" customFormat="1" ht="10.5" customHeight="1">
      <c r="A35" s="24" t="s">
        <v>204</v>
      </c>
      <c r="K35" s="24" t="s">
        <v>208</v>
      </c>
      <c r="N35" s="7"/>
      <c r="P35" s="7"/>
    </row>
    <row r="36" spans="1:16" s="9" customFormat="1" ht="10.5" customHeight="1">
      <c r="A36" s="24" t="s">
        <v>130</v>
      </c>
      <c r="K36" s="7" t="s">
        <v>143</v>
      </c>
      <c r="N36" s="7"/>
      <c r="P36" s="7"/>
    </row>
    <row r="37" spans="1:16" s="9" customFormat="1" ht="10.5" customHeight="1">
      <c r="A37" s="9" t="s">
        <v>131</v>
      </c>
      <c r="K37" s="7" t="s">
        <v>164</v>
      </c>
      <c r="N37" s="7"/>
      <c r="P37" s="7"/>
    </row>
    <row r="38" spans="1:16" s="9" customFormat="1" ht="10.5" customHeight="1">
      <c r="A38" s="7" t="s">
        <v>256</v>
      </c>
      <c r="K38" s="9" t="s">
        <v>182</v>
      </c>
      <c r="N38" s="7"/>
      <c r="P38" s="7"/>
    </row>
    <row r="39" spans="1:16" s="9" customFormat="1" ht="10.5" customHeight="1">
      <c r="A39" s="7" t="s">
        <v>165</v>
      </c>
      <c r="K39" s="7" t="s">
        <v>178</v>
      </c>
      <c r="N39" s="7"/>
      <c r="P39" s="7"/>
    </row>
    <row r="40" spans="1:14" s="9" customFormat="1" ht="10.5" customHeight="1">
      <c r="A40" s="7" t="s">
        <v>162</v>
      </c>
      <c r="H40" s="73" t="s">
        <v>126</v>
      </c>
      <c r="K40" s="7" t="s">
        <v>179</v>
      </c>
      <c r="N40" s="7"/>
    </row>
    <row r="41" spans="1:14" s="9" customFormat="1" ht="10.5" customHeight="1">
      <c r="A41" s="7"/>
      <c r="D41" s="73"/>
      <c r="G41" s="9" t="s">
        <v>123</v>
      </c>
      <c r="K41" s="24" t="s">
        <v>142</v>
      </c>
      <c r="N41" s="7"/>
    </row>
    <row r="42" spans="1:16" s="9" customFormat="1" ht="10.5" customHeight="1">
      <c r="A42" s="8"/>
      <c r="K42" s="24"/>
      <c r="N42" s="7"/>
      <c r="P42" s="7"/>
    </row>
    <row r="43" spans="1:16" s="9" customFormat="1" ht="10.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24"/>
      <c r="N43" s="7"/>
      <c r="P43" s="7"/>
    </row>
    <row r="44" spans="11:17" ht="13.5">
      <c r="K44" s="7"/>
      <c r="L44" s="9"/>
      <c r="M44" s="9"/>
      <c r="N44" s="7"/>
      <c r="O44" s="9"/>
      <c r="P44" s="9"/>
      <c r="Q44" s="9"/>
    </row>
    <row r="61" spans="1:10" ht="13.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3.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3.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3.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3.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3.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3.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3.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3.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3.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3.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3.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3.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3.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3.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3.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3.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3.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3.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3.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3.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3.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3.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3.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3.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3.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3.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3.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3.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3.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3.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3.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3.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3.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3.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3.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3.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3.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3.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3.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3.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3.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3.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3.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3.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3.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3.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3.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3.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3.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3.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3.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3.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3.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3.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3.5">
      <c r="A116" s="5"/>
      <c r="B116" s="5"/>
      <c r="C116" s="5"/>
      <c r="E116" s="5"/>
      <c r="F116" s="5"/>
      <c r="G116" s="5"/>
      <c r="H116" s="5"/>
      <c r="I116" s="5"/>
      <c r="J116" s="5"/>
    </row>
  </sheetData>
  <sheetProtection/>
  <mergeCells count="17">
    <mergeCell ref="O32:P32"/>
    <mergeCell ref="L32:M32"/>
    <mergeCell ref="I32:J32"/>
    <mergeCell ref="Q32:S32"/>
    <mergeCell ref="A5:A6"/>
    <mergeCell ref="E5:E7"/>
    <mergeCell ref="R5:R7"/>
    <mergeCell ref="I4:K4"/>
    <mergeCell ref="H4:H6"/>
    <mergeCell ref="T5:T6"/>
    <mergeCell ref="Q4:Q7"/>
    <mergeCell ref="C4:D4"/>
    <mergeCell ref="R4:S4"/>
    <mergeCell ref="L4:M4"/>
    <mergeCell ref="N4:N6"/>
    <mergeCell ref="O4:P4"/>
    <mergeCell ref="S5:S7"/>
  </mergeCells>
  <printOptions/>
  <pageMargins left="0.5905511811023623" right="0.5905511811023623" top="1.1811023622047245" bottom="0.984251968503937" header="0.35433070866141736" footer="0.5118110236220472"/>
  <pageSetup horizontalDpi="600" verticalDpi="600" orientation="landscape" paperSize="9" scale="75" r:id="rId1"/>
  <ignoredErrors>
    <ignoredError sqref="U15 T30 S4:T4 M4 C4:G4 L7:M7 E7:F7 C6:G6 C7:D7 G7 C5:G5 J5:T5 J6:T6 X15:IV15 P4:Q4 O7:T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41"/>
  <sheetViews>
    <sheetView showGridLines="0" tabSelected="1" view="pageBreakPreview" zoomScale="110" zoomScaleSheetLayoutView="110" zoomScalePageLayoutView="0" workbookViewId="0" topLeftCell="A1">
      <pane xSplit="1" topLeftCell="E1" activePane="topRight" state="frozen"/>
      <selection pane="topLeft" activeCell="D39" sqref="D38:D39"/>
      <selection pane="topRight" activeCell="T29" sqref="T29"/>
    </sheetView>
  </sheetViews>
  <sheetFormatPr defaultColWidth="9.00390625" defaultRowHeight="13.5"/>
  <cols>
    <col min="1" max="1" width="11.25390625" style="18" customWidth="1"/>
    <col min="2" max="3" width="9.00390625" style="18" customWidth="1"/>
    <col min="4" max="4" width="9.75390625" style="18" bestFit="1" customWidth="1"/>
    <col min="5" max="10" width="9.00390625" style="18" customWidth="1"/>
    <col min="11" max="14" width="8.125" style="18" customWidth="1"/>
    <col min="15" max="15" width="9.75390625" style="18" customWidth="1"/>
    <col min="16" max="17" width="8.125" style="18" customWidth="1"/>
    <col min="18" max="18" width="8.625" style="18" customWidth="1"/>
    <col min="19" max="20" width="8.125" style="18" customWidth="1"/>
    <col min="21" max="21" width="10.50390625" style="18" customWidth="1"/>
    <col min="22" max="16384" width="9.00390625" style="18" customWidth="1"/>
  </cols>
  <sheetData>
    <row r="1" spans="4:11" ht="18" customHeight="1">
      <c r="D1" s="2"/>
      <c r="K1" s="2"/>
    </row>
    <row r="2" spans="1:21" ht="18" customHeight="1" thickBot="1">
      <c r="A2" s="61" t="s">
        <v>39</v>
      </c>
      <c r="B2" s="19"/>
      <c r="C2" s="19"/>
      <c r="D2" s="19"/>
      <c r="E2" s="19"/>
      <c r="F2" s="19"/>
      <c r="G2" s="19"/>
      <c r="H2" s="19"/>
      <c r="I2" s="19"/>
      <c r="J2" s="19"/>
      <c r="K2" s="62"/>
      <c r="L2" s="62"/>
      <c r="M2" s="19"/>
      <c r="N2" s="19"/>
      <c r="O2" s="19"/>
      <c r="P2" s="19"/>
      <c r="Q2" s="19"/>
      <c r="R2" s="19"/>
      <c r="S2" s="19"/>
      <c r="U2" s="33" t="s">
        <v>85</v>
      </c>
    </row>
    <row r="3" spans="1:92" ht="12" customHeight="1">
      <c r="A3" s="34"/>
      <c r="B3" s="14" t="s">
        <v>4</v>
      </c>
      <c r="C3" s="156" t="s">
        <v>5</v>
      </c>
      <c r="D3" s="166"/>
      <c r="E3" s="35" t="s">
        <v>6</v>
      </c>
      <c r="F3" s="97" t="s">
        <v>40</v>
      </c>
      <c r="G3" s="98" t="s">
        <v>7</v>
      </c>
      <c r="H3" s="15" t="s">
        <v>8</v>
      </c>
      <c r="I3" s="156" t="s">
        <v>41</v>
      </c>
      <c r="J3" s="166"/>
      <c r="K3" s="156" t="s">
        <v>94</v>
      </c>
      <c r="L3" s="158"/>
      <c r="M3" s="188" t="s">
        <v>95</v>
      </c>
      <c r="N3" s="170"/>
      <c r="O3" s="163" t="s">
        <v>117</v>
      </c>
      <c r="P3" s="188" t="s">
        <v>42</v>
      </c>
      <c r="Q3" s="158"/>
      <c r="R3" s="96" t="s">
        <v>99</v>
      </c>
      <c r="S3" s="163" t="s">
        <v>9</v>
      </c>
      <c r="T3" s="184" t="s">
        <v>119</v>
      </c>
      <c r="U3" s="63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21" ht="12" customHeight="1">
      <c r="A4" s="179" t="s">
        <v>10</v>
      </c>
      <c r="B4" s="36" t="s">
        <v>11</v>
      </c>
      <c r="C4" s="15" t="s">
        <v>43</v>
      </c>
      <c r="D4" s="64" t="s">
        <v>44</v>
      </c>
      <c r="E4" s="181" t="s">
        <v>60</v>
      </c>
      <c r="F4" s="81" t="s">
        <v>45</v>
      </c>
      <c r="G4" s="87" t="s">
        <v>7</v>
      </c>
      <c r="H4" s="14" t="s">
        <v>14</v>
      </c>
      <c r="I4" s="15" t="s">
        <v>112</v>
      </c>
      <c r="J4" s="95" t="s">
        <v>46</v>
      </c>
      <c r="K4" s="39"/>
      <c r="L4" s="34"/>
      <c r="M4" s="40"/>
      <c r="N4" s="34"/>
      <c r="O4" s="190"/>
      <c r="P4" s="189" t="s">
        <v>253</v>
      </c>
      <c r="Q4" s="185" t="s">
        <v>174</v>
      </c>
      <c r="R4" s="15" t="s">
        <v>116</v>
      </c>
      <c r="S4" s="169"/>
      <c r="T4" s="169"/>
      <c r="U4" s="183" t="s">
        <v>10</v>
      </c>
    </row>
    <row r="5" spans="1:21" ht="12" customHeight="1">
      <c r="A5" s="180"/>
      <c r="B5" s="41" t="s">
        <v>17</v>
      </c>
      <c r="C5" s="15" t="s">
        <v>47</v>
      </c>
      <c r="D5" s="65" t="s">
        <v>48</v>
      </c>
      <c r="E5" s="169"/>
      <c r="F5" s="81" t="s">
        <v>49</v>
      </c>
      <c r="G5" s="88" t="s">
        <v>18</v>
      </c>
      <c r="H5" s="14" t="s">
        <v>19</v>
      </c>
      <c r="I5" s="82" t="s">
        <v>113</v>
      </c>
      <c r="J5" s="14" t="s">
        <v>50</v>
      </c>
      <c r="K5" s="14" t="s">
        <v>62</v>
      </c>
      <c r="L5" s="77" t="s">
        <v>86</v>
      </c>
      <c r="M5" s="14" t="s">
        <v>63</v>
      </c>
      <c r="N5" s="4" t="s">
        <v>64</v>
      </c>
      <c r="O5" s="190"/>
      <c r="P5" s="186"/>
      <c r="Q5" s="186"/>
      <c r="R5" s="81" t="s">
        <v>100</v>
      </c>
      <c r="S5" s="169"/>
      <c r="T5" s="169"/>
      <c r="U5" s="162"/>
    </row>
    <row r="6" spans="1:20" ht="12" customHeight="1">
      <c r="A6" s="44"/>
      <c r="B6" s="45" t="s">
        <v>93</v>
      </c>
      <c r="C6" s="16" t="s">
        <v>51</v>
      </c>
      <c r="D6" s="12" t="s">
        <v>96</v>
      </c>
      <c r="E6" s="182"/>
      <c r="F6" s="83" t="s">
        <v>52</v>
      </c>
      <c r="G6" s="89" t="s">
        <v>25</v>
      </c>
      <c r="H6" s="16" t="s">
        <v>97</v>
      </c>
      <c r="I6" s="16" t="s">
        <v>84</v>
      </c>
      <c r="J6" s="16" t="s">
        <v>98</v>
      </c>
      <c r="K6" s="46"/>
      <c r="L6" s="44"/>
      <c r="M6" s="46"/>
      <c r="N6" s="44"/>
      <c r="O6" s="191"/>
      <c r="P6" s="187"/>
      <c r="Q6" s="187"/>
      <c r="R6" s="79" t="s">
        <v>172</v>
      </c>
      <c r="S6" s="182"/>
      <c r="T6" s="79" t="s">
        <v>26</v>
      </c>
    </row>
    <row r="7" spans="1:21" ht="12.75" customHeight="1">
      <c r="A7" s="47" t="s">
        <v>27</v>
      </c>
      <c r="B7" s="66" t="s">
        <v>53</v>
      </c>
      <c r="C7" s="66" t="s">
        <v>54</v>
      </c>
      <c r="D7" s="90" t="s">
        <v>55</v>
      </c>
      <c r="E7" s="66" t="s">
        <v>56</v>
      </c>
      <c r="F7" s="78" t="s">
        <v>36</v>
      </c>
      <c r="G7" s="122" t="s">
        <v>36</v>
      </c>
      <c r="H7" s="84" t="s">
        <v>110</v>
      </c>
      <c r="I7" s="94" t="s">
        <v>175</v>
      </c>
      <c r="J7" s="78" t="s">
        <v>34</v>
      </c>
      <c r="K7" s="66" t="s">
        <v>35</v>
      </c>
      <c r="L7" s="91" t="s">
        <v>36</v>
      </c>
      <c r="M7" s="78" t="s">
        <v>36</v>
      </c>
      <c r="N7" s="78" t="s">
        <v>36</v>
      </c>
      <c r="O7" s="49" t="s">
        <v>57</v>
      </c>
      <c r="P7" s="26" t="s">
        <v>254</v>
      </c>
      <c r="Q7" s="26" t="s">
        <v>171</v>
      </c>
      <c r="R7" s="78" t="s">
        <v>58</v>
      </c>
      <c r="S7" s="78" t="s">
        <v>58</v>
      </c>
      <c r="T7" s="78" t="s">
        <v>58</v>
      </c>
      <c r="U7" s="67" t="s">
        <v>27</v>
      </c>
    </row>
    <row r="8" spans="1:21" ht="3.75" customHeight="1">
      <c r="A8" s="3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80"/>
      <c r="S8" s="80"/>
      <c r="T8" s="80"/>
      <c r="U8" s="68"/>
    </row>
    <row r="9" spans="1:21" ht="10.5" customHeight="1">
      <c r="A9" s="34" t="s">
        <v>197</v>
      </c>
      <c r="B9" s="29">
        <v>12708</v>
      </c>
      <c r="C9" s="13">
        <v>2020</v>
      </c>
      <c r="D9" s="13">
        <v>291194</v>
      </c>
      <c r="E9" s="13">
        <v>892</v>
      </c>
      <c r="F9" s="13">
        <v>96920</v>
      </c>
      <c r="G9" s="54">
        <v>145222</v>
      </c>
      <c r="H9" s="106">
        <v>99</v>
      </c>
      <c r="I9" s="17">
        <v>100</v>
      </c>
      <c r="J9" s="85">
        <v>1.09</v>
      </c>
      <c r="K9" s="13">
        <v>9731</v>
      </c>
      <c r="L9" s="13">
        <v>18741</v>
      </c>
      <c r="M9" s="29">
        <v>730930</v>
      </c>
      <c r="N9" s="13">
        <v>859091</v>
      </c>
      <c r="O9" s="86">
        <v>1245316</v>
      </c>
      <c r="P9" s="106">
        <v>105.1</v>
      </c>
      <c r="Q9" s="17">
        <v>99.2</v>
      </c>
      <c r="R9" s="13" t="s">
        <v>166</v>
      </c>
      <c r="S9" s="13">
        <v>33266</v>
      </c>
      <c r="T9" s="13">
        <v>46115</v>
      </c>
      <c r="U9" s="55" t="s">
        <v>138</v>
      </c>
    </row>
    <row r="10" spans="1:21" ht="10.5" customHeight="1">
      <c r="A10" s="34" t="s">
        <v>139</v>
      </c>
      <c r="B10" s="29">
        <v>12711</v>
      </c>
      <c r="C10" s="13">
        <v>2005</v>
      </c>
      <c r="D10" s="13">
        <v>287373</v>
      </c>
      <c r="E10" s="13">
        <v>909</v>
      </c>
      <c r="F10" s="13">
        <v>100891</v>
      </c>
      <c r="G10" s="54">
        <v>139678</v>
      </c>
      <c r="H10" s="106">
        <v>97.8</v>
      </c>
      <c r="I10" s="17">
        <v>100</v>
      </c>
      <c r="J10" s="85">
        <v>1.2</v>
      </c>
      <c r="K10" s="13">
        <v>8812</v>
      </c>
      <c r="L10" s="13">
        <v>21124</v>
      </c>
      <c r="M10" s="29">
        <v>756139</v>
      </c>
      <c r="N10" s="13">
        <v>784055</v>
      </c>
      <c r="O10" s="86">
        <v>1262099</v>
      </c>
      <c r="P10" s="106">
        <v>102.7</v>
      </c>
      <c r="Q10" s="17">
        <v>100</v>
      </c>
      <c r="R10" s="13">
        <v>90713</v>
      </c>
      <c r="S10" s="13">
        <v>29903</v>
      </c>
      <c r="T10" s="13">
        <v>47594</v>
      </c>
      <c r="U10" s="55" t="s">
        <v>139</v>
      </c>
    </row>
    <row r="11" spans="1:21" s="121" customFormat="1" ht="10.5" customHeight="1">
      <c r="A11" s="135" t="s">
        <v>198</v>
      </c>
      <c r="B11" s="108" t="s">
        <v>104</v>
      </c>
      <c r="C11" s="108" t="s">
        <v>104</v>
      </c>
      <c r="D11" s="108">
        <v>282188</v>
      </c>
      <c r="E11" s="108">
        <v>967</v>
      </c>
      <c r="F11" s="108">
        <v>102600</v>
      </c>
      <c r="G11" s="108" t="s">
        <v>104</v>
      </c>
      <c r="H11" s="108" t="s">
        <v>104</v>
      </c>
      <c r="I11" s="109">
        <v>100.6</v>
      </c>
      <c r="J11" s="139">
        <v>1.36</v>
      </c>
      <c r="K11" s="108">
        <v>8446</v>
      </c>
      <c r="L11" s="108">
        <v>20061</v>
      </c>
      <c r="M11" s="108" t="s">
        <v>227</v>
      </c>
      <c r="N11" s="108">
        <v>660420</v>
      </c>
      <c r="O11" s="108" t="s">
        <v>104</v>
      </c>
      <c r="P11" s="108" t="s">
        <v>104</v>
      </c>
      <c r="Q11" s="108" t="s">
        <v>104</v>
      </c>
      <c r="R11" s="108" t="s">
        <v>104</v>
      </c>
      <c r="S11" s="108">
        <v>42422</v>
      </c>
      <c r="T11" s="108" t="s">
        <v>104</v>
      </c>
      <c r="U11" s="136" t="s">
        <v>198</v>
      </c>
    </row>
    <row r="12" spans="1:73" ht="3" customHeight="1">
      <c r="A12" s="53"/>
      <c r="P12" s="106"/>
      <c r="U12" s="116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21" ht="10.5" customHeight="1">
      <c r="A13" s="101" t="s">
        <v>207</v>
      </c>
      <c r="B13" s="29" t="s">
        <v>154</v>
      </c>
      <c r="C13" s="13">
        <v>209</v>
      </c>
      <c r="D13" s="13">
        <v>318254</v>
      </c>
      <c r="E13" s="13">
        <v>75</v>
      </c>
      <c r="F13" s="13">
        <v>8516</v>
      </c>
      <c r="G13" s="13">
        <v>8086</v>
      </c>
      <c r="H13" s="17">
        <v>95.9</v>
      </c>
      <c r="I13" s="17">
        <v>173.7</v>
      </c>
      <c r="J13" s="72">
        <v>1.27</v>
      </c>
      <c r="K13" s="5">
        <v>699</v>
      </c>
      <c r="L13" s="13">
        <v>3854</v>
      </c>
      <c r="M13" s="13">
        <v>63378</v>
      </c>
      <c r="N13" s="13">
        <v>61989</v>
      </c>
      <c r="O13" s="75">
        <v>1233214</v>
      </c>
      <c r="P13" s="106">
        <v>98.3</v>
      </c>
      <c r="Q13" s="114">
        <v>99.8</v>
      </c>
      <c r="R13" s="13">
        <v>92161</v>
      </c>
      <c r="S13" s="13">
        <v>2412</v>
      </c>
      <c r="T13" s="13">
        <v>47594</v>
      </c>
      <c r="U13" s="55" t="s">
        <v>125</v>
      </c>
    </row>
    <row r="14" spans="1:21" ht="10.5" customHeight="1">
      <c r="A14" s="101" t="s">
        <v>140</v>
      </c>
      <c r="B14" s="29" t="s">
        <v>155</v>
      </c>
      <c r="C14" s="13">
        <v>169</v>
      </c>
      <c r="D14" s="13">
        <v>280973</v>
      </c>
      <c r="E14" s="13">
        <v>68</v>
      </c>
      <c r="F14" s="13">
        <v>7295</v>
      </c>
      <c r="G14" s="13">
        <v>6535</v>
      </c>
      <c r="H14" s="17">
        <v>98.3</v>
      </c>
      <c r="I14" s="17">
        <v>85.8</v>
      </c>
      <c r="J14" s="72">
        <v>1.28</v>
      </c>
      <c r="K14" s="5">
        <v>675</v>
      </c>
      <c r="L14" s="13">
        <v>1269</v>
      </c>
      <c r="M14" s="13" t="s">
        <v>228</v>
      </c>
      <c r="N14" s="13" t="s">
        <v>240</v>
      </c>
      <c r="O14" s="75">
        <v>1248107</v>
      </c>
      <c r="P14" s="106">
        <v>97.2</v>
      </c>
      <c r="Q14" s="114">
        <v>99.5</v>
      </c>
      <c r="R14" s="13">
        <v>92374</v>
      </c>
      <c r="S14" s="13">
        <v>2106</v>
      </c>
      <c r="T14" s="13">
        <v>47500</v>
      </c>
      <c r="U14" s="55" t="s">
        <v>140</v>
      </c>
    </row>
    <row r="15" spans="1:21" ht="10.5" customHeight="1">
      <c r="A15" s="101" t="s">
        <v>2</v>
      </c>
      <c r="B15" s="29" t="s">
        <v>169</v>
      </c>
      <c r="C15" s="13">
        <v>149</v>
      </c>
      <c r="D15" s="13">
        <v>269774</v>
      </c>
      <c r="E15" s="13">
        <v>73</v>
      </c>
      <c r="F15" s="13">
        <v>7361</v>
      </c>
      <c r="G15" s="13">
        <v>6968</v>
      </c>
      <c r="H15" s="17">
        <v>93.2</v>
      </c>
      <c r="I15" s="17">
        <v>83.6</v>
      </c>
      <c r="J15" s="72">
        <v>1.28</v>
      </c>
      <c r="K15" s="13">
        <v>723</v>
      </c>
      <c r="L15" s="13">
        <v>1635</v>
      </c>
      <c r="M15" s="13" t="s">
        <v>261</v>
      </c>
      <c r="N15" s="13" t="s">
        <v>241</v>
      </c>
      <c r="O15" s="75">
        <v>1254149</v>
      </c>
      <c r="P15" s="106">
        <v>96.9</v>
      </c>
      <c r="Q15" s="114">
        <v>99.6</v>
      </c>
      <c r="R15" s="75">
        <v>91974</v>
      </c>
      <c r="S15" s="13">
        <v>2559</v>
      </c>
      <c r="T15" s="13">
        <v>47337</v>
      </c>
      <c r="U15" s="55" t="s">
        <v>2</v>
      </c>
    </row>
    <row r="16" spans="1:21" s="100" customFormat="1" ht="10.5" customHeight="1">
      <c r="A16" s="101" t="s">
        <v>141</v>
      </c>
      <c r="B16" s="29" t="s">
        <v>189</v>
      </c>
      <c r="C16" s="13">
        <v>165</v>
      </c>
      <c r="D16" s="13">
        <v>300889</v>
      </c>
      <c r="E16" s="13">
        <v>76</v>
      </c>
      <c r="F16" s="13">
        <v>14177</v>
      </c>
      <c r="G16" s="13">
        <v>13395</v>
      </c>
      <c r="H16" s="17">
        <v>96.7</v>
      </c>
      <c r="I16" s="17">
        <v>88.9</v>
      </c>
      <c r="J16" s="72">
        <v>1.3</v>
      </c>
      <c r="K16" s="13">
        <v>746</v>
      </c>
      <c r="L16" s="13">
        <v>1759</v>
      </c>
      <c r="M16" s="13" t="s">
        <v>262</v>
      </c>
      <c r="N16" s="13" t="s">
        <v>242</v>
      </c>
      <c r="O16" s="75">
        <v>1262099</v>
      </c>
      <c r="P16" s="106">
        <v>96.8</v>
      </c>
      <c r="Q16" s="114">
        <v>99.7</v>
      </c>
      <c r="R16" s="75">
        <v>92330</v>
      </c>
      <c r="S16" s="13">
        <v>3756</v>
      </c>
      <c r="T16" s="13">
        <v>48004</v>
      </c>
      <c r="U16" s="55" t="s">
        <v>141</v>
      </c>
    </row>
    <row r="17" spans="1:21" s="100" customFormat="1" ht="10.5" customHeight="1">
      <c r="A17" s="53" t="s">
        <v>149</v>
      </c>
      <c r="B17" s="29" t="s">
        <v>190</v>
      </c>
      <c r="C17" s="13">
        <v>155</v>
      </c>
      <c r="D17" s="13">
        <v>298520</v>
      </c>
      <c r="E17" s="13">
        <v>82</v>
      </c>
      <c r="F17" s="13">
        <v>7721</v>
      </c>
      <c r="G17" s="13">
        <v>20301</v>
      </c>
      <c r="H17" s="106">
        <v>97.2</v>
      </c>
      <c r="I17" s="17">
        <v>87.4</v>
      </c>
      <c r="J17" s="72">
        <v>1.34</v>
      </c>
      <c r="K17" s="13">
        <v>695</v>
      </c>
      <c r="L17" s="13">
        <v>1033</v>
      </c>
      <c r="M17" s="13" t="s">
        <v>229</v>
      </c>
      <c r="N17" s="13" t="s">
        <v>243</v>
      </c>
      <c r="O17" s="75">
        <v>1262509</v>
      </c>
      <c r="P17" s="106">
        <v>96.4</v>
      </c>
      <c r="Q17" s="114">
        <v>99.9</v>
      </c>
      <c r="R17" s="75">
        <v>93557</v>
      </c>
      <c r="S17" s="13">
        <v>3637</v>
      </c>
      <c r="T17" s="13">
        <v>47544</v>
      </c>
      <c r="U17" s="55" t="s">
        <v>149</v>
      </c>
    </row>
    <row r="18" spans="1:21" s="100" customFormat="1" ht="10.5" customHeight="1">
      <c r="A18" s="53" t="s">
        <v>152</v>
      </c>
      <c r="B18" s="29" t="s">
        <v>195</v>
      </c>
      <c r="C18" s="13">
        <v>160</v>
      </c>
      <c r="D18" s="13">
        <v>281827</v>
      </c>
      <c r="E18" s="13">
        <v>79</v>
      </c>
      <c r="F18" s="13">
        <v>6757</v>
      </c>
      <c r="G18" s="13">
        <v>11453</v>
      </c>
      <c r="H18" s="106">
        <v>94.7</v>
      </c>
      <c r="I18" s="17">
        <v>85.6</v>
      </c>
      <c r="J18" s="72">
        <v>1.36</v>
      </c>
      <c r="K18" s="13">
        <v>671</v>
      </c>
      <c r="L18" s="13">
        <v>1159</v>
      </c>
      <c r="M18" s="13" t="s">
        <v>230</v>
      </c>
      <c r="N18" s="13" t="s">
        <v>244</v>
      </c>
      <c r="O18" s="75">
        <v>1253967</v>
      </c>
      <c r="P18" s="106">
        <v>96.4</v>
      </c>
      <c r="Q18" s="114">
        <v>100</v>
      </c>
      <c r="R18" s="75">
        <v>93866</v>
      </c>
      <c r="S18" s="13">
        <v>4092</v>
      </c>
      <c r="T18" s="13">
        <v>47597</v>
      </c>
      <c r="U18" s="55" t="s">
        <v>152</v>
      </c>
    </row>
    <row r="19" spans="1:21" s="100" customFormat="1" ht="10.5" customHeight="1">
      <c r="A19" s="53" t="s">
        <v>153</v>
      </c>
      <c r="B19" s="29" t="s">
        <v>200</v>
      </c>
      <c r="C19" s="13">
        <v>157</v>
      </c>
      <c r="D19" s="13">
        <v>261452</v>
      </c>
      <c r="E19" s="13">
        <v>86</v>
      </c>
      <c r="F19" s="13">
        <v>9436</v>
      </c>
      <c r="G19" s="13">
        <v>15278</v>
      </c>
      <c r="H19" s="106">
        <v>96.9</v>
      </c>
      <c r="I19" s="106">
        <v>137.6</v>
      </c>
      <c r="J19" s="72">
        <v>1.37</v>
      </c>
      <c r="K19" s="13">
        <v>763</v>
      </c>
      <c r="L19" s="13">
        <v>1082</v>
      </c>
      <c r="M19" s="13" t="s">
        <v>231</v>
      </c>
      <c r="N19" s="13" t="s">
        <v>245</v>
      </c>
      <c r="O19" s="75">
        <v>1265402</v>
      </c>
      <c r="P19" s="106">
        <v>96.4</v>
      </c>
      <c r="Q19" s="114">
        <v>99.9</v>
      </c>
      <c r="R19" s="75">
        <v>94126</v>
      </c>
      <c r="S19" s="13">
        <v>4715</v>
      </c>
      <c r="T19" s="13">
        <v>47801</v>
      </c>
      <c r="U19" s="55" t="s">
        <v>153</v>
      </c>
    </row>
    <row r="20" spans="1:21" s="100" customFormat="1" ht="10.5" customHeight="1">
      <c r="A20" s="53" t="s">
        <v>120</v>
      </c>
      <c r="B20" s="29" t="s">
        <v>206</v>
      </c>
      <c r="C20" s="13">
        <v>172</v>
      </c>
      <c r="D20" s="13">
        <v>278067</v>
      </c>
      <c r="E20" s="13">
        <v>85</v>
      </c>
      <c r="F20" s="13">
        <v>7804</v>
      </c>
      <c r="G20" s="13">
        <v>13618</v>
      </c>
      <c r="H20" s="106">
        <v>96.5</v>
      </c>
      <c r="I20" s="106">
        <v>119</v>
      </c>
      <c r="J20" s="72">
        <v>1.37</v>
      </c>
      <c r="K20" s="13">
        <v>712</v>
      </c>
      <c r="L20" s="13">
        <v>1240</v>
      </c>
      <c r="M20" s="13" t="s">
        <v>232</v>
      </c>
      <c r="N20" s="13" t="s">
        <v>246</v>
      </c>
      <c r="O20" s="75">
        <v>1264750</v>
      </c>
      <c r="P20" s="106">
        <v>96.3</v>
      </c>
      <c r="Q20" s="114">
        <v>99.6</v>
      </c>
      <c r="R20" s="75">
        <v>94225</v>
      </c>
      <c r="S20" s="13">
        <v>3879</v>
      </c>
      <c r="T20" s="13">
        <v>47832</v>
      </c>
      <c r="U20" s="55" t="s">
        <v>120</v>
      </c>
    </row>
    <row r="21" spans="1:21" s="100" customFormat="1" ht="10.5" customHeight="1">
      <c r="A21" s="53" t="s">
        <v>121</v>
      </c>
      <c r="B21" s="29" t="s">
        <v>221</v>
      </c>
      <c r="C21" s="13">
        <v>155</v>
      </c>
      <c r="D21" s="13">
        <v>276338</v>
      </c>
      <c r="E21" s="13">
        <v>82</v>
      </c>
      <c r="F21" s="13">
        <v>7344</v>
      </c>
      <c r="G21" s="13">
        <v>12473</v>
      </c>
      <c r="H21" s="106">
        <v>97.8</v>
      </c>
      <c r="I21" s="106">
        <v>86.8</v>
      </c>
      <c r="J21" s="72">
        <v>1.37</v>
      </c>
      <c r="K21" s="13">
        <v>726</v>
      </c>
      <c r="L21" s="13">
        <v>1260</v>
      </c>
      <c r="M21" s="13" t="s">
        <v>233</v>
      </c>
      <c r="N21" s="13" t="s">
        <v>247</v>
      </c>
      <c r="O21" s="75">
        <v>1256053</v>
      </c>
      <c r="P21" s="106">
        <v>96</v>
      </c>
      <c r="Q21" s="114">
        <v>99.7</v>
      </c>
      <c r="R21" s="75">
        <v>94172</v>
      </c>
      <c r="S21" s="13">
        <v>4293</v>
      </c>
      <c r="T21" s="13">
        <v>47890</v>
      </c>
      <c r="U21" s="55" t="s">
        <v>121</v>
      </c>
    </row>
    <row r="22" spans="1:21" s="100" customFormat="1" ht="10.5" customHeight="1">
      <c r="A22" s="53" t="s">
        <v>122</v>
      </c>
      <c r="B22" s="29" t="s">
        <v>222</v>
      </c>
      <c r="C22" s="13">
        <v>147</v>
      </c>
      <c r="D22" s="13">
        <v>267119</v>
      </c>
      <c r="E22" s="13">
        <v>86</v>
      </c>
      <c r="F22" s="13">
        <v>10982</v>
      </c>
      <c r="G22" s="13">
        <v>14716</v>
      </c>
      <c r="H22" s="106">
        <v>98.4</v>
      </c>
      <c r="I22" s="106">
        <v>84.5</v>
      </c>
      <c r="J22" s="72">
        <v>1.38</v>
      </c>
      <c r="K22" s="13">
        <v>649</v>
      </c>
      <c r="L22" s="13">
        <v>850</v>
      </c>
      <c r="M22" s="13" t="s">
        <v>234</v>
      </c>
      <c r="N22" s="13" t="s">
        <v>248</v>
      </c>
      <c r="O22" s="75">
        <v>1260145</v>
      </c>
      <c r="P22" s="106">
        <v>96.1</v>
      </c>
      <c r="Q22" s="114">
        <v>99.8</v>
      </c>
      <c r="R22" s="75">
        <v>94256</v>
      </c>
      <c r="S22" s="13">
        <v>3625</v>
      </c>
      <c r="T22" s="13">
        <v>48336</v>
      </c>
      <c r="U22" s="55" t="s">
        <v>122</v>
      </c>
    </row>
    <row r="23" spans="1:21" s="100" customFormat="1" ht="10.5" customHeight="1">
      <c r="A23" s="53" t="s">
        <v>129</v>
      </c>
      <c r="B23" s="29" t="s">
        <v>196</v>
      </c>
      <c r="C23" s="13">
        <v>160</v>
      </c>
      <c r="D23" s="13">
        <v>281961</v>
      </c>
      <c r="E23" s="13">
        <v>88</v>
      </c>
      <c r="F23" s="13">
        <v>7262</v>
      </c>
      <c r="G23" s="13">
        <v>11273</v>
      </c>
      <c r="H23" s="106">
        <v>98.4</v>
      </c>
      <c r="I23" s="106">
        <v>85.1</v>
      </c>
      <c r="J23" s="72">
        <v>1.4</v>
      </c>
      <c r="K23" s="13">
        <v>683</v>
      </c>
      <c r="L23" s="13">
        <v>1112</v>
      </c>
      <c r="M23" s="13" t="s">
        <v>235</v>
      </c>
      <c r="N23" s="13" t="s">
        <v>249</v>
      </c>
      <c r="O23" s="75">
        <v>1242792</v>
      </c>
      <c r="P23" s="106">
        <v>96</v>
      </c>
      <c r="Q23" s="114">
        <v>100.4</v>
      </c>
      <c r="R23" s="75">
        <v>94481</v>
      </c>
      <c r="S23" s="13">
        <v>3106</v>
      </c>
      <c r="T23" s="13">
        <v>48228</v>
      </c>
      <c r="U23" s="55" t="s">
        <v>129</v>
      </c>
    </row>
    <row r="24" spans="1:21" s="100" customFormat="1" ht="10.5" customHeight="1">
      <c r="A24" s="53" t="s">
        <v>124</v>
      </c>
      <c r="B24" s="29" t="s">
        <v>201</v>
      </c>
      <c r="C24" s="13">
        <v>165</v>
      </c>
      <c r="D24" s="13">
        <v>270848</v>
      </c>
      <c r="E24" s="13">
        <v>85</v>
      </c>
      <c r="F24" s="13">
        <v>7378</v>
      </c>
      <c r="G24" s="13">
        <v>8220</v>
      </c>
      <c r="H24" s="106">
        <v>99.9</v>
      </c>
      <c r="I24" s="106">
        <v>87.9</v>
      </c>
      <c r="J24" s="72">
        <v>1.41</v>
      </c>
      <c r="K24" s="13">
        <v>693</v>
      </c>
      <c r="L24" s="13">
        <v>5945</v>
      </c>
      <c r="M24" s="13" t="s">
        <v>236</v>
      </c>
      <c r="N24" s="13" t="s">
        <v>250</v>
      </c>
      <c r="O24" s="75">
        <v>1219291</v>
      </c>
      <c r="P24" s="106">
        <v>96.4</v>
      </c>
      <c r="Q24" s="114">
        <v>100.4</v>
      </c>
      <c r="R24" s="75">
        <v>95141</v>
      </c>
      <c r="S24" s="13">
        <v>3196</v>
      </c>
      <c r="T24" s="13">
        <v>48564</v>
      </c>
      <c r="U24" s="55" t="s">
        <v>124</v>
      </c>
    </row>
    <row r="25" spans="1:21" s="100" customFormat="1" ht="10.5" customHeight="1">
      <c r="A25" s="53" t="s">
        <v>125</v>
      </c>
      <c r="B25" s="29" t="s">
        <v>205</v>
      </c>
      <c r="C25" s="13">
        <v>207</v>
      </c>
      <c r="D25" s="13">
        <v>318488</v>
      </c>
      <c r="E25" s="13">
        <v>78</v>
      </c>
      <c r="F25" s="13">
        <v>9085</v>
      </c>
      <c r="G25" s="13">
        <v>8514</v>
      </c>
      <c r="H25" s="106" t="s">
        <v>226</v>
      </c>
      <c r="I25" s="106">
        <v>174.6</v>
      </c>
      <c r="J25" s="72">
        <v>1.43</v>
      </c>
      <c r="K25" s="13">
        <v>710</v>
      </c>
      <c r="L25" s="13">
        <v>1717</v>
      </c>
      <c r="M25" s="13" t="s">
        <v>237</v>
      </c>
      <c r="N25" s="13" t="s">
        <v>239</v>
      </c>
      <c r="O25" s="75">
        <v>1216903</v>
      </c>
      <c r="P25" s="106">
        <v>97.1</v>
      </c>
      <c r="Q25" s="114">
        <v>100.1</v>
      </c>
      <c r="R25" s="75">
        <v>95844</v>
      </c>
      <c r="S25" s="13">
        <v>3458</v>
      </c>
      <c r="T25" s="13">
        <v>49157</v>
      </c>
      <c r="U25" s="55" t="s">
        <v>125</v>
      </c>
    </row>
    <row r="26" spans="1:21" s="100" customFormat="1" ht="10.5" customHeight="1">
      <c r="A26" s="53" t="s">
        <v>202</v>
      </c>
      <c r="B26" s="29" t="s">
        <v>223</v>
      </c>
      <c r="C26" s="13">
        <v>167</v>
      </c>
      <c r="D26" s="13">
        <v>279249</v>
      </c>
      <c r="E26" s="13">
        <v>76</v>
      </c>
      <c r="F26" s="13">
        <v>6698</v>
      </c>
      <c r="G26" s="13">
        <v>6997</v>
      </c>
      <c r="H26" s="106" t="s">
        <v>225</v>
      </c>
      <c r="I26" s="106">
        <v>86.1</v>
      </c>
      <c r="J26" s="72">
        <v>1.43</v>
      </c>
      <c r="K26" s="13">
        <v>605</v>
      </c>
      <c r="L26" s="13">
        <v>1285</v>
      </c>
      <c r="M26" s="13">
        <v>54220</v>
      </c>
      <c r="N26" s="13" t="s">
        <v>238</v>
      </c>
      <c r="O26" s="75">
        <v>1231573</v>
      </c>
      <c r="P26" s="106" t="s">
        <v>252</v>
      </c>
      <c r="Q26" s="114">
        <v>100</v>
      </c>
      <c r="R26" s="75">
        <v>96112</v>
      </c>
      <c r="S26" s="13">
        <v>3173</v>
      </c>
      <c r="T26" s="13">
        <v>49030</v>
      </c>
      <c r="U26" s="55" t="s">
        <v>202</v>
      </c>
    </row>
    <row r="27" spans="1:21" s="121" customFormat="1" ht="10.5" customHeight="1">
      <c r="A27" s="56" t="s">
        <v>2</v>
      </c>
      <c r="B27" s="150" t="s">
        <v>224</v>
      </c>
      <c r="C27" s="108" t="s">
        <v>104</v>
      </c>
      <c r="D27" s="108" t="s">
        <v>104</v>
      </c>
      <c r="E27" s="108" t="s">
        <v>104</v>
      </c>
      <c r="F27" s="108" t="s">
        <v>104</v>
      </c>
      <c r="G27" s="108">
        <v>7693</v>
      </c>
      <c r="H27" s="109" t="s">
        <v>104</v>
      </c>
      <c r="I27" s="109" t="s">
        <v>104</v>
      </c>
      <c r="J27" s="109" t="s">
        <v>104</v>
      </c>
      <c r="K27" s="108">
        <v>688</v>
      </c>
      <c r="L27" s="108">
        <v>1158</v>
      </c>
      <c r="M27" s="108" t="s">
        <v>257</v>
      </c>
      <c r="N27" s="108" t="s">
        <v>104</v>
      </c>
      <c r="O27" s="155">
        <v>1232340</v>
      </c>
      <c r="P27" s="152" t="s">
        <v>251</v>
      </c>
      <c r="Q27" s="153" t="s">
        <v>136</v>
      </c>
      <c r="R27" s="154">
        <v>95832</v>
      </c>
      <c r="S27" s="108" t="s">
        <v>104</v>
      </c>
      <c r="T27" s="108" t="s">
        <v>104</v>
      </c>
      <c r="U27" s="57" t="s">
        <v>2</v>
      </c>
    </row>
    <row r="28" spans="1:21" s="121" customFormat="1" ht="3" customHeight="1">
      <c r="A28" s="133"/>
      <c r="B28" s="138"/>
      <c r="C28" s="125"/>
      <c r="D28" s="125"/>
      <c r="E28" s="125"/>
      <c r="F28" s="125"/>
      <c r="G28" s="108"/>
      <c r="H28" s="109"/>
      <c r="I28" s="126"/>
      <c r="J28" s="126"/>
      <c r="K28" s="127"/>
      <c r="L28" s="130"/>
      <c r="M28" s="108" t="s">
        <v>104</v>
      </c>
      <c r="N28" s="125" t="s">
        <v>104</v>
      </c>
      <c r="O28" s="109" t="s">
        <v>104</v>
      </c>
      <c r="P28" s="128"/>
      <c r="Q28" s="129"/>
      <c r="R28" s="129"/>
      <c r="S28" s="126"/>
      <c r="T28" s="125"/>
      <c r="U28" s="57"/>
    </row>
    <row r="29" spans="1:21" s="115" customFormat="1" ht="13.5" customHeight="1">
      <c r="A29" s="131" t="s">
        <v>59</v>
      </c>
      <c r="B29" s="140">
        <f>12683-12686</f>
        <v>-3</v>
      </c>
      <c r="C29" s="142">
        <f>(1673948-2067509)/2067509*100</f>
        <v>-19.035515685784198</v>
      </c>
      <c r="D29" s="142">
        <f>(D26-D25)/D25*100</f>
        <v>-12.32040139659893</v>
      </c>
      <c r="E29" s="142">
        <f>(76491-78406)/78406*100</f>
        <v>-2.442415121291738</v>
      </c>
      <c r="F29" s="142">
        <f>(F26-F25)/F25*100</f>
        <v>-26.27407815079802</v>
      </c>
      <c r="G29" s="142">
        <f>(G27-G26)/G26*100</f>
        <v>9.947120194369015</v>
      </c>
      <c r="H29" s="141">
        <v>-0.8</v>
      </c>
      <c r="I29" s="142">
        <f>(86.1-174.6)/174.6*100</f>
        <v>-50.687285223367695</v>
      </c>
      <c r="J29" s="144">
        <v>0</v>
      </c>
      <c r="K29" s="142">
        <f>(K27-K26)/K26*100</f>
        <v>13.71900826446281</v>
      </c>
      <c r="L29" s="142">
        <f>(115834-128487)/128487*100</f>
        <v>-9.847688871247675</v>
      </c>
      <c r="M29" s="142">
        <f>(6346500-5422001)/5422001*100</f>
        <v>17.05088213742491</v>
      </c>
      <c r="N29" s="142">
        <f>(6509612-6043016)/6043016*100</f>
        <v>7.721243829240233</v>
      </c>
      <c r="O29" s="142">
        <f>(O27-O26)/O26*100</f>
        <v>0.062278078522345</v>
      </c>
      <c r="P29" s="142">
        <v>0.2</v>
      </c>
      <c r="Q29" s="142">
        <v>-0.2</v>
      </c>
      <c r="R29" s="142">
        <f>(R27-R26)/R26*100</f>
        <v>-0.2913267854170135</v>
      </c>
      <c r="S29" s="142">
        <f>(S26-S25)/S25*100</f>
        <v>-8.241758241758241</v>
      </c>
      <c r="T29" s="142">
        <f>(490302-491573)/491573*100</f>
        <v>-0.25855773201538734</v>
      </c>
      <c r="U29" s="145" t="s">
        <v>59</v>
      </c>
    </row>
    <row r="30" spans="1:21" s="115" customFormat="1" ht="13.5" customHeight="1">
      <c r="A30" s="132" t="s">
        <v>193</v>
      </c>
      <c r="B30" s="140">
        <f>12683-12703</f>
        <v>-20</v>
      </c>
      <c r="C30" s="142">
        <v>-1</v>
      </c>
      <c r="D30" s="142">
        <f>(D26-D14)/D14*100</f>
        <v>-0.6135820879586295</v>
      </c>
      <c r="E30" s="142">
        <f>(76491-67815)/67815*100</f>
        <v>12.793629727936299</v>
      </c>
      <c r="F30" s="142">
        <f>(F26-F14)/F14*100</f>
        <v>-8.18368745716244</v>
      </c>
      <c r="G30" s="142">
        <v>10.4</v>
      </c>
      <c r="H30" s="142">
        <v>3.2</v>
      </c>
      <c r="I30" s="142">
        <v>0.3</v>
      </c>
      <c r="J30" s="144">
        <f>J26-J14</f>
        <v>0.1499999999999999</v>
      </c>
      <c r="K30" s="142">
        <f>(K27-K15)/K15*100</f>
        <v>-4.840940525587829</v>
      </c>
      <c r="L30" s="142">
        <f>(L27-L15)/L15*100</f>
        <v>-29.174311926605505</v>
      </c>
      <c r="M30" s="142">
        <v>11.3</v>
      </c>
      <c r="N30" s="142">
        <v>8.5</v>
      </c>
      <c r="O30" s="142">
        <f>(O27-O15)/O15*100</f>
        <v>-1.7389480835211766</v>
      </c>
      <c r="P30" s="142">
        <v>1</v>
      </c>
      <c r="Q30" s="142">
        <v>0.4</v>
      </c>
      <c r="R30" s="142">
        <f>(R27-R15)/R15*100</f>
        <v>4.194663709309152</v>
      </c>
      <c r="S30" s="142">
        <f>(S26-S14)/S14*100</f>
        <v>50.664767331434</v>
      </c>
      <c r="T30" s="142">
        <v>3.2</v>
      </c>
      <c r="U30" s="151" t="s">
        <v>193</v>
      </c>
    </row>
    <row r="31" spans="1:21" s="70" customFormat="1" ht="39.75" customHeight="1">
      <c r="A31" s="69" t="s">
        <v>87</v>
      </c>
      <c r="B31" s="22" t="s">
        <v>118</v>
      </c>
      <c r="C31" s="28" t="s">
        <v>67</v>
      </c>
      <c r="D31" s="22" t="s">
        <v>68</v>
      </c>
      <c r="E31" s="21" t="s">
        <v>70</v>
      </c>
      <c r="F31" s="22" t="s">
        <v>71</v>
      </c>
      <c r="G31" s="22" t="s">
        <v>69</v>
      </c>
      <c r="H31" s="28" t="s">
        <v>72</v>
      </c>
      <c r="I31" s="21" t="s">
        <v>73</v>
      </c>
      <c r="J31" s="21" t="s">
        <v>74</v>
      </c>
      <c r="K31" s="174" t="s">
        <v>38</v>
      </c>
      <c r="L31" s="175"/>
      <c r="M31" s="174" t="s">
        <v>101</v>
      </c>
      <c r="N31" s="175"/>
      <c r="O31" s="60" t="s">
        <v>102</v>
      </c>
      <c r="P31" s="28" t="s">
        <v>76</v>
      </c>
      <c r="Q31" s="22" t="s">
        <v>75</v>
      </c>
      <c r="R31" s="28" t="s">
        <v>76</v>
      </c>
      <c r="S31" s="22" t="s">
        <v>106</v>
      </c>
      <c r="T31" s="22" t="s">
        <v>77</v>
      </c>
      <c r="U31" s="60" t="s">
        <v>3</v>
      </c>
    </row>
    <row r="32" s="9" customFormat="1" ht="10.5" customHeight="1">
      <c r="A32" s="24" t="s">
        <v>137</v>
      </c>
    </row>
    <row r="33" spans="1:21" s="9" customFormat="1" ht="10.5" customHeight="1">
      <c r="A33" s="24" t="s">
        <v>151</v>
      </c>
      <c r="G33" s="73"/>
      <c r="K33" s="9" t="s">
        <v>147</v>
      </c>
      <c r="S33" s="92"/>
      <c r="T33" s="92"/>
      <c r="U33" s="92"/>
    </row>
    <row r="34" spans="1:21" s="9" customFormat="1" ht="10.5" customHeight="1">
      <c r="A34" s="9" t="s">
        <v>145</v>
      </c>
      <c r="G34" s="73"/>
      <c r="K34" s="9" t="s">
        <v>148</v>
      </c>
      <c r="S34" s="92"/>
      <c r="T34" s="92"/>
      <c r="U34" s="92"/>
    </row>
    <row r="35" spans="1:21" s="9" customFormat="1" ht="10.5" customHeight="1">
      <c r="A35" s="9" t="s">
        <v>167</v>
      </c>
      <c r="K35" s="9" t="s">
        <v>183</v>
      </c>
      <c r="S35" s="92"/>
      <c r="T35" s="93"/>
      <c r="U35" s="92"/>
    </row>
    <row r="36" spans="1:21" s="9" customFormat="1" ht="10.5" customHeight="1">
      <c r="A36" s="9" t="s">
        <v>258</v>
      </c>
      <c r="K36" s="9" t="s">
        <v>173</v>
      </c>
      <c r="S36" s="92"/>
      <c r="T36" s="93"/>
      <c r="U36" s="92"/>
    </row>
    <row r="37" spans="1:21" s="9" customFormat="1" ht="10.5" customHeight="1">
      <c r="A37" s="9" t="s">
        <v>259</v>
      </c>
      <c r="J37" s="92"/>
      <c r="K37" s="9" t="s">
        <v>255</v>
      </c>
      <c r="S37" s="92"/>
      <c r="T37" s="92"/>
      <c r="U37" s="92"/>
    </row>
    <row r="38" spans="1:21" s="9" customFormat="1" ht="10.5" customHeight="1">
      <c r="A38" s="9" t="s">
        <v>260</v>
      </c>
      <c r="J38" s="92"/>
      <c r="S38" s="92"/>
      <c r="T38" s="92"/>
      <c r="U38" s="92"/>
    </row>
    <row r="39" spans="1:20" ht="10.5" customHeight="1">
      <c r="A39" s="9" t="s">
        <v>168</v>
      </c>
      <c r="B39" s="9"/>
      <c r="C39" s="9"/>
      <c r="D39" s="9"/>
      <c r="E39" s="9"/>
      <c r="F39" s="9"/>
      <c r="G39" s="9"/>
      <c r="H39" s="9"/>
      <c r="I39" s="73"/>
      <c r="J39" s="92"/>
      <c r="T39" s="99"/>
    </row>
    <row r="40" spans="1:9" ht="10.5" customHeight="1">
      <c r="A40" s="9" t="s">
        <v>146</v>
      </c>
      <c r="B40" s="9"/>
      <c r="C40" s="9"/>
      <c r="D40" s="9"/>
      <c r="E40" s="9"/>
      <c r="F40" s="9"/>
      <c r="G40" s="9"/>
      <c r="H40" s="9"/>
      <c r="I40" s="73"/>
    </row>
    <row r="41" spans="15:19" ht="13.5">
      <c r="O41" s="18" t="s">
        <v>127</v>
      </c>
      <c r="S41" s="100"/>
    </row>
  </sheetData>
  <sheetProtection/>
  <mergeCells count="15">
    <mergeCell ref="K31:L31"/>
    <mergeCell ref="M31:N31"/>
    <mergeCell ref="K3:L3"/>
    <mergeCell ref="Q4:Q6"/>
    <mergeCell ref="M3:N3"/>
    <mergeCell ref="P3:Q3"/>
    <mergeCell ref="P4:P6"/>
    <mergeCell ref="O3:O6"/>
    <mergeCell ref="C3:D3"/>
    <mergeCell ref="I3:J3"/>
    <mergeCell ref="A4:A5"/>
    <mergeCell ref="E4:E6"/>
    <mergeCell ref="S3:S6"/>
    <mergeCell ref="U4:U5"/>
    <mergeCell ref="T3:T5"/>
  </mergeCells>
  <printOptions/>
  <pageMargins left="0.5905511811023623" right="0.1968503937007874" top="1.1811023622047245" bottom="0.984251968503937" header="0.31496062992125984" footer="0.5118110236220472"/>
  <pageSetup fitToHeight="1" fitToWidth="1" horizontalDpi="600" verticalDpi="600" orientation="landscape" paperSize="8" r:id="rId1"/>
  <ignoredErrors>
    <ignoredError sqref="S4:U8 R7:R8 C3:G8 H8 H3:H6 U29 I3:N3 V14:IV14 A29 I8:Q8 J7:O7 I6:O6 J5:O5 P3:Q3 S3 U3 J4:O4 Q6 Q5" numberStoredAsText="1"/>
    <ignoredError sqref="C31 Q31 I31 H31 N31 K31:L31 D31:E31 A31 A30 G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D33" sqref="D33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2017-04-05T04:55:39Z</cp:lastPrinted>
  <dcterms:created xsi:type="dcterms:W3CDTF">1997-01-08T22:48:59Z</dcterms:created>
  <dcterms:modified xsi:type="dcterms:W3CDTF">2017-04-05T05:23:57Z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