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10" windowWidth="16485" windowHeight="8250" activeTab="1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'主要経済(佐賀県）'!$A$1:$T$41</definedName>
    <definedName name="_xlnm.Print_Area" localSheetId="1">'主要経済（全国）'!$A$1:$U$39</definedName>
  </definedNames>
  <calcPr fullCalcOnLoad="1"/>
</workbook>
</file>

<file path=xl/sharedStrings.xml><?xml version="1.0" encoding="utf-8"?>
<sst xmlns="http://schemas.openxmlformats.org/spreadsheetml/2006/main" count="390" uniqueCount="234">
  <si>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</si>
  <si>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</si>
  <si>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</si>
  <si>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</si>
  <si>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</si>
  <si>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</si>
  <si>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</si>
  <si>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</si>
  <si>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</si>
  <si>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</si>
  <si>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</si>
  <si>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</si>
  <si>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</si>
  <si>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</si>
  <si>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</si>
  <si>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</si>
  <si>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</si>
  <si>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</si>
  <si>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</si>
  <si>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</si>
  <si>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</si>
  <si>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</si>
  <si>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</si>
  <si>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</si>
  <si>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</si>
  <si>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</si>
  <si>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</si>
  <si>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</si>
  <si>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</si>
  <si>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</si>
  <si>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</si>
  <si>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</si>
  <si>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</si>
  <si>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</si>
  <si>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</si>
  <si>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</si>
  <si>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</si>
  <si>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</si>
  <si>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</si>
  <si>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</si>
  <si>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</si>
  <si>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</si>
  <si>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</si>
  <si>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</si>
  <si>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</si>
  <si>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</si>
  <si>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</si>
  <si>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</si>
  <si>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</si>
  <si>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</si>
  <si>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</si>
  <si>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</si>
  <si>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</si>
  <si>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</si>
  <si>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</si>
  <si>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</si>
  <si>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</si>
  <si>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</si>
  <si>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</si>
  <si>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</si>
  <si>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</si>
  <si>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</si>
  <si>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</si>
  <si>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</si>
  <si>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</si>
  <si>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</si>
  <si>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</si>
  <si>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国内企業
物価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</si>
  <si>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</si>
  <si>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</si>
  <si>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</si>
  <si>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</si>
  <si>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</si>
  <si>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</si>
  <si>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</si>
  <si>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</si>
  <si>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</si>
  <si>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</si>
  <si>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</si>
  <si>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</si>
  <si>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</si>
  <si>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</si>
  <si>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</si>
  <si>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</si>
  <si>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</si>
  <si>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</si>
  <si>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</si>
  <si>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</si>
  <si>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</si>
  <si>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</si>
  <si>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</si>
  <si>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</si>
  <si>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</si>
  <si>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</si>
  <si>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</si>
  <si>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</si>
  <si>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</si>
  <si>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</si>
  <si>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</si>
  <si>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</si>
  <si>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</si>
  <si>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</si>
  <si>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</si>
  <si>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</si>
  <si>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</si>
  <si>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</si>
  <si>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</si>
  <si>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</si>
  <si>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</si>
  <si>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</si>
  <si>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</si>
  <si>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</si>
  <si>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H22年=100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</si>
  <si>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</si>
  <si>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</si>
  <si>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</si>
  <si>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</si>
  <si>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</si>
  <si>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</si>
  <si>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H22=100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</si>
  <si>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</si>
  <si>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</si>
  <si>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</si>
  <si>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</si>
  <si>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</si>
  <si>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</si>
  <si>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</si>
  <si>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</si>
  <si>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</si>
  <si>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</si>
  <si>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</si>
  <si>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</si>
  <si>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</si>
  <si>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</si>
  <si>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 xml:space="preserve">  (1)平成22年国勢調査確定値を基礎とした推計人口。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</si>
  <si>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</si>
  <si>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</si>
  <si>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</si>
  <si>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</si>
  <si>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…</t>
  </si>
  <si>
    <t xml:space="preserve"> (注）・○印は年度値。 ・前月比、前年同月比の( ）は増減差。 ・ｐは速報値、ｒは確報値。</t>
  </si>
  <si>
    <t xml:space="preserve">  (4)季節調整済値。ただし、年計は原指数。平成25年分は年間補正済。平成26年数値は若干変動する場合がある。</t>
  </si>
  <si>
    <t xml:space="preserve">    26</t>
  </si>
  <si>
    <t xml:space="preserve">     平成27年10月以降は平成27年国勢調査・要計表による速報値（佐賀県公表）を基礎とし、動態の数値を加減して算出したもの。</t>
  </si>
  <si>
    <t xml:space="preserve">    27</t>
  </si>
  <si>
    <t>平成28年 1月</t>
  </si>
  <si>
    <t xml:space="preserve">         3</t>
  </si>
  <si>
    <t xml:space="preserve">     平成17年から22年に基準改定済み。</t>
  </si>
  <si>
    <t xml:space="preserve">    前年同月比、前月比は季節調整済指数を比較したもの。</t>
  </si>
  <si>
    <t>　 前月比は差（ポイント）を表す。</t>
  </si>
  <si>
    <t xml:space="preserve">      …</t>
  </si>
  <si>
    <t xml:space="preserve">  　(2)二人以上の世帯１世帯の１か月当たり消費支出。</t>
  </si>
  <si>
    <t>　　　 前月比は差（ポイント）を表す。年分は実数。</t>
  </si>
  <si>
    <t>(6)負債総額1,000万円以上。</t>
  </si>
  <si>
    <t>(7)年計及び平成27年12月分までの月計は確定値。月額は遡及訂正されることがある。　</t>
  </si>
  <si>
    <t xml:space="preserve">         4</t>
  </si>
  <si>
    <t xml:space="preserve"> (注）・○印は年度値　　・前月比、前年同月比の( ）は増減差　 </t>
  </si>
  <si>
    <t>12 711</t>
  </si>
  <si>
    <t xml:space="preserve">    (1)各月の推計人口は、平成27年国勢調査を基準として算出したもの。</t>
  </si>
  <si>
    <t xml:space="preserve">         5</t>
  </si>
  <si>
    <t>12 711</t>
  </si>
  <si>
    <t xml:space="preserve">         6</t>
  </si>
  <si>
    <t>12 710</t>
  </si>
  <si>
    <t>51 347</t>
  </si>
  <si>
    <t>12 704</t>
  </si>
  <si>
    <t>消 費     電 力 量</t>
  </si>
  <si>
    <t>(6)</t>
  </si>
  <si>
    <t>(7)</t>
  </si>
  <si>
    <t>(8）</t>
  </si>
  <si>
    <t>企業倒産(9)</t>
  </si>
  <si>
    <t>（5）</t>
  </si>
  <si>
    <t xml:space="preserve">  (6)事業所規模30人以上｡ 平成27年1月にギャップ修正を行い、平成24年2月分まで遡って改定。</t>
  </si>
  <si>
    <t>(7)パートを含む。</t>
  </si>
  <si>
    <t>(8)パートを含む。年初めに季節調整計算が行われるので、平成27年12月までは、改定値となっている。</t>
  </si>
  <si>
    <t>(9)負債総額1,000万円以上。</t>
  </si>
  <si>
    <t xml:space="preserve">  (5)平成28年4月以降、消費電力量については、九州電力（株）の数値のみである。</t>
  </si>
  <si>
    <t>r87 484</t>
  </si>
  <si>
    <t>　　(3)季節調整済。前年同月比は原指数による。平成27年の数値は年間補正済。</t>
  </si>
  <si>
    <t>　　(5)パートを含む。季節調整法は、センサス局法Ⅱによる。なお、平成27年12月以前の数値は新季節指数により改訂されている。</t>
  </si>
  <si>
    <t>12 703</t>
  </si>
  <si>
    <t>100.1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</si>
  <si>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</si>
  <si>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</si>
  <si>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</si>
  <si>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</si>
  <si>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</si>
  <si>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</si>
  <si>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（10）</t>
  </si>
  <si>
    <t>(11)平成２７年７月号掲載分から、日本銀行佐賀事務所「佐賀県内銀行受払高時系列ﾃﾞｰﾀ」による。</t>
  </si>
  <si>
    <t>(12)旧相互銀行を含む。</t>
  </si>
  <si>
    <t>日 本 銀 行 券　(11)</t>
  </si>
  <si>
    <t>県 内 銀 行  (12)</t>
  </si>
  <si>
    <t>(10)平成28年7月に、基準年が平成22年からH27年に変更されている。</t>
  </si>
  <si>
    <t>(8)平成28年7月に、基準年が平成22年からH27年に変更されている。</t>
  </si>
  <si>
    <t>100.2</t>
  </si>
  <si>
    <t>100.3</t>
  </si>
  <si>
    <t>100.7</t>
  </si>
  <si>
    <t>99.7</t>
  </si>
  <si>
    <t>99.8</t>
  </si>
  <si>
    <t>99.9</t>
  </si>
  <si>
    <t>100.2</t>
  </si>
  <si>
    <t>12 963</t>
  </si>
  <si>
    <t>12 700</t>
  </si>
  <si>
    <t>53 351</t>
  </si>
  <si>
    <t>12 699</t>
  </si>
  <si>
    <t>12 692</t>
  </si>
  <si>
    <t>52 187</t>
  </si>
  <si>
    <t>100.4</t>
  </si>
  <si>
    <t>100.0</t>
  </si>
  <si>
    <r>
      <t>前年同月比(</t>
    </r>
    <r>
      <rPr>
        <sz val="6"/>
        <rFont val="ＭＳ 明朝"/>
        <family val="1"/>
      </rPr>
      <t>％）</t>
    </r>
  </si>
  <si>
    <t>100.7</t>
  </si>
  <si>
    <r>
      <t>前年同月比(</t>
    </r>
    <r>
      <rPr>
        <sz val="6"/>
        <rFont val="ＭＳ 明朝"/>
        <family val="1"/>
      </rPr>
      <t>％)</t>
    </r>
  </si>
  <si>
    <t>12 694</t>
  </si>
  <si>
    <t>12 693</t>
  </si>
  <si>
    <t>r98.4</t>
  </si>
  <si>
    <t>53 396</t>
  </si>
  <si>
    <t>平成27年10月</t>
  </si>
  <si>
    <t xml:space="preserve">        12</t>
  </si>
  <si>
    <t>平成26年</t>
  </si>
  <si>
    <t xml:space="preserve">    28</t>
  </si>
  <si>
    <t>101.0</t>
  </si>
  <si>
    <t>12 699</t>
  </si>
  <si>
    <t>r12 700</t>
  </si>
  <si>
    <t>p12 692</t>
  </si>
  <si>
    <t>12 695</t>
  </si>
  <si>
    <t>p99.9</t>
  </si>
  <si>
    <t>r83.4</t>
  </si>
  <si>
    <t>p86.8</t>
  </si>
  <si>
    <t>54 754</t>
  </si>
  <si>
    <t>p58 060</t>
  </si>
  <si>
    <t>r99.1</t>
  </si>
  <si>
    <t>p99.7</t>
  </si>
  <si>
    <t xml:space="preserve">  　(4)事業所規模30人以上｡H25年～H26年分改訂済み。</t>
  </si>
  <si>
    <t>r53 788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</si>
</sst>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 #\ ##0.0"/>
    <numFmt numFmtId="191" formatCode="\(0\);&quot;(△&quot;#\ ##0\)"/>
    <numFmt numFmtId="192" formatCode="0;[Red]0"/>
    <numFmt numFmtId="193" formatCode="0.0;[Red]0.0"/>
    <numFmt numFmtId="194" formatCode="\(0\);&quot;(△ &quot;0\)"/>
    <numFmt numFmtId="195" formatCode="\(0.00\);&quot;(△&quot;###.\ ##0\)"/>
    <numFmt numFmtId="196" formatCode="\(0.00\);&quot;(△&quot;.\ ##000\ȩ;"/>
    <numFmt numFmtId="197" formatCode="\(0.0\);&quot;(△&quot;#.0\ ##0\)"/>
    <numFmt numFmtId="198" formatCode="#.0\ ##0"/>
    <numFmt numFmtId="199" formatCode="#.\ ##0"/>
    <numFmt numFmtId="200" formatCode=".\ ##00;"/>
    <numFmt numFmtId="201" formatCode=".\ ##000;"/>
    <numFmt numFmtId="202" formatCode=".\ ##0000;"/>
    <numFmt numFmtId="203" formatCode=".\ ##0;"/>
    <numFmt numFmtId="204" formatCode=".\ ##;"/>
    <numFmt numFmtId="205" formatCode="_(* #,##0_);_(* \(#,##0\);_(* &quot;-&quot;_);_(@_)"/>
    <numFmt numFmtId="206" formatCode="_(&quot;$&quot;* #,##0.00_);_(&quot;$&quot;* \(#,##0.00\);_(&quot;$&quot;* &quot;-&quot;??_);_(@_)"/>
    <numFmt numFmtId="207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208" formatCode="#,##0;\-#,##0;&quot;-&quot;"/>
    <numFmt numFmtId="209" formatCode="0.0_ "/>
    <numFmt numFmtId="210" formatCode="#,##0.0"/>
    <numFmt numFmtId="211" formatCode="[DBNum3][$-411]#,##0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u val="single"/>
      <sz val="8.25"/>
      <color indexed="12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208" fontId="16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7" fillId="0" borderId="0">
      <alignment/>
      <protection/>
    </xf>
    <xf numFmtId="4" fontId="18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 horizont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3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5" fillId="0" borderId="5" applyNumberFormat="0" applyFill="0" applyAlignment="0" applyProtection="0"/>
    <xf numFmtId="0" fontId="56" fillId="29" borderId="0" applyNumberFormat="0" applyBorder="0" applyAlignment="0" applyProtection="0"/>
    <xf numFmtId="0" fontId="57" fillId="30" borderId="6" applyNumberFormat="0" applyAlignment="0" applyProtection="0"/>
    <xf numFmtId="0" fontId="58" fillId="0" borderId="0" applyNumberFormat="0" applyFill="0" applyBorder="0" applyAlignment="0" applyProtection="0"/>
    <xf numFmtId="4" fontId="23" fillId="0" borderId="0" applyFont="0" applyFill="0" applyBorder="0" applyAlignment="0" applyProtection="0"/>
    <xf numFmtId="205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30" borderId="11" applyNumberFormat="0" applyAlignment="0" applyProtection="0"/>
    <xf numFmtId="0" fontId="64" fillId="0" borderId="0" applyNumberFormat="0" applyFill="0" applyBorder="0" applyAlignment="0" applyProtection="0"/>
    <xf numFmtId="206" fontId="17" fillId="0" borderId="0" applyFont="0" applyFill="0" applyBorder="0" applyAlignment="0" applyProtection="0"/>
    <xf numFmtId="207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6" applyNumberFormat="0" applyAlignment="0" applyProtection="0"/>
    <xf numFmtId="0" fontId="50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66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6" fillId="0" borderId="13" xfId="78" applyFont="1" applyFill="1" applyBorder="1" applyAlignment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67" fillId="0" borderId="0" xfId="0" applyFont="1" applyAlignment="1">
      <alignment/>
    </xf>
    <xf numFmtId="0" fontId="68" fillId="0" borderId="0" xfId="78" applyFont="1" applyFill="1">
      <alignment/>
      <protection/>
    </xf>
    <xf numFmtId="0" fontId="69" fillId="0" borderId="13" xfId="78" applyFont="1" applyFill="1" applyBorder="1" applyAlignment="1" quotePrefix="1">
      <alignment horizontal="left"/>
      <protection/>
    </xf>
    <xf numFmtId="176" fontId="69" fillId="0" borderId="0" xfId="78" applyNumberFormat="1" applyFont="1" applyFill="1" applyAlignment="1">
      <alignment horizontal="right"/>
      <protection/>
    </xf>
    <xf numFmtId="179" fontId="69" fillId="0" borderId="0" xfId="78" applyNumberFormat="1" applyFont="1" applyFill="1" applyAlignment="1">
      <alignment horizontal="right"/>
      <protection/>
    </xf>
    <xf numFmtId="0" fontId="69" fillId="0" borderId="0" xfId="78" applyFont="1" applyFill="1">
      <alignment/>
      <protection/>
    </xf>
    <xf numFmtId="0" fontId="70" fillId="0" borderId="0" xfId="78" applyFont="1" applyFill="1">
      <alignment/>
      <protection/>
    </xf>
    <xf numFmtId="184" fontId="6" fillId="0" borderId="0" xfId="78" applyNumberFormat="1" applyFont="1" applyFill="1" applyAlignment="1">
      <alignment horizontal="right"/>
      <protection/>
    </xf>
    <xf numFmtId="192" fontId="6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Border="1">
      <alignment/>
      <protection/>
    </xf>
    <xf numFmtId="176" fontId="6" fillId="0" borderId="13" xfId="78" applyNumberFormat="1" applyFont="1" applyFill="1" applyBorder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3" fontId="6" fillId="0" borderId="0" xfId="78" applyNumberFormat="1" applyFont="1" applyFill="1" applyAlignment="1">
      <alignment horizontal="right"/>
      <protection/>
    </xf>
    <xf numFmtId="0" fontId="68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187" fontId="69" fillId="0" borderId="0" xfId="78" applyNumberFormat="1" applyFont="1" applyFill="1" applyAlignment="1">
      <alignment horizontal="right"/>
      <protection/>
    </xf>
    <xf numFmtId="0" fontId="71" fillId="0" borderId="0" xfId="78" applyFont="1" applyFill="1">
      <alignment/>
      <protection/>
    </xf>
    <xf numFmtId="0" fontId="72" fillId="0" borderId="0" xfId="78" applyFont="1" applyFill="1">
      <alignment/>
      <protection/>
    </xf>
    <xf numFmtId="177" fontId="70" fillId="0" borderId="0" xfId="78" applyNumberFormat="1" applyFont="1" applyFill="1" applyAlignment="1">
      <alignment horizontal="right"/>
      <protection/>
    </xf>
    <xf numFmtId="0" fontId="73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187" fontId="6" fillId="0" borderId="0" xfId="78" applyNumberFormat="1" applyFont="1" applyFill="1" applyAlignment="1">
      <alignment horizontal="right"/>
      <protection/>
    </xf>
    <xf numFmtId="49" fontId="6" fillId="0" borderId="18" xfId="78" applyNumberFormat="1" applyFont="1" applyFill="1" applyBorder="1" applyAlignment="1">
      <alignment horizontal="center" vertical="center"/>
      <protection/>
    </xf>
    <xf numFmtId="49" fontId="8" fillId="0" borderId="17" xfId="78" applyNumberFormat="1" applyFont="1" applyFill="1" applyBorder="1" applyAlignment="1">
      <alignment horizontal="center"/>
      <protection/>
    </xf>
    <xf numFmtId="176" fontId="74" fillId="0" borderId="0" xfId="78" applyNumberFormat="1" applyFont="1" applyFill="1" applyAlignment="1">
      <alignment horizontal="right"/>
      <protection/>
    </xf>
    <xf numFmtId="177" fontId="74" fillId="0" borderId="0" xfId="78" applyNumberFormat="1" applyFont="1" applyFill="1" applyAlignment="1">
      <alignment horizontal="right"/>
      <protection/>
    </xf>
    <xf numFmtId="0" fontId="74" fillId="0" borderId="0" xfId="78" applyFont="1" applyFill="1">
      <alignment/>
      <protection/>
    </xf>
    <xf numFmtId="184" fontId="74" fillId="0" borderId="0" xfId="78" applyNumberFormat="1" applyFont="1" applyFill="1" applyAlignment="1">
      <alignment horizontal="right"/>
      <protection/>
    </xf>
    <xf numFmtId="179" fontId="74" fillId="0" borderId="0" xfId="78" applyNumberFormat="1" applyFont="1" applyFill="1" applyAlignment="1">
      <alignment horizontal="right"/>
      <protection/>
    </xf>
    <xf numFmtId="180" fontId="74" fillId="0" borderId="0" xfId="78" applyNumberFormat="1" applyFont="1" applyFill="1" applyAlignment="1">
      <alignment horizontal="right"/>
      <protection/>
    </xf>
    <xf numFmtId="0" fontId="74" fillId="0" borderId="0" xfId="78" applyFont="1" applyFill="1" applyAlignment="1">
      <alignment horizontal="right"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0" fontId="9" fillId="0" borderId="12" xfId="78" applyFont="1" applyFill="1" applyBorder="1" applyAlignment="1" quotePrefix="1">
      <alignment horizontal="left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0" borderId="25" xfId="78" applyNumberFormat="1" applyFont="1" applyFill="1" applyBorder="1" applyAlignment="1">
      <alignment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191" fontId="6" fillId="0" borderId="2" xfId="78" applyNumberFormat="1" applyFont="1" applyFill="1" applyBorder="1" applyAlignment="1">
      <alignment horizontal="right" vertical="center" shrinkToFit="1"/>
      <protection/>
    </xf>
    <xf numFmtId="187" fontId="6" fillId="0" borderId="0" xfId="78" applyNumberFormat="1" applyFont="1" applyFill="1" applyAlignment="1">
      <alignment horizontal="right" vertical="center"/>
      <protection/>
    </xf>
    <xf numFmtId="177" fontId="9" fillId="0" borderId="0" xfId="78" applyNumberFormat="1" applyFont="1" applyFill="1" applyAlignment="1">
      <alignment horizontal="center" vertical="center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49" fontId="9" fillId="0" borderId="0" xfId="78" applyNumberFormat="1" applyFont="1" applyFill="1" applyAlignment="1">
      <alignment horizontal="right"/>
      <protection/>
    </xf>
    <xf numFmtId="0" fontId="70" fillId="0" borderId="13" xfId="78" applyFont="1" applyFill="1" applyBorder="1" applyAlignment="1" quotePrefix="1">
      <alignment horizontal="left"/>
      <protection/>
    </xf>
    <xf numFmtId="0" fontId="70" fillId="0" borderId="16" xfId="78" applyFont="1" applyFill="1" applyBorder="1" applyAlignment="1" quotePrefix="1">
      <alignment horizontal="left"/>
      <protection/>
    </xf>
    <xf numFmtId="176" fontId="70" fillId="0" borderId="0" xfId="78" applyNumberFormat="1" applyFont="1" applyFill="1" applyAlignment="1">
      <alignment horizontal="right"/>
      <protection/>
    </xf>
    <xf numFmtId="178" fontId="69" fillId="0" borderId="2" xfId="78" applyNumberFormat="1" applyFont="1" applyFill="1" applyBorder="1" applyAlignment="1">
      <alignment vertical="center"/>
      <protection/>
    </xf>
    <xf numFmtId="186" fontId="70" fillId="0" borderId="0" xfId="78" applyNumberFormat="1" applyFont="1" applyFill="1" applyAlignment="1">
      <alignment horizontal="right"/>
      <protection/>
    </xf>
    <xf numFmtId="191" fontId="69" fillId="0" borderId="2" xfId="78" applyNumberFormat="1" applyFont="1" applyFill="1" applyBorder="1" applyAlignment="1">
      <alignment horizontal="right" vertical="center" shrinkToFit="1"/>
      <protection/>
    </xf>
    <xf numFmtId="179" fontId="9" fillId="33" borderId="0" xfId="78" applyNumberFormat="1" applyFont="1" applyFill="1" applyAlignment="1">
      <alignment horizontal="right"/>
      <protection/>
    </xf>
    <xf numFmtId="184" fontId="9" fillId="0" borderId="0" xfId="78" applyNumberFormat="1" applyFont="1" applyFill="1" applyAlignment="1">
      <alignment horizontal="right"/>
      <protection/>
    </xf>
    <xf numFmtId="193" fontId="9" fillId="0" borderId="0" xfId="78" applyNumberFormat="1" applyFont="1" applyFill="1" applyAlignment="1">
      <alignment horizontal="right"/>
      <protection/>
    </xf>
    <xf numFmtId="179" fontId="9" fillId="0" borderId="0" xfId="78" applyNumberFormat="1" applyFont="1" applyFill="1" applyAlignment="1">
      <alignment horizontal="right"/>
      <protection/>
    </xf>
    <xf numFmtId="0" fontId="6" fillId="0" borderId="29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 wrapText="1"/>
      <protection/>
    </xf>
    <xf numFmtId="0" fontId="6" fillId="0" borderId="17" xfId="78" applyFont="1" applyFill="1" applyBorder="1" applyAlignment="1" quotePrefix="1">
      <alignment horizontal="center" wrapText="1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8" applyFont="1" applyFill="1" applyBorder="1" applyAlignment="1">
      <alignment horizontal="center"/>
      <protection/>
    </xf>
    <xf numFmtId="0" fontId="6" fillId="0" borderId="29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32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磨葬e義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7"/>
  <sheetViews>
    <sheetView showGridLines="0" view="pageBreakPreview" zoomScale="110" zoomScaleSheetLayoutView="110" zoomScalePageLayoutView="0" workbookViewId="0" topLeftCell="A1">
      <selection activeCell="H31" sqref="H31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90</v>
      </c>
      <c r="K2" s="2" t="s">
        <v>91</v>
      </c>
    </row>
    <row r="3" spans="1:20" ht="18" customHeight="1" thickBot="1">
      <c r="A3" s="32" t="s">
        <v>92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59" t="s">
        <v>5</v>
      </c>
      <c r="D4" s="169"/>
      <c r="E4" s="35" t="s">
        <v>6</v>
      </c>
      <c r="F4" s="99" t="s">
        <v>7</v>
      </c>
      <c r="G4" s="15" t="s">
        <v>8</v>
      </c>
      <c r="H4" s="162" t="s">
        <v>165</v>
      </c>
      <c r="I4" s="159" t="s">
        <v>41</v>
      </c>
      <c r="J4" s="160"/>
      <c r="K4" s="161"/>
      <c r="L4" s="170" t="s">
        <v>169</v>
      </c>
      <c r="M4" s="171"/>
      <c r="N4" s="166" t="s">
        <v>186</v>
      </c>
      <c r="O4" s="159" t="s">
        <v>190</v>
      </c>
      <c r="P4" s="173"/>
      <c r="Q4" s="166" t="s">
        <v>89</v>
      </c>
      <c r="R4" s="159" t="s">
        <v>191</v>
      </c>
      <c r="S4" s="161"/>
      <c r="T4" s="5"/>
    </row>
    <row r="5" spans="1:20" ht="12" customHeight="1">
      <c r="A5" s="182" t="s">
        <v>10</v>
      </c>
      <c r="B5" s="36" t="s">
        <v>11</v>
      </c>
      <c r="C5" s="10" t="s">
        <v>12</v>
      </c>
      <c r="D5" s="37" t="s">
        <v>13</v>
      </c>
      <c r="E5" s="184" t="s">
        <v>60</v>
      </c>
      <c r="F5" s="88" t="s">
        <v>7</v>
      </c>
      <c r="G5" s="14" t="s">
        <v>14</v>
      </c>
      <c r="H5" s="163"/>
      <c r="I5" s="15" t="s">
        <v>113</v>
      </c>
      <c r="J5" s="38" t="s">
        <v>15</v>
      </c>
      <c r="K5" s="4" t="s">
        <v>16</v>
      </c>
      <c r="L5" s="39"/>
      <c r="M5" s="34"/>
      <c r="N5" s="172"/>
      <c r="O5" s="40"/>
      <c r="P5" s="34"/>
      <c r="Q5" s="167"/>
      <c r="R5" s="174" t="s">
        <v>115</v>
      </c>
      <c r="S5" s="174" t="s">
        <v>116</v>
      </c>
      <c r="T5" s="164" t="s">
        <v>1</v>
      </c>
    </row>
    <row r="6" spans="1:20" ht="12" customHeight="1">
      <c r="A6" s="183"/>
      <c r="B6" s="41" t="s">
        <v>17</v>
      </c>
      <c r="C6" s="11" t="s">
        <v>66</v>
      </c>
      <c r="D6" s="14" t="s">
        <v>61</v>
      </c>
      <c r="E6" s="172"/>
      <c r="F6" s="89" t="s">
        <v>18</v>
      </c>
      <c r="G6" s="14" t="s">
        <v>19</v>
      </c>
      <c r="H6" s="163"/>
      <c r="I6" s="83" t="s">
        <v>114</v>
      </c>
      <c r="J6" s="14" t="s">
        <v>20</v>
      </c>
      <c r="K6" s="4" t="s">
        <v>21</v>
      </c>
      <c r="L6" s="42" t="s">
        <v>22</v>
      </c>
      <c r="M6" s="43" t="s">
        <v>93</v>
      </c>
      <c r="N6" s="172"/>
      <c r="O6" s="14" t="s">
        <v>23</v>
      </c>
      <c r="P6" s="4" t="s">
        <v>24</v>
      </c>
      <c r="Q6" s="167"/>
      <c r="R6" s="175"/>
      <c r="S6" s="175"/>
      <c r="T6" s="165"/>
    </row>
    <row r="7" spans="1:20" ht="12" customHeight="1">
      <c r="A7" s="44"/>
      <c r="B7" s="45" t="s">
        <v>94</v>
      </c>
      <c r="C7" s="12" t="s">
        <v>108</v>
      </c>
      <c r="D7" s="16" t="s">
        <v>109</v>
      </c>
      <c r="E7" s="185"/>
      <c r="F7" s="90" t="s">
        <v>25</v>
      </c>
      <c r="G7" s="16" t="s">
        <v>110</v>
      </c>
      <c r="H7" s="125" t="s">
        <v>170</v>
      </c>
      <c r="I7" s="16" t="s">
        <v>166</v>
      </c>
      <c r="J7" s="16" t="s">
        <v>167</v>
      </c>
      <c r="K7" s="3" t="s">
        <v>168</v>
      </c>
      <c r="L7" s="46"/>
      <c r="M7" s="44"/>
      <c r="N7" s="126" t="s">
        <v>187</v>
      </c>
      <c r="O7" s="46"/>
      <c r="P7" s="44"/>
      <c r="Q7" s="168"/>
      <c r="R7" s="176"/>
      <c r="S7" s="176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111</v>
      </c>
      <c r="H8" s="26" t="s">
        <v>32</v>
      </c>
      <c r="I8" s="26" t="s">
        <v>112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185</v>
      </c>
      <c r="O8" s="26" t="s">
        <v>104</v>
      </c>
      <c r="P8" s="26" t="s">
        <v>104</v>
      </c>
      <c r="Q8" s="26" t="s">
        <v>29</v>
      </c>
      <c r="R8" s="26" t="s">
        <v>36</v>
      </c>
      <c r="S8" s="27" t="s">
        <v>36</v>
      </c>
      <c r="T8" s="50" t="s">
        <v>27</v>
      </c>
      <c r="U8" s="75"/>
      <c r="V8" s="75"/>
      <c r="W8" s="75"/>
      <c r="X8" s="75"/>
      <c r="Y8" s="75"/>
      <c r="Z8" s="75"/>
      <c r="AA8" s="75"/>
      <c r="AB8" s="75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3"/>
    </row>
    <row r="10" spans="1:20" s="5" customFormat="1" ht="10.5" customHeight="1">
      <c r="A10" s="53" t="s">
        <v>218</v>
      </c>
      <c r="B10" s="13">
        <v>835016</v>
      </c>
      <c r="C10" s="13">
        <v>66098</v>
      </c>
      <c r="D10" s="54">
        <v>14148</v>
      </c>
      <c r="E10" s="13">
        <v>4830</v>
      </c>
      <c r="F10" s="54">
        <v>116779</v>
      </c>
      <c r="G10" s="17">
        <v>95.8</v>
      </c>
      <c r="H10" s="54">
        <v>63754</v>
      </c>
      <c r="I10" s="17">
        <v>104.3</v>
      </c>
      <c r="J10" s="17">
        <v>11.7</v>
      </c>
      <c r="K10" s="25">
        <v>0.89</v>
      </c>
      <c r="L10" s="13">
        <v>37</v>
      </c>
      <c r="M10" s="13">
        <v>13331</v>
      </c>
      <c r="N10" s="17">
        <v>99.1</v>
      </c>
      <c r="O10" s="54">
        <v>1240</v>
      </c>
      <c r="P10" s="54">
        <v>893</v>
      </c>
      <c r="Q10" s="13">
        <v>316237</v>
      </c>
      <c r="R10" s="13">
        <v>22656</v>
      </c>
      <c r="S10" s="13">
        <v>12122</v>
      </c>
      <c r="T10" s="55" t="s">
        <v>142</v>
      </c>
    </row>
    <row r="11" spans="1:20" s="5" customFormat="1" ht="10.5" customHeight="1">
      <c r="A11" s="53" t="s">
        <v>144</v>
      </c>
      <c r="B11" s="13">
        <v>829808</v>
      </c>
      <c r="C11" s="13">
        <v>66111</v>
      </c>
      <c r="D11" s="54">
        <v>14054</v>
      </c>
      <c r="E11" s="13">
        <v>4941</v>
      </c>
      <c r="F11" s="54">
        <v>95365</v>
      </c>
      <c r="G11" s="17" t="s">
        <v>105</v>
      </c>
      <c r="H11" s="54">
        <v>56887</v>
      </c>
      <c r="I11" s="17">
        <v>103.6</v>
      </c>
      <c r="J11" s="17">
        <v>11.9</v>
      </c>
      <c r="K11" s="25">
        <v>0.97</v>
      </c>
      <c r="L11" s="13">
        <v>35</v>
      </c>
      <c r="M11" s="13">
        <v>4468</v>
      </c>
      <c r="N11" s="17">
        <v>100</v>
      </c>
      <c r="O11" s="54">
        <v>1460</v>
      </c>
      <c r="P11" s="54">
        <v>647</v>
      </c>
      <c r="Q11" s="13">
        <v>298211</v>
      </c>
      <c r="R11" s="13">
        <v>23154</v>
      </c>
      <c r="S11" s="13">
        <v>12611</v>
      </c>
      <c r="T11" s="55" t="s">
        <v>144</v>
      </c>
    </row>
    <row r="12" spans="1:20" s="129" customFormat="1" ht="11.25" customHeight="1">
      <c r="A12" s="56" t="s">
        <v>219</v>
      </c>
      <c r="B12" s="109">
        <v>828803</v>
      </c>
      <c r="C12" s="110" t="s">
        <v>105</v>
      </c>
      <c r="D12" s="110" t="s">
        <v>105</v>
      </c>
      <c r="E12" s="110" t="s">
        <v>105</v>
      </c>
      <c r="F12" s="110" t="s">
        <v>105</v>
      </c>
      <c r="G12" s="110" t="s">
        <v>105</v>
      </c>
      <c r="H12" s="110" t="s">
        <v>105</v>
      </c>
      <c r="I12" s="110" t="s">
        <v>105</v>
      </c>
      <c r="J12" s="110" t="s">
        <v>105</v>
      </c>
      <c r="K12" s="110" t="s">
        <v>105</v>
      </c>
      <c r="L12" s="109">
        <v>40</v>
      </c>
      <c r="M12" s="109">
        <v>5138</v>
      </c>
      <c r="N12" s="110" t="s">
        <v>105</v>
      </c>
      <c r="O12" s="110" t="s">
        <v>105</v>
      </c>
      <c r="P12" s="110" t="s">
        <v>105</v>
      </c>
      <c r="Q12" s="109">
        <v>279725</v>
      </c>
      <c r="R12" s="109">
        <v>23658</v>
      </c>
      <c r="S12" s="109">
        <v>12907</v>
      </c>
      <c r="T12" s="57" t="s">
        <v>219</v>
      </c>
    </row>
    <row r="13" spans="1:20" ht="9.75" customHeight="1">
      <c r="A13" s="53"/>
      <c r="J13" s="119">
        <v>11.3</v>
      </c>
      <c r="T13" s="55"/>
    </row>
    <row r="14" spans="1:21" s="5" customFormat="1" ht="10.5" customHeight="1">
      <c r="A14" s="102" t="s">
        <v>216</v>
      </c>
      <c r="B14" s="13">
        <v>833245</v>
      </c>
      <c r="C14" s="103">
        <v>5403</v>
      </c>
      <c r="D14" s="13">
        <v>1056</v>
      </c>
      <c r="E14" s="108">
        <v>442</v>
      </c>
      <c r="F14" s="13">
        <v>7874</v>
      </c>
      <c r="G14" s="17">
        <v>95.7</v>
      </c>
      <c r="H14" s="104">
        <v>4809</v>
      </c>
      <c r="I14" s="17">
        <v>86.9</v>
      </c>
      <c r="J14" s="17">
        <v>11.7</v>
      </c>
      <c r="K14" s="118">
        <v>0.99</v>
      </c>
      <c r="L14" s="5">
        <v>7</v>
      </c>
      <c r="M14" s="104">
        <v>2773</v>
      </c>
      <c r="N14" s="113" t="s">
        <v>196</v>
      </c>
      <c r="O14" s="13">
        <v>121</v>
      </c>
      <c r="P14" s="13">
        <v>35</v>
      </c>
      <c r="Q14" s="13">
        <v>16489</v>
      </c>
      <c r="R14" s="13">
        <v>22941</v>
      </c>
      <c r="S14" s="112">
        <v>12435</v>
      </c>
      <c r="T14" s="55" t="s">
        <v>131</v>
      </c>
      <c r="U14" s="77"/>
    </row>
    <row r="15" spans="1:21" s="5" customFormat="1" ht="10.5" customHeight="1">
      <c r="A15" s="58" t="s">
        <v>126</v>
      </c>
      <c r="B15" s="13">
        <v>833340</v>
      </c>
      <c r="C15" s="103">
        <v>5420</v>
      </c>
      <c r="D15" s="13">
        <v>1022</v>
      </c>
      <c r="E15" s="108">
        <v>503</v>
      </c>
      <c r="F15" s="13">
        <v>6594</v>
      </c>
      <c r="G15" s="17">
        <v>91.6</v>
      </c>
      <c r="H15" s="104">
        <v>4776</v>
      </c>
      <c r="I15" s="17">
        <v>93.8</v>
      </c>
      <c r="J15" s="17">
        <v>12.8</v>
      </c>
      <c r="K15" s="118">
        <v>0.99</v>
      </c>
      <c r="L15" s="5">
        <v>5</v>
      </c>
      <c r="M15" s="104">
        <v>138</v>
      </c>
      <c r="N15" s="113" t="s">
        <v>194</v>
      </c>
      <c r="O15" s="13">
        <v>102</v>
      </c>
      <c r="P15" s="13">
        <v>39</v>
      </c>
      <c r="Q15" s="13">
        <v>25393</v>
      </c>
      <c r="R15" s="13">
        <v>22916</v>
      </c>
      <c r="S15" s="112">
        <v>12471</v>
      </c>
      <c r="T15" s="55" t="s">
        <v>126</v>
      </c>
      <c r="U15" s="77"/>
    </row>
    <row r="16" spans="1:22" s="105" customFormat="1" ht="10.5" customHeight="1">
      <c r="A16" s="102" t="s">
        <v>127</v>
      </c>
      <c r="B16" s="13">
        <v>833092</v>
      </c>
      <c r="C16" s="103">
        <v>7254</v>
      </c>
      <c r="D16" s="13">
        <v>1053</v>
      </c>
      <c r="E16" s="108">
        <v>296</v>
      </c>
      <c r="F16" s="13">
        <v>6069</v>
      </c>
      <c r="G16" s="17">
        <v>94.4</v>
      </c>
      <c r="H16" s="104">
        <v>4888</v>
      </c>
      <c r="I16" s="17">
        <v>180.7</v>
      </c>
      <c r="J16" s="17">
        <v>13.6</v>
      </c>
      <c r="K16" s="118">
        <v>1.02</v>
      </c>
      <c r="L16" s="5">
        <v>1</v>
      </c>
      <c r="M16" s="104">
        <v>40</v>
      </c>
      <c r="N16" s="113" t="s">
        <v>208</v>
      </c>
      <c r="O16" s="13">
        <v>339</v>
      </c>
      <c r="P16" s="13">
        <v>32</v>
      </c>
      <c r="Q16" s="13">
        <v>22197</v>
      </c>
      <c r="R16" s="13">
        <v>23154</v>
      </c>
      <c r="S16" s="112">
        <v>12611</v>
      </c>
      <c r="T16" s="55" t="s">
        <v>127</v>
      </c>
      <c r="U16" s="77"/>
      <c r="V16" s="5"/>
    </row>
    <row r="17" spans="1:21" s="5" customFormat="1" ht="10.5" customHeight="1">
      <c r="A17" s="102" t="s">
        <v>145</v>
      </c>
      <c r="B17" s="13">
        <v>832841</v>
      </c>
      <c r="C17" s="103">
        <v>5697</v>
      </c>
      <c r="D17" s="13">
        <v>1274</v>
      </c>
      <c r="E17" s="108">
        <v>399</v>
      </c>
      <c r="F17" s="13">
        <v>4081</v>
      </c>
      <c r="G17" s="17">
        <v>96.5</v>
      </c>
      <c r="H17" s="104">
        <v>5808</v>
      </c>
      <c r="I17" s="17">
        <v>87.4</v>
      </c>
      <c r="J17" s="17">
        <v>10.5</v>
      </c>
      <c r="K17" s="118">
        <v>1.01</v>
      </c>
      <c r="L17" s="5">
        <v>2</v>
      </c>
      <c r="M17" s="104">
        <v>378</v>
      </c>
      <c r="N17" s="113" t="s">
        <v>197</v>
      </c>
      <c r="O17" s="13">
        <v>33</v>
      </c>
      <c r="P17" s="13">
        <v>129</v>
      </c>
      <c r="Q17" s="13">
        <v>21708</v>
      </c>
      <c r="R17" s="13">
        <v>23141</v>
      </c>
      <c r="S17" s="112">
        <v>12616</v>
      </c>
      <c r="T17" s="55" t="s">
        <v>145</v>
      </c>
      <c r="U17" s="77"/>
    </row>
    <row r="18" spans="1:21" s="5" customFormat="1" ht="10.5" customHeight="1">
      <c r="A18" s="53" t="s">
        <v>2</v>
      </c>
      <c r="B18" s="13">
        <v>832375</v>
      </c>
      <c r="C18" s="13">
        <v>4912</v>
      </c>
      <c r="D18" s="13">
        <v>1339</v>
      </c>
      <c r="E18" s="114">
        <v>340</v>
      </c>
      <c r="F18" s="13">
        <v>4403</v>
      </c>
      <c r="G18" s="17">
        <v>89.7</v>
      </c>
      <c r="H18" s="104">
        <v>5706</v>
      </c>
      <c r="I18" s="17">
        <v>85.6</v>
      </c>
      <c r="J18" s="17">
        <v>10.2</v>
      </c>
      <c r="K18" s="124">
        <v>1.03</v>
      </c>
      <c r="L18" s="5">
        <v>2</v>
      </c>
      <c r="M18" s="76">
        <v>232</v>
      </c>
      <c r="N18" s="113" t="s">
        <v>198</v>
      </c>
      <c r="O18" s="13">
        <v>107</v>
      </c>
      <c r="P18" s="13">
        <v>38</v>
      </c>
      <c r="Q18" s="13">
        <v>26676</v>
      </c>
      <c r="R18" s="13">
        <v>22847</v>
      </c>
      <c r="S18" s="112">
        <v>12632</v>
      </c>
      <c r="T18" s="55" t="s">
        <v>2</v>
      </c>
      <c r="U18" s="77"/>
    </row>
    <row r="19" spans="1:20" ht="10.5" customHeight="1">
      <c r="A19" s="102" t="s">
        <v>130</v>
      </c>
      <c r="B19" s="13">
        <v>832080</v>
      </c>
      <c r="C19" s="13">
        <v>5164</v>
      </c>
      <c r="D19" s="13">
        <v>1826</v>
      </c>
      <c r="E19" s="114">
        <v>479</v>
      </c>
      <c r="F19" s="13">
        <v>6504</v>
      </c>
      <c r="G19" s="17">
        <v>90.4</v>
      </c>
      <c r="H19" s="104">
        <v>5452</v>
      </c>
      <c r="I19" s="17">
        <v>94.7</v>
      </c>
      <c r="J19" s="17">
        <v>11.4</v>
      </c>
      <c r="K19" s="124">
        <v>1.04</v>
      </c>
      <c r="L19" s="5">
        <v>2</v>
      </c>
      <c r="M19" s="5">
        <v>420</v>
      </c>
      <c r="N19" s="113" t="s">
        <v>199</v>
      </c>
      <c r="O19" s="5">
        <v>109</v>
      </c>
      <c r="P19" s="5">
        <v>49</v>
      </c>
      <c r="Q19" s="13">
        <v>26180</v>
      </c>
      <c r="R19" s="13">
        <v>23501</v>
      </c>
      <c r="S19" s="112">
        <v>12653</v>
      </c>
      <c r="T19" s="55" t="s">
        <v>130</v>
      </c>
    </row>
    <row r="20" spans="1:20" s="101" customFormat="1" ht="10.5" customHeight="1">
      <c r="A20" s="53" t="s">
        <v>155</v>
      </c>
      <c r="B20" s="13">
        <v>829089</v>
      </c>
      <c r="C20" s="13">
        <v>5013</v>
      </c>
      <c r="D20" s="13">
        <v>922</v>
      </c>
      <c r="E20" s="114">
        <v>304</v>
      </c>
      <c r="F20" s="13">
        <v>15090</v>
      </c>
      <c r="G20" s="17">
        <v>87.2</v>
      </c>
      <c r="H20" s="104">
        <v>4974</v>
      </c>
      <c r="I20" s="17">
        <v>89.3</v>
      </c>
      <c r="J20" s="17">
        <v>11.6</v>
      </c>
      <c r="K20" s="124">
        <v>1.1</v>
      </c>
      <c r="L20" s="5">
        <v>4</v>
      </c>
      <c r="M20" s="5">
        <v>178</v>
      </c>
      <c r="N20" s="121">
        <v>100</v>
      </c>
      <c r="O20" s="5">
        <v>161</v>
      </c>
      <c r="P20" s="5">
        <v>22</v>
      </c>
      <c r="Q20" s="13">
        <v>19111</v>
      </c>
      <c r="R20" s="13">
        <v>23632</v>
      </c>
      <c r="S20" s="112">
        <v>12640</v>
      </c>
      <c r="T20" s="55" t="s">
        <v>155</v>
      </c>
    </row>
    <row r="21" spans="1:20" s="101" customFormat="1" ht="10.5" customHeight="1">
      <c r="A21" s="53" t="s">
        <v>159</v>
      </c>
      <c r="B21" s="13">
        <v>829892</v>
      </c>
      <c r="C21" s="13">
        <v>5223</v>
      </c>
      <c r="D21" s="13">
        <v>1032</v>
      </c>
      <c r="E21" s="114">
        <v>595</v>
      </c>
      <c r="F21" s="13">
        <v>8236</v>
      </c>
      <c r="G21" s="17">
        <v>92.8</v>
      </c>
      <c r="H21" s="104">
        <v>4832</v>
      </c>
      <c r="I21" s="17">
        <v>89.1</v>
      </c>
      <c r="J21" s="17">
        <v>10.7</v>
      </c>
      <c r="K21" s="124">
        <v>1.11</v>
      </c>
      <c r="L21" s="5">
        <v>4</v>
      </c>
      <c r="M21" s="5">
        <v>96</v>
      </c>
      <c r="N21" s="113" t="s">
        <v>195</v>
      </c>
      <c r="O21" s="5">
        <v>80</v>
      </c>
      <c r="P21" s="5">
        <v>85</v>
      </c>
      <c r="Q21" s="13">
        <v>29774</v>
      </c>
      <c r="R21" s="13">
        <v>23574</v>
      </c>
      <c r="S21" s="112">
        <v>12622</v>
      </c>
      <c r="T21" s="55" t="s">
        <v>159</v>
      </c>
    </row>
    <row r="22" spans="1:20" s="101" customFormat="1" ht="10.5" customHeight="1">
      <c r="A22" s="53" t="s">
        <v>161</v>
      </c>
      <c r="B22" s="13">
        <v>829690</v>
      </c>
      <c r="C22" s="13">
        <v>5068</v>
      </c>
      <c r="D22" s="13">
        <v>1324</v>
      </c>
      <c r="E22" s="114">
        <v>360</v>
      </c>
      <c r="F22" s="13">
        <v>8097</v>
      </c>
      <c r="G22" s="17">
        <v>98.7</v>
      </c>
      <c r="H22" s="104">
        <v>4921</v>
      </c>
      <c r="I22" s="17">
        <v>138.9</v>
      </c>
      <c r="J22" s="17">
        <v>11.6</v>
      </c>
      <c r="K22" s="124">
        <v>1.13</v>
      </c>
      <c r="L22" s="5">
        <v>7</v>
      </c>
      <c r="M22" s="5">
        <v>1774</v>
      </c>
      <c r="N22" s="113" t="s">
        <v>180</v>
      </c>
      <c r="O22" s="5">
        <v>157</v>
      </c>
      <c r="P22" s="5">
        <v>34</v>
      </c>
      <c r="Q22" s="13">
        <v>25113</v>
      </c>
      <c r="R22" s="13">
        <v>23582</v>
      </c>
      <c r="S22" s="112">
        <v>12663</v>
      </c>
      <c r="T22" s="55" t="s">
        <v>161</v>
      </c>
    </row>
    <row r="23" spans="1:20" s="101" customFormat="1" ht="10.5" customHeight="1">
      <c r="A23" s="53" t="s">
        <v>122</v>
      </c>
      <c r="B23" s="13">
        <v>829467</v>
      </c>
      <c r="C23" s="13">
        <v>5827</v>
      </c>
      <c r="D23" s="13">
        <v>1270</v>
      </c>
      <c r="E23" s="114">
        <v>656</v>
      </c>
      <c r="F23" s="13">
        <v>8385</v>
      </c>
      <c r="G23" s="17">
        <v>92.2</v>
      </c>
      <c r="H23" s="76">
        <v>5416</v>
      </c>
      <c r="I23" s="17">
        <v>130.8</v>
      </c>
      <c r="J23" s="17">
        <v>11.3</v>
      </c>
      <c r="K23" s="124">
        <v>1.13</v>
      </c>
      <c r="L23" s="5">
        <v>5</v>
      </c>
      <c r="M23" s="5">
        <v>256</v>
      </c>
      <c r="N23" s="113" t="s">
        <v>180</v>
      </c>
      <c r="O23" s="5">
        <v>143</v>
      </c>
      <c r="P23" s="5">
        <v>27</v>
      </c>
      <c r="Q23" s="13">
        <v>17168</v>
      </c>
      <c r="R23" s="13">
        <v>23489</v>
      </c>
      <c r="S23" s="112">
        <v>12728</v>
      </c>
      <c r="T23" s="55" t="s">
        <v>122</v>
      </c>
    </row>
    <row r="24" spans="1:20" s="101" customFormat="1" ht="10.5" customHeight="1">
      <c r="A24" s="53" t="s">
        <v>123</v>
      </c>
      <c r="B24" s="13">
        <v>829320</v>
      </c>
      <c r="C24" s="13">
        <v>5528</v>
      </c>
      <c r="D24" s="13">
        <v>1044</v>
      </c>
      <c r="E24" s="114">
        <v>302</v>
      </c>
      <c r="F24" s="13">
        <v>8808</v>
      </c>
      <c r="G24" s="17">
        <v>93.1</v>
      </c>
      <c r="H24" s="76">
        <v>6043</v>
      </c>
      <c r="I24" s="17">
        <v>95.4</v>
      </c>
      <c r="J24" s="17">
        <v>10.4</v>
      </c>
      <c r="K24" s="124">
        <v>1.1</v>
      </c>
      <c r="L24" s="5">
        <v>3</v>
      </c>
      <c r="M24" s="5">
        <v>226</v>
      </c>
      <c r="N24" s="113" t="s">
        <v>200</v>
      </c>
      <c r="O24" s="5">
        <v>111</v>
      </c>
      <c r="P24" s="5">
        <v>22</v>
      </c>
      <c r="Q24" s="13">
        <v>28962</v>
      </c>
      <c r="R24" s="13">
        <v>23301</v>
      </c>
      <c r="S24" s="112">
        <v>12751</v>
      </c>
      <c r="T24" s="55" t="s">
        <v>123</v>
      </c>
    </row>
    <row r="25" spans="1:20" s="101" customFormat="1" ht="10.5" customHeight="1">
      <c r="A25" s="53" t="s">
        <v>124</v>
      </c>
      <c r="B25" s="13">
        <v>829095</v>
      </c>
      <c r="C25" s="13">
        <v>4801</v>
      </c>
      <c r="D25" s="13">
        <v>1426</v>
      </c>
      <c r="E25" s="114">
        <v>522</v>
      </c>
      <c r="F25" s="13">
        <v>16986</v>
      </c>
      <c r="G25" s="17">
        <v>91.3</v>
      </c>
      <c r="H25" s="76">
        <v>5610</v>
      </c>
      <c r="I25" s="17">
        <v>88.7</v>
      </c>
      <c r="J25" s="17">
        <v>11.6</v>
      </c>
      <c r="K25" s="124">
        <v>1.11</v>
      </c>
      <c r="L25" s="5">
        <v>3</v>
      </c>
      <c r="M25" s="5">
        <v>578</v>
      </c>
      <c r="N25" s="113" t="s">
        <v>207</v>
      </c>
      <c r="O25" s="5">
        <v>90</v>
      </c>
      <c r="P25" s="5">
        <v>30</v>
      </c>
      <c r="Q25" s="13">
        <v>21855</v>
      </c>
      <c r="R25" s="13">
        <v>23177</v>
      </c>
      <c r="S25" s="112">
        <v>12733</v>
      </c>
      <c r="T25" s="55" t="s">
        <v>124</v>
      </c>
    </row>
    <row r="26" spans="1:20" s="101" customFormat="1" ht="10.5" customHeight="1">
      <c r="A26" s="53" t="s">
        <v>131</v>
      </c>
      <c r="B26" s="13">
        <v>828803</v>
      </c>
      <c r="C26" s="13">
        <v>5456</v>
      </c>
      <c r="D26" s="13">
        <v>1144</v>
      </c>
      <c r="E26" s="114">
        <v>508</v>
      </c>
      <c r="F26" s="13">
        <v>6612</v>
      </c>
      <c r="G26" s="17">
        <v>92.9</v>
      </c>
      <c r="H26" s="76">
        <v>5077</v>
      </c>
      <c r="I26" s="17">
        <v>89.7</v>
      </c>
      <c r="J26" s="17">
        <v>11.7</v>
      </c>
      <c r="K26" s="124">
        <v>1.2</v>
      </c>
      <c r="L26" s="5">
        <v>3</v>
      </c>
      <c r="M26" s="5">
        <v>120</v>
      </c>
      <c r="N26" s="113" t="s">
        <v>210</v>
      </c>
      <c r="O26" s="5">
        <v>113</v>
      </c>
      <c r="P26" s="5">
        <v>31</v>
      </c>
      <c r="Q26" s="13">
        <v>19982</v>
      </c>
      <c r="R26" s="13">
        <v>23294</v>
      </c>
      <c r="S26" s="112">
        <v>12738</v>
      </c>
      <c r="T26" s="55" t="s">
        <v>131</v>
      </c>
    </row>
    <row r="27" spans="1:20" s="101" customFormat="1" ht="10.5" customHeight="1">
      <c r="A27" s="53" t="s">
        <v>126</v>
      </c>
      <c r="B27" s="13">
        <v>828845</v>
      </c>
      <c r="C27" s="13">
        <v>5528</v>
      </c>
      <c r="D27" s="13">
        <v>1147</v>
      </c>
      <c r="E27" s="114">
        <v>436</v>
      </c>
      <c r="F27" s="13">
        <v>5575</v>
      </c>
      <c r="G27" s="17">
        <v>93.3</v>
      </c>
      <c r="H27" s="76">
        <v>4835</v>
      </c>
      <c r="I27" s="17" t="s">
        <v>105</v>
      </c>
      <c r="J27" s="17" t="s">
        <v>105</v>
      </c>
      <c r="K27" s="145">
        <v>1.18</v>
      </c>
      <c r="L27" s="5">
        <v>5</v>
      </c>
      <c r="M27" s="5">
        <v>1042</v>
      </c>
      <c r="N27" s="113" t="s">
        <v>220</v>
      </c>
      <c r="O27" s="5">
        <v>115</v>
      </c>
      <c r="P27" s="5">
        <v>26</v>
      </c>
      <c r="Q27" s="13">
        <v>20735</v>
      </c>
      <c r="R27" s="13">
        <v>23558</v>
      </c>
      <c r="S27" s="112">
        <v>12736</v>
      </c>
      <c r="T27" s="55" t="s">
        <v>126</v>
      </c>
    </row>
    <row r="28" spans="1:20" s="101" customFormat="1" ht="10.5" customHeight="1">
      <c r="A28" s="56" t="s">
        <v>217</v>
      </c>
      <c r="B28" s="109">
        <v>828600</v>
      </c>
      <c r="C28" s="110" t="s">
        <v>105</v>
      </c>
      <c r="D28" s="109">
        <v>1187</v>
      </c>
      <c r="E28" s="110" t="s">
        <v>105</v>
      </c>
      <c r="F28" s="109">
        <v>4466</v>
      </c>
      <c r="G28" s="17" t="s">
        <v>105</v>
      </c>
      <c r="H28" s="76">
        <v>4985</v>
      </c>
      <c r="I28" s="110" t="s">
        <v>105</v>
      </c>
      <c r="J28" s="110" t="s">
        <v>105</v>
      </c>
      <c r="K28" s="146" t="s">
        <v>150</v>
      </c>
      <c r="L28" s="20">
        <v>0</v>
      </c>
      <c r="M28" s="20">
        <v>0</v>
      </c>
      <c r="N28" s="148" t="s">
        <v>105</v>
      </c>
      <c r="O28" s="20">
        <v>371</v>
      </c>
      <c r="P28" s="20">
        <v>26</v>
      </c>
      <c r="Q28" s="109">
        <v>22455</v>
      </c>
      <c r="R28" s="13">
        <v>23658</v>
      </c>
      <c r="S28" s="13">
        <v>12907</v>
      </c>
      <c r="T28" s="57" t="s">
        <v>217</v>
      </c>
    </row>
    <row r="29" spans="1:22" s="106" customFormat="1" ht="3" customHeight="1">
      <c r="A29" s="56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09" t="s">
        <v>105</v>
      </c>
      <c r="Q29" s="20"/>
      <c r="R29" s="20"/>
      <c r="S29" s="20"/>
      <c r="T29" s="57"/>
      <c r="U29" s="111"/>
      <c r="V29" s="20"/>
    </row>
    <row r="30" spans="1:20" s="116" customFormat="1" ht="13.5" customHeight="1">
      <c r="A30" s="134" t="s">
        <v>59</v>
      </c>
      <c r="B30" s="144">
        <f>B28-B27</f>
        <v>-245</v>
      </c>
      <c r="C30" s="141">
        <f>(C27-C26)/C26*100</f>
        <v>1.3196480938416422</v>
      </c>
      <c r="D30" s="141">
        <f>(D28-D27)/D27*100</f>
        <v>3.4873583260680032</v>
      </c>
      <c r="E30" s="136">
        <f>(E27-E26)/E26*100</f>
        <v>-14.173228346456693</v>
      </c>
      <c r="F30" s="136">
        <f>(F28-F27)/F27*100</f>
        <v>-19.892376681614348</v>
      </c>
      <c r="G30" s="136">
        <v>0.4</v>
      </c>
      <c r="H30" s="136">
        <f>(H28-H27)/H27*100</f>
        <v>3.1023784901758016</v>
      </c>
      <c r="I30" s="136">
        <f>(I26-I25)/I25*100</f>
        <v>1.1273957158962795</v>
      </c>
      <c r="J30" s="136">
        <f>(J26-J25)/J25*100</f>
        <v>0.8620689655172384</v>
      </c>
      <c r="K30" s="147">
        <v>-0.02</v>
      </c>
      <c r="L30" s="136">
        <f>(L28-L27)/L27*100</f>
        <v>-100</v>
      </c>
      <c r="M30" s="136">
        <f>(M28-M27)/M27*100</f>
        <v>-100</v>
      </c>
      <c r="N30" s="136">
        <v>0.2</v>
      </c>
      <c r="O30" s="136">
        <f>(37100-11450)/11450*100</f>
        <v>224.01746724890828</v>
      </c>
      <c r="P30" s="136">
        <f>(2640-2580)/2580*100</f>
        <v>2.3255813953488373</v>
      </c>
      <c r="Q30" s="136">
        <f>(Q28-Q27)/Q27*100</f>
        <v>8.295153122739329</v>
      </c>
      <c r="R30" s="142">
        <f>(R28-R27)/R27*100</f>
        <v>0.42448425163426434</v>
      </c>
      <c r="S30" s="143">
        <f>(S28-S27)/S27*100</f>
        <v>1.3426507537688441</v>
      </c>
      <c r="T30" s="137" t="s">
        <v>59</v>
      </c>
    </row>
    <row r="31" spans="1:20" s="116" customFormat="1" ht="13.5" customHeight="1">
      <c r="A31" s="135" t="s">
        <v>209</v>
      </c>
      <c r="B31" s="144">
        <f>B28-B16</f>
        <v>-4492</v>
      </c>
      <c r="C31" s="141">
        <v>2</v>
      </c>
      <c r="D31" s="136">
        <f>(D28-D16)/D16*100</f>
        <v>12.725546058879392</v>
      </c>
      <c r="E31" s="136">
        <f>(E27-E15)/E15*100</f>
        <v>-13.320079522862823</v>
      </c>
      <c r="F31" s="141">
        <f>(F28-F16)/F16*100</f>
        <v>-26.412918108419838</v>
      </c>
      <c r="G31" s="136">
        <v>1</v>
      </c>
      <c r="H31" s="17" t="s">
        <v>105</v>
      </c>
      <c r="I31" s="136">
        <v>3.2</v>
      </c>
      <c r="J31" s="136">
        <f>(J26-J14)/J14*100</f>
        <v>0</v>
      </c>
      <c r="K31" s="147">
        <f>K27-K15</f>
        <v>0.18999999999999995</v>
      </c>
      <c r="L31" s="136">
        <f>(L28-L16)/L16*100</f>
        <v>-100</v>
      </c>
      <c r="M31" s="136">
        <f>(M28-M16)/M16*100</f>
        <v>-100</v>
      </c>
      <c r="N31" s="141">
        <v>0.8</v>
      </c>
      <c r="O31" s="136">
        <v>9.4</v>
      </c>
      <c r="P31" s="136">
        <v>-17</v>
      </c>
      <c r="Q31" s="136">
        <f>(Q28-Q16)/Q16*100</f>
        <v>1.162319232328693</v>
      </c>
      <c r="R31" s="141">
        <f>(R28-R16)/R16*100</f>
        <v>2.176729722726095</v>
      </c>
      <c r="S31" s="141">
        <f>(S28-S16)/S16*100</f>
        <v>2.347157243676156</v>
      </c>
      <c r="T31" s="138" t="s">
        <v>211</v>
      </c>
    </row>
    <row r="32" spans="1:20" s="60" customFormat="1" ht="45" customHeight="1">
      <c r="A32" s="59" t="s">
        <v>80</v>
      </c>
      <c r="B32" s="22" t="s">
        <v>135</v>
      </c>
      <c r="C32" s="23" t="s">
        <v>81</v>
      </c>
      <c r="D32" s="22" t="s">
        <v>82</v>
      </c>
      <c r="E32" s="23" t="s">
        <v>83</v>
      </c>
      <c r="F32" s="22" t="s">
        <v>70</v>
      </c>
      <c r="G32" s="23" t="s">
        <v>136</v>
      </c>
      <c r="H32" s="22" t="s">
        <v>84</v>
      </c>
      <c r="I32" s="177" t="s">
        <v>137</v>
      </c>
      <c r="J32" s="178"/>
      <c r="K32" s="22" t="s">
        <v>79</v>
      </c>
      <c r="L32" s="177" t="s">
        <v>38</v>
      </c>
      <c r="M32" s="178"/>
      <c r="N32" s="23" t="s">
        <v>138</v>
      </c>
      <c r="O32" s="177" t="s">
        <v>37</v>
      </c>
      <c r="P32" s="178"/>
      <c r="Q32" s="179" t="s">
        <v>106</v>
      </c>
      <c r="R32" s="180"/>
      <c r="S32" s="181"/>
      <c r="T32" s="72" t="s">
        <v>80</v>
      </c>
    </row>
    <row r="33" spans="1:16" s="9" customFormat="1" ht="10.5" customHeight="1">
      <c r="A33" s="24" t="s">
        <v>156</v>
      </c>
      <c r="F33" s="74"/>
      <c r="N33" s="7"/>
      <c r="P33" s="7"/>
    </row>
    <row r="34" spans="1:16" s="9" customFormat="1" ht="10.5" customHeight="1">
      <c r="A34" s="9" t="s">
        <v>134</v>
      </c>
      <c r="H34" s="120"/>
      <c r="K34" s="7" t="s">
        <v>172</v>
      </c>
      <c r="N34" s="7"/>
      <c r="P34" s="7"/>
    </row>
    <row r="35" spans="1:16" s="9" customFormat="1" ht="10.5" customHeight="1">
      <c r="A35" s="24" t="s">
        <v>143</v>
      </c>
      <c r="K35" s="24" t="s">
        <v>173</v>
      </c>
      <c r="N35" s="7"/>
      <c r="P35" s="7"/>
    </row>
    <row r="36" spans="1:16" s="9" customFormat="1" ht="10.5" customHeight="1">
      <c r="A36" s="24" t="s">
        <v>132</v>
      </c>
      <c r="K36" s="7" t="s">
        <v>149</v>
      </c>
      <c r="N36" s="7"/>
      <c r="P36" s="7"/>
    </row>
    <row r="37" spans="1:16" s="9" customFormat="1" ht="10.5" customHeight="1">
      <c r="A37" s="9" t="s">
        <v>133</v>
      </c>
      <c r="K37" s="7" t="s">
        <v>174</v>
      </c>
      <c r="N37" s="7"/>
      <c r="P37" s="7"/>
    </row>
    <row r="38" spans="1:16" s="9" customFormat="1" ht="10.5" customHeight="1">
      <c r="A38" s="7" t="s">
        <v>141</v>
      </c>
      <c r="K38" s="9" t="s">
        <v>192</v>
      </c>
      <c r="N38" s="7"/>
      <c r="P38" s="7"/>
    </row>
    <row r="39" spans="1:16" s="9" customFormat="1" ht="10.5" customHeight="1">
      <c r="A39" s="7" t="s">
        <v>147</v>
      </c>
      <c r="K39" s="7" t="s">
        <v>188</v>
      </c>
      <c r="N39" s="7"/>
      <c r="P39" s="7"/>
    </row>
    <row r="40" spans="1:14" s="9" customFormat="1" ht="10.5" customHeight="1">
      <c r="A40" s="7" t="s">
        <v>175</v>
      </c>
      <c r="K40" s="7" t="s">
        <v>189</v>
      </c>
      <c r="N40" s="7"/>
    </row>
    <row r="41" spans="1:14" s="9" customFormat="1" ht="10.5" customHeight="1">
      <c r="A41" s="7" t="s">
        <v>171</v>
      </c>
      <c r="H41" s="74" t="s">
        <v>128</v>
      </c>
      <c r="K41" s="24" t="s">
        <v>148</v>
      </c>
      <c r="N41" s="7"/>
    </row>
    <row r="42" spans="1:16" s="9" customFormat="1" ht="10.5" customHeight="1">
      <c r="A42" s="7"/>
      <c r="D42" s="74"/>
      <c r="G42" s="9" t="s">
        <v>125</v>
      </c>
      <c r="K42" s="24"/>
      <c r="N42" s="7"/>
      <c r="P42" s="7"/>
    </row>
    <row r="43" spans="1:16" s="9" customFormat="1" ht="10.5" customHeight="1">
      <c r="A43" s="8"/>
      <c r="K43" s="24"/>
      <c r="N43" s="7"/>
      <c r="P43" s="7"/>
    </row>
    <row r="44" spans="11:17" ht="13.5">
      <c r="K44" s="7"/>
      <c r="L44" s="9"/>
      <c r="M44" s="9"/>
      <c r="N44" s="7"/>
      <c r="O44" s="9"/>
      <c r="P44" s="9"/>
      <c r="Q44" s="9"/>
    </row>
    <row r="62" spans="1:10" ht="13.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E117" s="5"/>
      <c r="F117" s="5"/>
      <c r="G117" s="5"/>
      <c r="H117" s="5"/>
      <c r="I117" s="5"/>
      <c r="J117" s="5"/>
    </row>
  </sheetData>
  <sheetProtection/>
  <mergeCells count="17">
    <mergeCell ref="O32:P32"/>
    <mergeCell ref="L32:M32"/>
    <mergeCell ref="I32:J32"/>
    <mergeCell ref="Q32:S32"/>
    <mergeCell ref="A5:A6"/>
    <mergeCell ref="E5:E7"/>
    <mergeCell ref="R5:R7"/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</mergeCells>
  <printOptions/>
  <pageMargins left="0.5905511811023623" right="0.5905511811023623" top="1.1811023622047245" bottom="0.984251968503937" header="0.35433070866141736" footer="0.5118110236220472"/>
  <pageSetup horizontalDpi="600" verticalDpi="600" orientation="landscape" paperSize="9" scale="75" r:id="rId1"/>
  <ignoredErrors>
    <ignoredError sqref="U17 T30 S4:T4 M4 C4:G4 L7:M7 E7:F7 C6:G6 C7:D7 G7 C5:G5 J5:T5 J6:T6 X17:IV17 P4:Q4 O7:T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1"/>
  <sheetViews>
    <sheetView showGridLines="0" tabSelected="1" view="pageBreakPreview" zoomScale="110" zoomScaleSheetLayoutView="110" zoomScalePageLayoutView="0" workbookViewId="0" topLeftCell="A1">
      <pane xSplit="1" topLeftCell="B1" activePane="topRight" state="frozen"/>
      <selection pane="topLeft" activeCell="D39" sqref="D38:D39"/>
      <selection pane="topRight" activeCell="A1" sqref="A1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2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3"/>
      <c r="L2" s="63"/>
      <c r="M2" s="19"/>
      <c r="N2" s="19"/>
      <c r="O2" s="19"/>
      <c r="P2" s="19"/>
      <c r="Q2" s="19"/>
      <c r="R2" s="19"/>
      <c r="S2" s="19"/>
      <c r="U2" s="33" t="s">
        <v>86</v>
      </c>
    </row>
    <row r="3" spans="1:92" ht="12" customHeight="1">
      <c r="A3" s="34"/>
      <c r="B3" s="14" t="s">
        <v>4</v>
      </c>
      <c r="C3" s="159" t="s">
        <v>5</v>
      </c>
      <c r="D3" s="169"/>
      <c r="E3" s="35" t="s">
        <v>6</v>
      </c>
      <c r="F3" s="98" t="s">
        <v>40</v>
      </c>
      <c r="G3" s="99" t="s">
        <v>7</v>
      </c>
      <c r="H3" s="15" t="s">
        <v>8</v>
      </c>
      <c r="I3" s="159" t="s">
        <v>41</v>
      </c>
      <c r="J3" s="169"/>
      <c r="K3" s="159" t="s">
        <v>95</v>
      </c>
      <c r="L3" s="161"/>
      <c r="M3" s="191" t="s">
        <v>96</v>
      </c>
      <c r="N3" s="173"/>
      <c r="O3" s="166" t="s">
        <v>118</v>
      </c>
      <c r="P3" s="191" t="s">
        <v>42</v>
      </c>
      <c r="Q3" s="161"/>
      <c r="R3" s="97" t="s">
        <v>100</v>
      </c>
      <c r="S3" s="166" t="s">
        <v>9</v>
      </c>
      <c r="T3" s="187" t="s">
        <v>121</v>
      </c>
      <c r="U3" s="6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82" t="s">
        <v>10</v>
      </c>
      <c r="B4" s="36" t="s">
        <v>11</v>
      </c>
      <c r="C4" s="15" t="s">
        <v>43</v>
      </c>
      <c r="D4" s="65" t="s">
        <v>44</v>
      </c>
      <c r="E4" s="184" t="s">
        <v>60</v>
      </c>
      <c r="F4" s="82" t="s">
        <v>45</v>
      </c>
      <c r="G4" s="88" t="s">
        <v>7</v>
      </c>
      <c r="H4" s="14" t="s">
        <v>14</v>
      </c>
      <c r="I4" s="15" t="s">
        <v>113</v>
      </c>
      <c r="J4" s="96" t="s">
        <v>46</v>
      </c>
      <c r="K4" s="39"/>
      <c r="L4" s="34"/>
      <c r="M4" s="40"/>
      <c r="N4" s="34"/>
      <c r="O4" s="193"/>
      <c r="P4" s="192" t="s">
        <v>67</v>
      </c>
      <c r="Q4" s="188" t="s">
        <v>184</v>
      </c>
      <c r="R4" s="15" t="s">
        <v>117</v>
      </c>
      <c r="S4" s="172"/>
      <c r="T4" s="172"/>
      <c r="U4" s="186" t="s">
        <v>10</v>
      </c>
    </row>
    <row r="5" spans="1:21" ht="12" customHeight="1">
      <c r="A5" s="183"/>
      <c r="B5" s="41" t="s">
        <v>17</v>
      </c>
      <c r="C5" s="15" t="s">
        <v>47</v>
      </c>
      <c r="D5" s="66" t="s">
        <v>48</v>
      </c>
      <c r="E5" s="172"/>
      <c r="F5" s="82" t="s">
        <v>49</v>
      </c>
      <c r="G5" s="89" t="s">
        <v>18</v>
      </c>
      <c r="H5" s="14" t="s">
        <v>19</v>
      </c>
      <c r="I5" s="83" t="s">
        <v>114</v>
      </c>
      <c r="J5" s="14" t="s">
        <v>50</v>
      </c>
      <c r="K5" s="14" t="s">
        <v>62</v>
      </c>
      <c r="L5" s="78" t="s">
        <v>87</v>
      </c>
      <c r="M5" s="14" t="s">
        <v>63</v>
      </c>
      <c r="N5" s="4" t="s">
        <v>64</v>
      </c>
      <c r="O5" s="193"/>
      <c r="P5" s="189"/>
      <c r="Q5" s="189"/>
      <c r="R5" s="82" t="s">
        <v>101</v>
      </c>
      <c r="S5" s="172"/>
      <c r="T5" s="172"/>
      <c r="U5" s="165"/>
    </row>
    <row r="6" spans="1:20" ht="12" customHeight="1">
      <c r="A6" s="44"/>
      <c r="B6" s="45" t="s">
        <v>94</v>
      </c>
      <c r="C6" s="16" t="s">
        <v>51</v>
      </c>
      <c r="D6" s="12" t="s">
        <v>97</v>
      </c>
      <c r="E6" s="185"/>
      <c r="F6" s="84" t="s">
        <v>52</v>
      </c>
      <c r="G6" s="90" t="s">
        <v>25</v>
      </c>
      <c r="H6" s="16" t="s">
        <v>98</v>
      </c>
      <c r="I6" s="16" t="s">
        <v>85</v>
      </c>
      <c r="J6" s="16" t="s">
        <v>99</v>
      </c>
      <c r="K6" s="46"/>
      <c r="L6" s="44"/>
      <c r="M6" s="46"/>
      <c r="N6" s="44"/>
      <c r="O6" s="194"/>
      <c r="P6" s="190"/>
      <c r="Q6" s="190"/>
      <c r="R6" s="80" t="s">
        <v>182</v>
      </c>
      <c r="S6" s="185"/>
      <c r="T6" s="80" t="s">
        <v>26</v>
      </c>
    </row>
    <row r="7" spans="1:21" ht="12.75" customHeight="1">
      <c r="A7" s="47" t="s">
        <v>27</v>
      </c>
      <c r="B7" s="67" t="s">
        <v>53</v>
      </c>
      <c r="C7" s="67" t="s">
        <v>54</v>
      </c>
      <c r="D7" s="91" t="s">
        <v>55</v>
      </c>
      <c r="E7" s="67" t="s">
        <v>56</v>
      </c>
      <c r="F7" s="79" t="s">
        <v>36</v>
      </c>
      <c r="G7" s="123" t="s">
        <v>36</v>
      </c>
      <c r="H7" s="85" t="s">
        <v>111</v>
      </c>
      <c r="I7" s="95" t="s">
        <v>111</v>
      </c>
      <c r="J7" s="79" t="s">
        <v>34</v>
      </c>
      <c r="K7" s="67" t="s">
        <v>35</v>
      </c>
      <c r="L7" s="92" t="s">
        <v>36</v>
      </c>
      <c r="M7" s="79" t="s">
        <v>36</v>
      </c>
      <c r="N7" s="79" t="s">
        <v>36</v>
      </c>
      <c r="O7" s="49" t="s">
        <v>57</v>
      </c>
      <c r="P7" s="26" t="s">
        <v>119</v>
      </c>
      <c r="Q7" s="26" t="s">
        <v>181</v>
      </c>
      <c r="R7" s="79" t="s">
        <v>58</v>
      </c>
      <c r="S7" s="79" t="s">
        <v>58</v>
      </c>
      <c r="T7" s="79" t="s">
        <v>58</v>
      </c>
      <c r="U7" s="68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81"/>
      <c r="S8" s="81"/>
      <c r="T8" s="81"/>
      <c r="U8" s="69"/>
    </row>
    <row r="9" spans="1:21" ht="10.5" customHeight="1">
      <c r="A9" s="34" t="s">
        <v>218</v>
      </c>
      <c r="B9" s="29">
        <v>12708</v>
      </c>
      <c r="C9" s="13">
        <v>2020</v>
      </c>
      <c r="D9" s="13">
        <v>291194</v>
      </c>
      <c r="E9" s="13">
        <v>892</v>
      </c>
      <c r="F9" s="13">
        <v>96920</v>
      </c>
      <c r="G9" s="54">
        <v>145222</v>
      </c>
      <c r="H9" s="107">
        <v>99</v>
      </c>
      <c r="I9" s="17">
        <v>99.9</v>
      </c>
      <c r="J9" s="86">
        <v>1.09</v>
      </c>
      <c r="K9" s="13">
        <v>9731</v>
      </c>
      <c r="L9" s="13">
        <v>18741</v>
      </c>
      <c r="M9" s="29">
        <v>730930</v>
      </c>
      <c r="N9" s="13">
        <v>859091</v>
      </c>
      <c r="O9" s="87">
        <v>1245316</v>
      </c>
      <c r="P9" s="107">
        <v>105.1</v>
      </c>
      <c r="Q9" s="17">
        <v>99.2</v>
      </c>
      <c r="R9" s="13" t="s">
        <v>176</v>
      </c>
      <c r="S9" s="13">
        <v>33266</v>
      </c>
      <c r="T9" s="13">
        <v>46115</v>
      </c>
      <c r="U9" s="55" t="s">
        <v>142</v>
      </c>
    </row>
    <row r="10" spans="1:21" ht="10.5" customHeight="1">
      <c r="A10" s="34" t="s">
        <v>144</v>
      </c>
      <c r="B10" s="29">
        <v>12711</v>
      </c>
      <c r="C10" s="13">
        <v>2005</v>
      </c>
      <c r="D10" s="13">
        <v>287373</v>
      </c>
      <c r="E10" s="13">
        <v>909</v>
      </c>
      <c r="F10" s="13">
        <v>100891</v>
      </c>
      <c r="G10" s="54">
        <v>139678</v>
      </c>
      <c r="H10" s="107">
        <v>97.8</v>
      </c>
      <c r="I10" s="17">
        <v>99.9</v>
      </c>
      <c r="J10" s="86">
        <v>1.2</v>
      </c>
      <c r="K10" s="13">
        <v>8812</v>
      </c>
      <c r="L10" s="13">
        <v>21124</v>
      </c>
      <c r="M10" s="29">
        <v>756139</v>
      </c>
      <c r="N10" s="13">
        <v>784055</v>
      </c>
      <c r="O10" s="87">
        <v>1262099</v>
      </c>
      <c r="P10" s="107">
        <v>102.7</v>
      </c>
      <c r="Q10" s="17">
        <v>100</v>
      </c>
      <c r="R10" s="13">
        <v>90713</v>
      </c>
      <c r="S10" s="13">
        <v>29903</v>
      </c>
      <c r="T10" s="13">
        <v>47594</v>
      </c>
      <c r="U10" s="55" t="s">
        <v>144</v>
      </c>
    </row>
    <row r="11" spans="1:21" s="122" customFormat="1" ht="10.5" customHeight="1">
      <c r="A11" s="149" t="s">
        <v>219</v>
      </c>
      <c r="B11" s="109" t="s">
        <v>105</v>
      </c>
      <c r="C11" s="109" t="s">
        <v>105</v>
      </c>
      <c r="D11" s="109" t="s">
        <v>105</v>
      </c>
      <c r="E11" s="109" t="s">
        <v>105</v>
      </c>
      <c r="F11" s="109" t="s">
        <v>105</v>
      </c>
      <c r="G11" s="109" t="s">
        <v>105</v>
      </c>
      <c r="H11" s="109" t="s">
        <v>105</v>
      </c>
      <c r="I11" s="109" t="s">
        <v>105</v>
      </c>
      <c r="J11" s="109" t="s">
        <v>105</v>
      </c>
      <c r="K11" s="109">
        <v>8446</v>
      </c>
      <c r="L11" s="109">
        <v>20061</v>
      </c>
      <c r="M11" s="109" t="s">
        <v>105</v>
      </c>
      <c r="N11" s="109" t="s">
        <v>105</v>
      </c>
      <c r="O11" s="109" t="s">
        <v>105</v>
      </c>
      <c r="P11" s="109" t="s">
        <v>105</v>
      </c>
      <c r="Q11" s="109" t="s">
        <v>105</v>
      </c>
      <c r="R11" s="109" t="s">
        <v>105</v>
      </c>
      <c r="S11" s="109" t="s">
        <v>105</v>
      </c>
      <c r="T11" s="109" t="s">
        <v>105</v>
      </c>
      <c r="U11" s="150" t="s">
        <v>219</v>
      </c>
    </row>
    <row r="12" spans="1:73" ht="3" customHeight="1">
      <c r="A12" s="53"/>
      <c r="P12" s="107"/>
      <c r="U12" s="117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ht="10.5" customHeight="1">
      <c r="A13" s="102" t="s">
        <v>216</v>
      </c>
      <c r="B13" s="29" t="s">
        <v>157</v>
      </c>
      <c r="C13" s="13">
        <v>161</v>
      </c>
      <c r="D13" s="13">
        <v>282401</v>
      </c>
      <c r="E13" s="13">
        <v>77</v>
      </c>
      <c r="F13" s="13">
        <v>7697</v>
      </c>
      <c r="G13" s="13">
        <v>12530</v>
      </c>
      <c r="H13" s="17">
        <v>98.2</v>
      </c>
      <c r="I13" s="17">
        <v>83.2</v>
      </c>
      <c r="J13" s="73">
        <v>1.24</v>
      </c>
      <c r="K13" s="5">
        <v>742</v>
      </c>
      <c r="L13" s="13">
        <v>1062</v>
      </c>
      <c r="M13" s="13">
        <v>65413</v>
      </c>
      <c r="N13" s="13">
        <v>64365</v>
      </c>
      <c r="O13" s="76">
        <v>1244211</v>
      </c>
      <c r="P13" s="107">
        <v>101.5</v>
      </c>
      <c r="Q13" s="115">
        <v>100.2</v>
      </c>
      <c r="R13" s="13">
        <v>91146</v>
      </c>
      <c r="S13" s="13">
        <v>2075</v>
      </c>
      <c r="T13" s="13">
        <v>46879</v>
      </c>
      <c r="U13" s="55" t="s">
        <v>131</v>
      </c>
    </row>
    <row r="14" spans="1:21" ht="10.5" customHeight="1">
      <c r="A14" s="58" t="s">
        <v>126</v>
      </c>
      <c r="B14" s="29" t="s">
        <v>160</v>
      </c>
      <c r="C14" s="13">
        <v>165</v>
      </c>
      <c r="D14" s="13">
        <v>273268</v>
      </c>
      <c r="E14" s="13">
        <v>80</v>
      </c>
      <c r="F14" s="13">
        <v>6686</v>
      </c>
      <c r="G14" s="13">
        <v>8720</v>
      </c>
      <c r="H14" s="17">
        <v>97.1</v>
      </c>
      <c r="I14" s="17">
        <v>86.1</v>
      </c>
      <c r="J14" s="73">
        <v>1.26</v>
      </c>
      <c r="K14" s="5">
        <v>711</v>
      </c>
      <c r="L14" s="13">
        <v>1417</v>
      </c>
      <c r="M14" s="13">
        <v>59787</v>
      </c>
      <c r="N14" s="13">
        <v>63662</v>
      </c>
      <c r="O14" s="76">
        <v>1233008</v>
      </c>
      <c r="P14" s="107">
        <v>101.4</v>
      </c>
      <c r="Q14" s="115">
        <v>99.9</v>
      </c>
      <c r="R14" s="13">
        <v>91529</v>
      </c>
      <c r="S14" s="13">
        <v>2366</v>
      </c>
      <c r="T14" s="13">
        <v>47125</v>
      </c>
      <c r="U14" s="55" t="s">
        <v>126</v>
      </c>
    </row>
    <row r="15" spans="1:21" ht="10.5" customHeight="1">
      <c r="A15" s="102" t="s">
        <v>127</v>
      </c>
      <c r="B15" s="29" t="s">
        <v>162</v>
      </c>
      <c r="C15" s="13">
        <v>209</v>
      </c>
      <c r="D15" s="13">
        <v>318254</v>
      </c>
      <c r="E15" s="13">
        <v>75</v>
      </c>
      <c r="F15" s="13">
        <v>8516</v>
      </c>
      <c r="G15" s="13">
        <v>8086</v>
      </c>
      <c r="H15" s="17">
        <v>95.9</v>
      </c>
      <c r="I15" s="17">
        <v>183</v>
      </c>
      <c r="J15" s="73">
        <v>1.27</v>
      </c>
      <c r="K15" s="5">
        <v>699</v>
      </c>
      <c r="L15" s="13">
        <v>3854</v>
      </c>
      <c r="M15" s="13">
        <v>63378</v>
      </c>
      <c r="N15" s="13">
        <v>61989</v>
      </c>
      <c r="O15" s="76">
        <v>1233214</v>
      </c>
      <c r="P15" s="107">
        <v>101</v>
      </c>
      <c r="Q15" s="115">
        <v>99.8</v>
      </c>
      <c r="R15" s="13">
        <v>92162</v>
      </c>
      <c r="S15" s="13">
        <v>2412</v>
      </c>
      <c r="T15" s="13">
        <v>47594</v>
      </c>
      <c r="U15" s="55" t="s">
        <v>127</v>
      </c>
    </row>
    <row r="16" spans="1:21" ht="10.5" customHeight="1">
      <c r="A16" s="102" t="s">
        <v>145</v>
      </c>
      <c r="B16" s="29" t="s">
        <v>164</v>
      </c>
      <c r="C16" s="13">
        <v>169</v>
      </c>
      <c r="D16" s="13">
        <v>280973</v>
      </c>
      <c r="E16" s="13">
        <v>68</v>
      </c>
      <c r="F16" s="13">
        <v>7295</v>
      </c>
      <c r="G16" s="13">
        <v>6535</v>
      </c>
      <c r="H16" s="17">
        <v>98.3</v>
      </c>
      <c r="I16" s="17">
        <v>83.6</v>
      </c>
      <c r="J16" s="73">
        <v>1.28</v>
      </c>
      <c r="K16" s="5">
        <v>675</v>
      </c>
      <c r="L16" s="13">
        <v>1269</v>
      </c>
      <c r="M16" s="13">
        <v>53514</v>
      </c>
      <c r="N16" s="13">
        <v>59991</v>
      </c>
      <c r="O16" s="76">
        <v>1248107</v>
      </c>
      <c r="P16" s="107">
        <v>100</v>
      </c>
      <c r="Q16" s="115">
        <v>99.5</v>
      </c>
      <c r="R16" s="13">
        <v>92375</v>
      </c>
      <c r="S16" s="13">
        <v>2106</v>
      </c>
      <c r="T16" s="13">
        <v>47500</v>
      </c>
      <c r="U16" s="55" t="s">
        <v>145</v>
      </c>
    </row>
    <row r="17" spans="1:21" ht="10.5" customHeight="1">
      <c r="A17" s="102" t="s">
        <v>2</v>
      </c>
      <c r="B17" s="29" t="s">
        <v>179</v>
      </c>
      <c r="C17" s="13">
        <v>149</v>
      </c>
      <c r="D17" s="13">
        <v>269774</v>
      </c>
      <c r="E17" s="13">
        <v>73</v>
      </c>
      <c r="F17" s="13">
        <v>7361</v>
      </c>
      <c r="G17" s="13">
        <v>6968</v>
      </c>
      <c r="H17" s="17">
        <v>93.2</v>
      </c>
      <c r="I17" s="17">
        <v>81.6</v>
      </c>
      <c r="J17" s="73">
        <v>1.28</v>
      </c>
      <c r="K17" s="13">
        <v>723</v>
      </c>
      <c r="L17" s="13">
        <v>1635</v>
      </c>
      <c r="M17" s="13">
        <v>57037</v>
      </c>
      <c r="N17" s="13">
        <v>54638</v>
      </c>
      <c r="O17" s="76">
        <v>1254149</v>
      </c>
      <c r="P17" s="107">
        <v>99.7</v>
      </c>
      <c r="Q17" s="115">
        <v>99.6</v>
      </c>
      <c r="R17" s="76">
        <v>91974</v>
      </c>
      <c r="S17" s="13">
        <v>2559</v>
      </c>
      <c r="T17" s="13">
        <v>47337</v>
      </c>
      <c r="U17" s="55" t="s">
        <v>2</v>
      </c>
    </row>
    <row r="18" spans="1:21" s="101" customFormat="1" ht="10.5" customHeight="1">
      <c r="A18" s="102" t="s">
        <v>146</v>
      </c>
      <c r="B18" s="29" t="s">
        <v>201</v>
      </c>
      <c r="C18" s="13">
        <v>165</v>
      </c>
      <c r="D18" s="13">
        <v>300889</v>
      </c>
      <c r="E18" s="13">
        <v>76</v>
      </c>
      <c r="F18" s="13">
        <v>14177</v>
      </c>
      <c r="G18" s="13">
        <v>13395</v>
      </c>
      <c r="H18" s="17">
        <v>96.7</v>
      </c>
      <c r="I18" s="17">
        <v>87.5</v>
      </c>
      <c r="J18" s="73">
        <v>1.3</v>
      </c>
      <c r="K18" s="13">
        <v>746</v>
      </c>
      <c r="L18" s="13">
        <v>1759</v>
      </c>
      <c r="M18" s="13">
        <v>64568</v>
      </c>
      <c r="N18" s="13">
        <v>57077</v>
      </c>
      <c r="O18" s="76">
        <v>1262099</v>
      </c>
      <c r="P18" s="107">
        <v>99.6</v>
      </c>
      <c r="Q18" s="115">
        <v>99.7</v>
      </c>
      <c r="R18" s="76">
        <v>92331</v>
      </c>
      <c r="S18" s="13">
        <v>3756</v>
      </c>
      <c r="T18" s="13">
        <v>48004</v>
      </c>
      <c r="U18" s="55" t="s">
        <v>146</v>
      </c>
    </row>
    <row r="19" spans="1:21" s="101" customFormat="1" ht="10.5" customHeight="1">
      <c r="A19" s="53" t="s">
        <v>155</v>
      </c>
      <c r="B19" s="29" t="s">
        <v>204</v>
      </c>
      <c r="C19" s="13">
        <v>155</v>
      </c>
      <c r="D19" s="13">
        <v>298520</v>
      </c>
      <c r="E19" s="13">
        <v>82</v>
      </c>
      <c r="F19" s="13">
        <v>7721</v>
      </c>
      <c r="G19" s="13">
        <v>20301</v>
      </c>
      <c r="H19" s="107">
        <v>97.2</v>
      </c>
      <c r="I19" s="17">
        <v>85.3</v>
      </c>
      <c r="J19" s="73">
        <v>1.34</v>
      </c>
      <c r="K19" s="13">
        <v>695</v>
      </c>
      <c r="L19" s="13">
        <v>1033</v>
      </c>
      <c r="M19" s="13">
        <v>58891</v>
      </c>
      <c r="N19" s="13">
        <v>50685</v>
      </c>
      <c r="O19" s="76">
        <v>1262509</v>
      </c>
      <c r="P19" s="107">
        <v>99.2</v>
      </c>
      <c r="Q19" s="115">
        <v>99.9</v>
      </c>
      <c r="R19" s="76">
        <v>93559</v>
      </c>
      <c r="S19" s="13">
        <v>3637</v>
      </c>
      <c r="T19" s="13">
        <v>47544</v>
      </c>
      <c r="U19" s="55" t="s">
        <v>155</v>
      </c>
    </row>
    <row r="20" spans="1:21" s="101" customFormat="1" ht="10.5" customHeight="1">
      <c r="A20" s="53" t="s">
        <v>159</v>
      </c>
      <c r="B20" s="29" t="s">
        <v>212</v>
      </c>
      <c r="C20" s="13">
        <v>160</v>
      </c>
      <c r="D20" s="13">
        <v>281827</v>
      </c>
      <c r="E20" s="13">
        <v>79</v>
      </c>
      <c r="F20" s="13">
        <v>6757</v>
      </c>
      <c r="G20" s="13">
        <v>11453</v>
      </c>
      <c r="H20" s="107">
        <v>94.7</v>
      </c>
      <c r="I20" s="17">
        <v>84.2</v>
      </c>
      <c r="J20" s="73">
        <v>1.36</v>
      </c>
      <c r="K20" s="13">
        <v>671</v>
      </c>
      <c r="L20" s="13">
        <v>1159</v>
      </c>
      <c r="M20" s="13">
        <v>50918</v>
      </c>
      <c r="N20" s="13" t="s">
        <v>163</v>
      </c>
      <c r="O20" s="76">
        <v>1253967</v>
      </c>
      <c r="P20" s="107">
        <v>99.3</v>
      </c>
      <c r="Q20" s="115">
        <v>100</v>
      </c>
      <c r="R20" s="76">
        <v>93867</v>
      </c>
      <c r="S20" s="13">
        <v>4092</v>
      </c>
      <c r="T20" s="13">
        <v>47597</v>
      </c>
      <c r="U20" s="55" t="s">
        <v>159</v>
      </c>
    </row>
    <row r="21" spans="1:21" s="101" customFormat="1" ht="10.5" customHeight="1">
      <c r="A21" s="53" t="s">
        <v>161</v>
      </c>
      <c r="B21" s="29" t="s">
        <v>221</v>
      </c>
      <c r="C21" s="13">
        <v>157</v>
      </c>
      <c r="D21" s="13">
        <v>261452</v>
      </c>
      <c r="E21" s="13">
        <v>86</v>
      </c>
      <c r="F21" s="13">
        <v>9436</v>
      </c>
      <c r="G21" s="13">
        <v>15278</v>
      </c>
      <c r="H21" s="107">
        <v>96.9</v>
      </c>
      <c r="I21" s="107">
        <v>147.6</v>
      </c>
      <c r="J21" s="73">
        <v>1.37</v>
      </c>
      <c r="K21" s="13">
        <v>763</v>
      </c>
      <c r="L21" s="13">
        <v>1082</v>
      </c>
      <c r="M21" s="13">
        <v>60258</v>
      </c>
      <c r="N21" s="13" t="s">
        <v>203</v>
      </c>
      <c r="O21" s="76">
        <v>1265402</v>
      </c>
      <c r="P21" s="107">
        <v>99.2</v>
      </c>
      <c r="Q21" s="115">
        <v>99.9</v>
      </c>
      <c r="R21" s="76">
        <v>94127</v>
      </c>
      <c r="S21" s="13">
        <v>4715</v>
      </c>
      <c r="T21" s="13">
        <v>47801</v>
      </c>
      <c r="U21" s="55" t="s">
        <v>161</v>
      </c>
    </row>
    <row r="22" spans="1:21" s="101" customFormat="1" ht="10.5" customHeight="1">
      <c r="A22" s="53" t="s">
        <v>122</v>
      </c>
      <c r="B22" s="29" t="s">
        <v>222</v>
      </c>
      <c r="C22" s="13">
        <v>172</v>
      </c>
      <c r="D22" s="13">
        <v>278067</v>
      </c>
      <c r="E22" s="13">
        <v>85</v>
      </c>
      <c r="F22" s="13">
        <v>7804</v>
      </c>
      <c r="G22" s="13">
        <v>13618</v>
      </c>
      <c r="H22" s="107">
        <v>96.5</v>
      </c>
      <c r="I22" s="107">
        <v>119.2</v>
      </c>
      <c r="J22" s="73">
        <v>1.37</v>
      </c>
      <c r="K22" s="13">
        <v>712</v>
      </c>
      <c r="L22" s="13">
        <v>1240</v>
      </c>
      <c r="M22" s="13">
        <v>57291</v>
      </c>
      <c r="N22" s="13" t="s">
        <v>206</v>
      </c>
      <c r="O22" s="76">
        <v>1264750</v>
      </c>
      <c r="P22" s="107">
        <v>99.2</v>
      </c>
      <c r="Q22" s="115">
        <v>99.6</v>
      </c>
      <c r="R22" s="76">
        <v>94226</v>
      </c>
      <c r="S22" s="13">
        <v>3879</v>
      </c>
      <c r="T22" s="13">
        <v>47832</v>
      </c>
      <c r="U22" s="55" t="s">
        <v>122</v>
      </c>
    </row>
    <row r="23" spans="1:21" s="101" customFormat="1" ht="10.5" customHeight="1">
      <c r="A23" s="53" t="s">
        <v>123</v>
      </c>
      <c r="B23" s="29" t="s">
        <v>202</v>
      </c>
      <c r="C23" s="13">
        <v>155</v>
      </c>
      <c r="D23" s="13">
        <v>276338</v>
      </c>
      <c r="E23" s="13">
        <v>82</v>
      </c>
      <c r="F23" s="13">
        <v>7344</v>
      </c>
      <c r="G23" s="13">
        <v>12473</v>
      </c>
      <c r="H23" s="107">
        <v>97.8</v>
      </c>
      <c r="I23" s="107">
        <v>83.8</v>
      </c>
      <c r="J23" s="73">
        <v>1.37</v>
      </c>
      <c r="K23" s="13">
        <v>726</v>
      </c>
      <c r="L23" s="13">
        <v>1260</v>
      </c>
      <c r="M23" s="13">
        <v>53166</v>
      </c>
      <c r="N23" s="13" t="s">
        <v>215</v>
      </c>
      <c r="O23" s="76">
        <v>1256053</v>
      </c>
      <c r="P23" s="107">
        <v>98.8</v>
      </c>
      <c r="Q23" s="115">
        <v>99.7</v>
      </c>
      <c r="R23" s="76">
        <v>94172</v>
      </c>
      <c r="S23" s="13">
        <v>4293</v>
      </c>
      <c r="T23" s="13">
        <v>47890</v>
      </c>
      <c r="U23" s="55" t="s">
        <v>123</v>
      </c>
    </row>
    <row r="24" spans="1:21" s="101" customFormat="1" ht="10.5" customHeight="1">
      <c r="A24" s="53" t="s">
        <v>124</v>
      </c>
      <c r="B24" s="29" t="s">
        <v>205</v>
      </c>
      <c r="C24" s="13">
        <v>147</v>
      </c>
      <c r="D24" s="13">
        <v>267119</v>
      </c>
      <c r="E24" s="13">
        <v>86</v>
      </c>
      <c r="F24" s="13">
        <v>10982</v>
      </c>
      <c r="G24" s="13">
        <v>14716</v>
      </c>
      <c r="H24" s="107">
        <v>98.4</v>
      </c>
      <c r="I24" s="107">
        <v>82.5</v>
      </c>
      <c r="J24" s="73">
        <v>1.38</v>
      </c>
      <c r="K24" s="13">
        <v>649</v>
      </c>
      <c r="L24" s="13">
        <v>850</v>
      </c>
      <c r="M24" s="13">
        <v>59686</v>
      </c>
      <c r="N24" s="13" t="s">
        <v>228</v>
      </c>
      <c r="O24" s="76">
        <v>1260145</v>
      </c>
      <c r="P24" s="107">
        <v>98.8</v>
      </c>
      <c r="Q24" s="115">
        <v>99.8</v>
      </c>
      <c r="R24" s="76">
        <v>94257</v>
      </c>
      <c r="S24" s="13">
        <v>3625</v>
      </c>
      <c r="T24" s="13">
        <v>48336</v>
      </c>
      <c r="U24" s="55" t="s">
        <v>124</v>
      </c>
    </row>
    <row r="25" spans="1:21" s="101" customFormat="1" ht="10.5" customHeight="1">
      <c r="A25" s="53" t="s">
        <v>131</v>
      </c>
      <c r="B25" s="29" t="s">
        <v>213</v>
      </c>
      <c r="C25" s="13">
        <v>160</v>
      </c>
      <c r="D25" s="13">
        <v>281961</v>
      </c>
      <c r="E25" s="13">
        <v>88</v>
      </c>
      <c r="F25" s="13">
        <v>7262</v>
      </c>
      <c r="G25" s="13">
        <v>11273</v>
      </c>
      <c r="H25" s="107" t="s">
        <v>214</v>
      </c>
      <c r="I25" s="107" t="s">
        <v>226</v>
      </c>
      <c r="J25" s="73">
        <v>1.4</v>
      </c>
      <c r="K25" s="13">
        <v>683</v>
      </c>
      <c r="L25" s="13">
        <v>1112</v>
      </c>
      <c r="M25" s="13">
        <v>58704</v>
      </c>
      <c r="N25" s="13" t="s">
        <v>233</v>
      </c>
      <c r="O25" s="76">
        <v>1242792</v>
      </c>
      <c r="P25" s="107">
        <v>98.7</v>
      </c>
      <c r="Q25" s="115">
        <v>100.4</v>
      </c>
      <c r="R25" s="76">
        <v>94483</v>
      </c>
      <c r="S25" s="13">
        <v>3106</v>
      </c>
      <c r="T25" s="13">
        <v>48228</v>
      </c>
      <c r="U25" s="55" t="s">
        <v>131</v>
      </c>
    </row>
    <row r="26" spans="1:21" s="101" customFormat="1" ht="10.5" customHeight="1">
      <c r="A26" s="53" t="s">
        <v>126</v>
      </c>
      <c r="B26" s="29" t="s">
        <v>224</v>
      </c>
      <c r="C26" s="13">
        <v>165</v>
      </c>
      <c r="D26" s="13">
        <v>270848</v>
      </c>
      <c r="E26" s="13">
        <v>85</v>
      </c>
      <c r="F26" s="13">
        <v>7378</v>
      </c>
      <c r="G26" s="13">
        <v>8220</v>
      </c>
      <c r="H26" s="107" t="s">
        <v>225</v>
      </c>
      <c r="I26" s="107" t="s">
        <v>227</v>
      </c>
      <c r="J26" s="73">
        <v>1.41</v>
      </c>
      <c r="K26" s="13">
        <v>693</v>
      </c>
      <c r="L26" s="13">
        <v>5945</v>
      </c>
      <c r="M26" s="13">
        <v>59568</v>
      </c>
      <c r="N26" s="13" t="s">
        <v>229</v>
      </c>
      <c r="O26" s="76">
        <v>1219291</v>
      </c>
      <c r="P26" s="107" t="s">
        <v>230</v>
      </c>
      <c r="Q26" s="115">
        <v>100.4</v>
      </c>
      <c r="R26" s="76">
        <v>95142</v>
      </c>
      <c r="S26" s="13">
        <v>3196</v>
      </c>
      <c r="T26" s="13">
        <v>48564</v>
      </c>
      <c r="U26" s="55" t="s">
        <v>126</v>
      </c>
    </row>
    <row r="27" spans="1:21" s="122" customFormat="1" ht="10.5" customHeight="1">
      <c r="A27" s="56" t="s">
        <v>217</v>
      </c>
      <c r="B27" s="153" t="s">
        <v>223</v>
      </c>
      <c r="C27" s="109" t="s">
        <v>105</v>
      </c>
      <c r="D27" s="109" t="s">
        <v>105</v>
      </c>
      <c r="E27" s="109" t="s">
        <v>105</v>
      </c>
      <c r="F27" s="151" t="s">
        <v>105</v>
      </c>
      <c r="G27" s="151">
        <v>8514</v>
      </c>
      <c r="H27" s="110" t="s">
        <v>105</v>
      </c>
      <c r="I27" s="110" t="s">
        <v>105</v>
      </c>
      <c r="J27" s="110" t="s">
        <v>105</v>
      </c>
      <c r="K27" s="151">
        <v>710</v>
      </c>
      <c r="L27" s="151">
        <v>1717</v>
      </c>
      <c r="M27" s="109" t="s">
        <v>105</v>
      </c>
      <c r="N27" s="109" t="s">
        <v>105</v>
      </c>
      <c r="O27" s="155">
        <v>1216903</v>
      </c>
      <c r="P27" s="156" t="s">
        <v>231</v>
      </c>
      <c r="Q27" s="157" t="s">
        <v>139</v>
      </c>
      <c r="R27" s="158">
        <v>95873</v>
      </c>
      <c r="S27" s="151" t="s">
        <v>105</v>
      </c>
      <c r="T27" s="109" t="s">
        <v>105</v>
      </c>
      <c r="U27" s="57" t="s">
        <v>217</v>
      </c>
    </row>
    <row r="28" spans="1:21" s="122" customFormat="1" ht="3" customHeight="1">
      <c r="A28" s="139"/>
      <c r="B28" s="132"/>
      <c r="C28" s="127"/>
      <c r="D28" s="127"/>
      <c r="E28" s="127"/>
      <c r="F28" s="127"/>
      <c r="G28" s="109"/>
      <c r="H28" s="110"/>
      <c r="I28" s="128"/>
      <c r="J28" s="128"/>
      <c r="K28" s="129"/>
      <c r="L28" s="133"/>
      <c r="M28" s="127" t="s">
        <v>105</v>
      </c>
      <c r="N28" s="127" t="s">
        <v>105</v>
      </c>
      <c r="O28" s="128" t="s">
        <v>105</v>
      </c>
      <c r="P28" s="130"/>
      <c r="Q28" s="131"/>
      <c r="R28" s="131"/>
      <c r="S28" s="128"/>
      <c r="T28" s="127"/>
      <c r="U28" s="57"/>
    </row>
    <row r="29" spans="1:21" s="116" customFormat="1" ht="13.5" customHeight="1">
      <c r="A29" s="134" t="s">
        <v>59</v>
      </c>
      <c r="B29" s="154">
        <f>12692-12695</f>
        <v>-3</v>
      </c>
      <c r="C29" s="136">
        <f>(1647743-1596596)/1596596*100</f>
        <v>3.203502952531511</v>
      </c>
      <c r="D29" s="136">
        <f>(D26-D25)/D25*100</f>
        <v>-3.941325218735924</v>
      </c>
      <c r="E29" s="136">
        <f>(85051-87707)/87707*100</f>
        <v>-3.0282645626916893</v>
      </c>
      <c r="F29" s="152">
        <f>(F26-F25)/F25*100</f>
        <v>1.5973561002478658</v>
      </c>
      <c r="G29" s="152">
        <f>(G27-G26)/G26*100</f>
        <v>3.576642335766423</v>
      </c>
      <c r="H29" s="141">
        <v>1.5</v>
      </c>
      <c r="I29" s="136">
        <f>(86.8-83.4)/83.4*100</f>
        <v>4.076738609112699</v>
      </c>
      <c r="J29" s="147">
        <v>0.01</v>
      </c>
      <c r="K29" s="152">
        <f>(K27-K26)/K26*100</f>
        <v>2.4531024531024532</v>
      </c>
      <c r="L29" s="152">
        <f>(171666-594484)/594484*100</f>
        <v>-71.12352897638961</v>
      </c>
      <c r="M29" s="136">
        <f>(5956755-5870398)/5870398*100</f>
        <v>1.4710586914209223</v>
      </c>
      <c r="N29" s="136">
        <f>(5805963-5378832)/5378832*100</f>
        <v>7.940961903997001</v>
      </c>
      <c r="O29" s="136">
        <f>(O27-O26)/O26*100</f>
        <v>-0.19585152354934138</v>
      </c>
      <c r="P29" s="136">
        <v>0.6</v>
      </c>
      <c r="Q29" s="136">
        <v>0</v>
      </c>
      <c r="R29" s="136">
        <f>(R27-R26)/R26*100</f>
        <v>0.7683252401673288</v>
      </c>
      <c r="S29" s="152">
        <f>(S26-S25)/S25*100</f>
        <v>2.8976175144880876</v>
      </c>
      <c r="T29" s="136">
        <f>(485636-482275)/482275*100</f>
        <v>0.6969052926235032</v>
      </c>
      <c r="U29" s="137" t="s">
        <v>59</v>
      </c>
    </row>
    <row r="30" spans="1:21" s="116" customFormat="1" ht="13.5" customHeight="1">
      <c r="A30" s="135" t="s">
        <v>209</v>
      </c>
      <c r="B30" s="154">
        <f>12692-12710</f>
        <v>-18</v>
      </c>
      <c r="C30" s="136">
        <v>-0.1</v>
      </c>
      <c r="D30" s="136">
        <f>(D26-D14)/D14*100</f>
        <v>-0.8855775282872491</v>
      </c>
      <c r="E30" s="136">
        <f>(85051-79697)/79697*100</f>
        <v>6.7179442137094245</v>
      </c>
      <c r="F30" s="152">
        <f>(F26-F14)/F14*100</f>
        <v>10.349985043374215</v>
      </c>
      <c r="G30" s="152">
        <v>5.3</v>
      </c>
      <c r="H30" s="136">
        <v>4.6</v>
      </c>
      <c r="I30" s="136">
        <v>0.8</v>
      </c>
      <c r="J30" s="147">
        <f>J26-J14</f>
        <v>0.1499999999999999</v>
      </c>
      <c r="K30" s="152">
        <f>(K27-K15)/K15*100</f>
        <v>1.5736766809728182</v>
      </c>
      <c r="L30" s="152">
        <f>(L27-L15)/L15*100</f>
        <v>-55.448884276076804</v>
      </c>
      <c r="M30" s="136">
        <v>-0.4</v>
      </c>
      <c r="N30" s="136">
        <v>-8.8</v>
      </c>
      <c r="O30" s="136">
        <f>(O27-O15)/O15*100</f>
        <v>-1.3226414880142459</v>
      </c>
      <c r="P30" s="136">
        <v>-1.2</v>
      </c>
      <c r="Q30" s="136">
        <v>0.5</v>
      </c>
      <c r="R30" s="136">
        <f>(R27-R15)/R15*100</f>
        <v>4.0266053254052645</v>
      </c>
      <c r="S30" s="152">
        <f>(S26-S14)/S14*100</f>
        <v>35.08030431107354</v>
      </c>
      <c r="T30" s="136">
        <v>3.1</v>
      </c>
      <c r="U30" s="140" t="s">
        <v>209</v>
      </c>
    </row>
    <row r="31" spans="1:21" s="71" customFormat="1" ht="39.75" customHeight="1">
      <c r="A31" s="70" t="s">
        <v>88</v>
      </c>
      <c r="B31" s="22" t="s">
        <v>120</v>
      </c>
      <c r="C31" s="28" t="s">
        <v>68</v>
      </c>
      <c r="D31" s="22" t="s">
        <v>69</v>
      </c>
      <c r="E31" s="21" t="s">
        <v>71</v>
      </c>
      <c r="F31" s="22" t="s">
        <v>72</v>
      </c>
      <c r="G31" s="22" t="s">
        <v>70</v>
      </c>
      <c r="H31" s="28" t="s">
        <v>73</v>
      </c>
      <c r="I31" s="21" t="s">
        <v>74</v>
      </c>
      <c r="J31" s="21" t="s">
        <v>75</v>
      </c>
      <c r="K31" s="177" t="s">
        <v>38</v>
      </c>
      <c r="L31" s="178"/>
      <c r="M31" s="177" t="s">
        <v>102</v>
      </c>
      <c r="N31" s="178"/>
      <c r="O31" s="61" t="s">
        <v>103</v>
      </c>
      <c r="P31" s="28" t="s">
        <v>77</v>
      </c>
      <c r="Q31" s="22" t="s">
        <v>76</v>
      </c>
      <c r="R31" s="28" t="s">
        <v>77</v>
      </c>
      <c r="S31" s="22" t="s">
        <v>107</v>
      </c>
      <c r="T31" s="22" t="s">
        <v>78</v>
      </c>
      <c r="U31" s="61" t="s">
        <v>3</v>
      </c>
    </row>
    <row r="32" s="9" customFormat="1" ht="10.5" customHeight="1">
      <c r="A32" s="24" t="s">
        <v>140</v>
      </c>
    </row>
    <row r="33" spans="1:21" s="9" customFormat="1" ht="10.5" customHeight="1">
      <c r="A33" s="24" t="s">
        <v>158</v>
      </c>
      <c r="G33" s="74"/>
      <c r="K33" s="9" t="s">
        <v>153</v>
      </c>
      <c r="S33" s="93"/>
      <c r="T33" s="93"/>
      <c r="U33" s="93"/>
    </row>
    <row r="34" spans="1:21" s="9" customFormat="1" ht="10.5" customHeight="1">
      <c r="A34" s="9" t="s">
        <v>151</v>
      </c>
      <c r="G34" s="74"/>
      <c r="K34" s="9" t="s">
        <v>154</v>
      </c>
      <c r="S34" s="93"/>
      <c r="T34" s="93"/>
      <c r="U34" s="93"/>
    </row>
    <row r="35" spans="1:21" s="9" customFormat="1" ht="10.5" customHeight="1">
      <c r="A35" s="9" t="s">
        <v>177</v>
      </c>
      <c r="K35" s="9" t="s">
        <v>193</v>
      </c>
      <c r="S35" s="93"/>
      <c r="T35" s="94"/>
      <c r="U35" s="93"/>
    </row>
    <row r="36" spans="1:21" s="9" customFormat="1" ht="10.5" customHeight="1">
      <c r="A36" s="9" t="s">
        <v>232</v>
      </c>
      <c r="K36" s="9" t="s">
        <v>183</v>
      </c>
      <c r="S36" s="93"/>
      <c r="T36" s="94"/>
      <c r="U36" s="93"/>
    </row>
    <row r="37" spans="1:21" s="9" customFormat="1" ht="10.5" customHeight="1">
      <c r="A37" s="9" t="s">
        <v>178</v>
      </c>
      <c r="I37" s="74"/>
      <c r="J37" s="93"/>
      <c r="S37" s="93"/>
      <c r="T37" s="93"/>
      <c r="U37" s="93"/>
    </row>
    <row r="38" spans="1:21" s="9" customFormat="1" ht="10.5" customHeight="1">
      <c r="A38" s="9" t="s">
        <v>152</v>
      </c>
      <c r="I38" s="74"/>
      <c r="J38" s="93"/>
      <c r="S38" s="93"/>
      <c r="T38" s="93"/>
      <c r="U38" s="93"/>
    </row>
    <row r="39" ht="13.5">
      <c r="T39" s="100"/>
    </row>
    <row r="41" spans="15:19" ht="13.5">
      <c r="O41" s="18" t="s">
        <v>129</v>
      </c>
      <c r="S41" s="101"/>
    </row>
  </sheetData>
  <sheetProtection/>
  <mergeCells count="15">
    <mergeCell ref="K31:L31"/>
    <mergeCell ref="M31:N31"/>
    <mergeCell ref="K3:L3"/>
    <mergeCell ref="Q4:Q6"/>
    <mergeCell ref="M3:N3"/>
    <mergeCell ref="P3:Q3"/>
    <mergeCell ref="P4:P6"/>
    <mergeCell ref="O3:O6"/>
    <mergeCell ref="C3:D3"/>
    <mergeCell ref="I3:J3"/>
    <mergeCell ref="A4:A5"/>
    <mergeCell ref="E4:E6"/>
    <mergeCell ref="S3:S6"/>
    <mergeCell ref="U4:U5"/>
    <mergeCell ref="T3:T5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8 H3:H6 U29 I3:N3 V16:IV16 A29 I8:Q8 J7:O7 I6:Q6 J5:Q5 P3:Q3 S3 U3 J4:P4" numberStoredAsText="1"/>
    <ignoredError sqref="C31 Q31 I31 H31 N31 K31:L31 D31:E31 A31 A30 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2017-02-03T01:30:48Z</cp:lastPrinted>
  <dcterms:created xsi:type="dcterms:W3CDTF">1997-01-08T22:48:59Z</dcterms:created>
  <dcterms:modified xsi:type="dcterms:W3CDTF">2017-02-03T01:39:05Z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