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15" windowWidth="10800" windowHeight="10905" tabRatio="890" activeTab="0"/>
  </bookViews>
  <sheets>
    <sheet name="21-2  " sheetId="1" r:id="rId1"/>
    <sheet name="21-11 " sheetId="2" state="hidden" r:id="rId2"/>
  </sheets>
  <definedNames/>
  <calcPr fullCalcOnLoad="1"/>
</workbook>
</file>

<file path=xl/sharedStrings.xml><?xml version="1.0" encoding="utf-8"?>
<sst xmlns="http://schemas.openxmlformats.org/spreadsheetml/2006/main" count="209" uniqueCount="103">
  <si>
    <t>総数</t>
  </si>
  <si>
    <t>－</t>
  </si>
  <si>
    <t>水準点番号</t>
  </si>
  <si>
    <t>所在地</t>
  </si>
  <si>
    <t>白石町遠江，白石中学校</t>
  </si>
  <si>
    <t>川副町鹿江，川副町役場</t>
  </si>
  <si>
    <t>佐・18</t>
  </si>
  <si>
    <t>佐賀市</t>
  </si>
  <si>
    <t>水準点最大沈下量</t>
  </si>
  <si>
    <t>（　所　在　地　）</t>
  </si>
  <si>
    <t>19年度</t>
  </si>
  <si>
    <t>20年度</t>
  </si>
  <si>
    <t>年　度　間　沈　下　量</t>
  </si>
  <si>
    <t>白石町戸ケ里，ふたば保育園</t>
  </si>
  <si>
    <t>白石町福富，福富町役場</t>
  </si>
  <si>
    <t>(東与賀町下古賀）</t>
  </si>
  <si>
    <t>(福富町県営第五干拓）</t>
  </si>
  <si>
    <t>１㎝以上地盤沈下地域の面積</t>
  </si>
  <si>
    <t>（注）沈下面積については、四捨五入のうえ１k㎡単位で表示。沈下面積＝0k㎡は「-」、0.5k㎡未満は「0」と表示。</t>
  </si>
  <si>
    <t>21年度</t>
  </si>
  <si>
    <t>（久保田町久保田）</t>
  </si>
  <si>
    <t>22年度</t>
  </si>
  <si>
    <t>（白石町新明）</t>
  </si>
  <si>
    <t>太 良 町</t>
  </si>
  <si>
    <t xml:space="preserve">  藤    津    郡</t>
  </si>
  <si>
    <t>白 石 町</t>
  </si>
  <si>
    <t>江 北 町</t>
  </si>
  <si>
    <t>大 町 町</t>
  </si>
  <si>
    <t xml:space="preserve">  杵    島    郡</t>
  </si>
  <si>
    <t xml:space="preserve">  嬉    野    市</t>
  </si>
  <si>
    <t xml:space="preserve">  鹿    島    市</t>
  </si>
  <si>
    <t xml:space="preserve">  武    雄    市</t>
  </si>
  <si>
    <t>有 田 町</t>
  </si>
  <si>
    <t xml:space="preserve">  西  松  浦  郡</t>
  </si>
  <si>
    <t xml:space="preserve">  伊  万  里  市</t>
  </si>
  <si>
    <t>玄 海 町</t>
  </si>
  <si>
    <t xml:space="preserve">  東  松  浦  郡</t>
  </si>
  <si>
    <t xml:space="preserve">  唐    津    市</t>
  </si>
  <si>
    <t>みやき町</t>
  </si>
  <si>
    <t>上 峰 町</t>
  </si>
  <si>
    <t>基 山 町</t>
  </si>
  <si>
    <t xml:space="preserve">  三  養  基  郡</t>
  </si>
  <si>
    <t xml:space="preserve">  鳥    栖    市</t>
  </si>
  <si>
    <t>吉野ヶ里町</t>
  </si>
  <si>
    <t xml:space="preserve">  神    埼    郡</t>
  </si>
  <si>
    <t>　神　　埼　　市</t>
  </si>
  <si>
    <t>　小　　城　　市</t>
  </si>
  <si>
    <t xml:space="preserve">  多    久    市</t>
  </si>
  <si>
    <t xml:space="preserve">  佐    賀    市</t>
  </si>
  <si>
    <t>郡　　　　部</t>
  </si>
  <si>
    <t>市　　　　部</t>
  </si>
  <si>
    <t>病院</t>
  </si>
  <si>
    <t>率（人口10万対）</t>
  </si>
  <si>
    <t>年  　次</t>
  </si>
  <si>
    <t>-</t>
  </si>
  <si>
    <t>佐賀中部保健福祉事務所</t>
  </si>
  <si>
    <t>各年10月1日現在</t>
  </si>
  <si>
    <t>（単位：床）</t>
  </si>
  <si>
    <t>全病床</t>
  </si>
  <si>
    <t>病　　　　　　　　院</t>
  </si>
  <si>
    <t>感染症病床</t>
  </si>
  <si>
    <t>療養
病床</t>
  </si>
  <si>
    <t>一般
病床</t>
  </si>
  <si>
    <t>鳥栖保健福祉事務所</t>
  </si>
  <si>
    <t>唐津保健福祉事務所</t>
  </si>
  <si>
    <t>伊万里保健福祉事務所</t>
  </si>
  <si>
    <t>杵藤保健福祉事務所</t>
  </si>
  <si>
    <t>23年度</t>
  </si>
  <si>
    <r>
      <t>21-11　佐賀平野の地盤沈下状況</t>
    </r>
    <r>
      <rPr>
        <sz val="12"/>
        <rFont val="ＭＳ 明朝"/>
        <family val="1"/>
      </rPr>
      <t>（平成19～23年度)</t>
    </r>
  </si>
  <si>
    <t>全水準点216地点のうち代表5地点。</t>
  </si>
  <si>
    <t>（単位：cm）</t>
  </si>
  <si>
    <t>白・ 1</t>
  </si>
  <si>
    <t>△0.28</t>
  </si>
  <si>
    <t>△0.26</t>
  </si>
  <si>
    <t>福・ 3</t>
  </si>
  <si>
    <t>△0.19</t>
  </si>
  <si>
    <t>△0.29</t>
  </si>
  <si>
    <t>川・ 3</t>
  </si>
  <si>
    <t>△0.18</t>
  </si>
  <si>
    <t>△0.54</t>
  </si>
  <si>
    <t>△0.39</t>
  </si>
  <si>
    <t>西与賀町厘外，しゃんてビル</t>
  </si>
  <si>
    <t>（千代田町直鳥）</t>
  </si>
  <si>
    <t>108㎢</t>
  </si>
  <si>
    <t>1.0㎢</t>
  </si>
  <si>
    <t>-</t>
  </si>
  <si>
    <t>-</t>
  </si>
  <si>
    <r>
      <t>資料：</t>
    </r>
    <r>
      <rPr>
        <sz val="9"/>
        <color indexed="10"/>
        <rFont val="ＭＳ 明朝"/>
        <family val="1"/>
      </rPr>
      <t>県環境課「地盤沈下の概況」</t>
    </r>
  </si>
  <si>
    <t>　　　表中（△）符号は地盤の上昇を示す。</t>
  </si>
  <si>
    <t>資料：厚生労働省「医療施設調査」</t>
  </si>
  <si>
    <t>一般　
診療所</t>
  </si>
  <si>
    <t>歯科　診療所</t>
  </si>
  <si>
    <t>市　　町</t>
  </si>
  <si>
    <t>精神病床</t>
  </si>
  <si>
    <t>結核
病床</t>
  </si>
  <si>
    <t>一般診療所</t>
  </si>
  <si>
    <t xml:space="preserve">  平 成  22 年</t>
  </si>
  <si>
    <t xml:space="preserve">         23</t>
  </si>
  <si>
    <t xml:space="preserve">         24</t>
  </si>
  <si>
    <t xml:space="preserve">         25</t>
  </si>
  <si>
    <t xml:space="preserve">         26</t>
  </si>
  <si>
    <t>-</t>
  </si>
  <si>
    <t>21-2　病床数・率（人口10万対）－市町－（平成22～26年）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</si>
</sst>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"/>
    <numFmt numFmtId="178" formatCode="#\ ###\ ###.0"/>
    <numFmt numFmtId="179" formatCode="0.0_ "/>
    <numFmt numFmtId="180" formatCode="0.000"/>
    <numFmt numFmtId="181" formatCode="###\ ##0_ ;_ * \-#\ ##0_ ;_ * &quot;-&quot;_ "/>
    <numFmt numFmtId="182" formatCode="General_)"/>
    <numFmt numFmtId="183" formatCode="#\ ###\ ##0"/>
    <numFmt numFmtId="184" formatCode="0.0E+00"/>
    <numFmt numFmtId="185" formatCode="#,##0;\-#,##0;&quot;-&quot;"/>
    <numFmt numFmtId="186" formatCode="###\ ##0;_ * \-#\ ##0;_ * &quot;-&quot;"/>
    <numFmt numFmtId="187" formatCode="_ * #\ ##0.0;_ * \-#\ ##0.0;_ * &quot;-&quot;;_ @"/>
    <numFmt numFmtId="188" formatCode="##\ ##0.0;\-##\ ##0.0;&quot;-&quot;;@"/>
    <numFmt numFmtId="189" formatCode="* #\ ##0;_ *-#\ ##0;_ * &quot;-&quot;;_ @"/>
    <numFmt numFmtId="190" formatCode="* #\ ##0.0;_ *-#\ ##0.0;_ * &quot;-&quot;;_ @"/>
    <numFmt numFmtId="191" formatCode="* ###0.0;_ *-###0.0;_ * &quot;-&quot;;_ @"/>
    <numFmt numFmtId="192" formatCode="* ###0;_ *-###0;_ * &quot;-&quot;;_ @"/>
    <numFmt numFmtId="193" formatCode="* #\ ##0;_ *-#\ ##0;_ * &quot;・&quot;;_ @"/>
    <numFmt numFmtId="194" formatCode="0.0;&quot;△ &quot;0.0"/>
    <numFmt numFmtId="195" formatCode="0.00_);[Red]\(0.00\)"/>
    <numFmt numFmtId="196" formatCode="#,##0.00_);[Red]\(#,##0.00\)"/>
    <numFmt numFmtId="197" formatCode="_ * #,##0.0_ ;_ * \-#,##0.0_ ;_ * &quot;-&quot;?_ ;_ @_ "/>
    <numFmt numFmtId="198" formatCode="0;&quot;△ &quot;0"/>
    <numFmt numFmtId="199" formatCode="0.0_);[Red]\(0.0\)"/>
    <numFmt numFmtId="200" formatCode="#,##0_);[Red]\(#,##0\)"/>
    <numFmt numFmtId="201" formatCode="0_);[Red]\(0\)"/>
    <numFmt numFmtId="202" formatCode="0.0;[Red]0.0"/>
    <numFmt numFmtId="203" formatCode="0;[Red]0"/>
    <numFmt numFmtId="204" formatCode="0.00;&quot;△ &quot;0.00"/>
    <numFmt numFmtId="205" formatCode="0.0_ ;[Red]\-0.0\ "/>
    <numFmt numFmtId="206" formatCode="#,##0.0;[Red]\-#,##0.0"/>
    <numFmt numFmtId="207" formatCode="\ ###,##0;&quot;-&quot;###,##0"/>
    <numFmt numFmtId="208" formatCode="##,###,##0;&quot;-&quot;#,###,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;&quot;△ &quot;#,##0"/>
    <numFmt numFmtId="214" formatCode="0_ "/>
    <numFmt numFmtId="215" formatCode="[&lt;=999]000;[&lt;=9999]000\-00;000\-0000"/>
    <numFmt numFmtId="216" formatCode="#,##0.000;[Red]\-#,##0.000"/>
    <numFmt numFmtId="217" formatCode="#,##0.0000;[Red]\-#,##0.0000"/>
    <numFmt numFmtId="218" formatCode="#,##0.00000;[Red]\-#,##0.00000"/>
    <numFmt numFmtId="219" formatCode="0.00_ "/>
  </numFmts>
  <fonts count="66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標準明朝"/>
      <family val="1"/>
    </font>
    <font>
      <sz val="10"/>
      <name val="ＭＳ 明朝"/>
      <family val="1"/>
    </font>
    <font>
      <u val="single"/>
      <sz val="10"/>
      <color indexed="36"/>
      <name val="標準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Ｐ明朝"/>
      <family val="1"/>
    </font>
    <font>
      <sz val="9"/>
      <color indexed="10"/>
      <name val="ＭＳ 明朝"/>
      <family val="1"/>
    </font>
    <font>
      <sz val="11"/>
      <name val="明朝"/>
      <family val="1"/>
    </font>
    <font>
      <sz val="8.5"/>
      <name val="ＭＳ 明朝"/>
      <family val="1"/>
    </font>
    <font>
      <sz val="14"/>
      <name val="Terminal"/>
      <family val="0"/>
    </font>
    <font>
      <sz val="8.5"/>
      <name val="ＭＳ ゴシック"/>
      <family val="3"/>
    </font>
    <font>
      <sz val="12"/>
      <name val="明朝"/>
      <family val="1"/>
    </font>
    <font>
      <sz val="8"/>
      <color indexed="10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5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3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2" fillId="0" borderId="5" applyNumberFormat="0" applyFill="0" applyAlignment="0" applyProtection="0"/>
    <xf numFmtId="0" fontId="53" fillId="29" borderId="0" applyNumberFormat="0" applyBorder="0" applyAlignment="0" applyProtection="0"/>
    <xf numFmtId="0" fontId="54" fillId="30" borderId="6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0" borderId="11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6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1" fillId="0" borderId="0" xfId="76" applyFont="1" applyFill="1" applyAlignment="1">
      <alignment horizontal="centerContinuous"/>
      <protection/>
    </xf>
    <xf numFmtId="0" fontId="11" fillId="0" borderId="0" xfId="76" applyFont="1" applyFill="1">
      <alignment/>
      <protection/>
    </xf>
    <xf numFmtId="0" fontId="9" fillId="0" borderId="0" xfId="76" applyFont="1" applyFill="1" applyAlignment="1">
      <alignment horizontal="centerContinuous"/>
      <protection/>
    </xf>
    <xf numFmtId="0" fontId="9" fillId="0" borderId="0" xfId="76" applyFont="1" applyFill="1">
      <alignment/>
      <protection/>
    </xf>
    <xf numFmtId="0" fontId="16" fillId="0" borderId="0" xfId="76" applyFont="1" applyFill="1">
      <alignment/>
      <protection/>
    </xf>
    <xf numFmtId="0" fontId="14" fillId="0" borderId="12" xfId="76" applyFont="1" applyFill="1" applyBorder="1" applyAlignment="1">
      <alignment horizontal="right"/>
      <protection/>
    </xf>
    <xf numFmtId="0" fontId="14" fillId="0" borderId="13" xfId="76" applyFont="1" applyFill="1" applyBorder="1">
      <alignment/>
      <protection/>
    </xf>
    <xf numFmtId="0" fontId="14" fillId="0" borderId="14" xfId="76" applyFont="1" applyFill="1" applyBorder="1" applyAlignment="1">
      <alignment vertical="top"/>
      <protection/>
    </xf>
    <xf numFmtId="0" fontId="14" fillId="0" borderId="14" xfId="76" applyFont="1" applyFill="1" applyBorder="1" applyAlignment="1">
      <alignment horizontal="centerContinuous" vertical="top"/>
      <protection/>
    </xf>
    <xf numFmtId="0" fontId="14" fillId="0" borderId="0" xfId="76" applyFont="1" applyFill="1" applyAlignment="1">
      <alignment horizontal="center" vertical="distributed"/>
      <protection/>
    </xf>
    <xf numFmtId="0" fontId="14" fillId="0" borderId="15" xfId="76" applyFont="1" applyFill="1" applyBorder="1">
      <alignment/>
      <protection/>
    </xf>
    <xf numFmtId="0" fontId="14" fillId="0" borderId="0" xfId="76" applyFont="1" applyFill="1" applyBorder="1" applyAlignment="1">
      <alignment horizontal="center" vertical="center"/>
      <protection/>
    </xf>
    <xf numFmtId="0" fontId="14" fillId="0" borderId="0" xfId="76" applyFont="1" applyFill="1" applyAlignment="1">
      <alignment horizontal="centerContinuous" vertical="center"/>
      <protection/>
    </xf>
    <xf numFmtId="0" fontId="14" fillId="0" borderId="15" xfId="76" applyFont="1" applyFill="1" applyBorder="1" applyAlignment="1">
      <alignment horizontal="centerContinuous" vertical="center"/>
      <protection/>
    </xf>
    <xf numFmtId="0" fontId="14" fillId="0" borderId="0" xfId="76" applyFont="1" applyFill="1" applyBorder="1" applyAlignment="1">
      <alignment horizontal="centerContinuous" vertical="center"/>
      <protection/>
    </xf>
    <xf numFmtId="0" fontId="14" fillId="0" borderId="16" xfId="76" applyFont="1" applyFill="1" applyBorder="1" applyAlignment="1">
      <alignment horizontal="centerContinuous" vertical="center"/>
      <protection/>
    </xf>
    <xf numFmtId="0" fontId="9" fillId="0" borderId="17" xfId="76" applyFont="1" applyFill="1" applyBorder="1" applyAlignment="1">
      <alignment horizontal="centerContinuous" vertical="center"/>
      <protection/>
    </xf>
    <xf numFmtId="0" fontId="14" fillId="0" borderId="12" xfId="76" applyFont="1" applyFill="1" applyBorder="1" applyAlignment="1">
      <alignment horizontal="right" vertical="center"/>
      <protection/>
    </xf>
    <xf numFmtId="0" fontId="16" fillId="0" borderId="0" xfId="76" applyFont="1" applyFill="1" applyBorder="1">
      <alignment/>
      <protection/>
    </xf>
    <xf numFmtId="0" fontId="9" fillId="0" borderId="0" xfId="76" applyFont="1" applyFill="1" applyAlignment="1">
      <alignment horizontal="right"/>
      <protection/>
    </xf>
    <xf numFmtId="0" fontId="14" fillId="0" borderId="18" xfId="76" applyFont="1" applyFill="1" applyBorder="1" applyAlignment="1">
      <alignment horizontal="centerContinuous" vertical="center"/>
      <protection/>
    </xf>
    <xf numFmtId="0" fontId="14" fillId="0" borderId="19" xfId="76" applyFont="1" applyFill="1" applyBorder="1" applyAlignment="1">
      <alignment horizontal="centerContinuous" vertical="center"/>
      <protection/>
    </xf>
    <xf numFmtId="194" fontId="14" fillId="0" borderId="0" xfId="76" applyNumberFormat="1" applyFont="1" applyFill="1" applyBorder="1" applyAlignment="1">
      <alignment horizontal="center" vertical="center"/>
      <protection/>
    </xf>
    <xf numFmtId="0" fontId="14" fillId="0" borderId="20" xfId="75" applyFont="1" applyFill="1" applyBorder="1" applyAlignment="1">
      <alignment horizontal="center" vertical="center" shrinkToFit="1"/>
      <protection/>
    </xf>
    <xf numFmtId="0" fontId="17" fillId="0" borderId="20" xfId="75" applyFont="1" applyFill="1" applyBorder="1" applyAlignment="1">
      <alignment horizontal="center" vertical="center" shrinkToFit="1"/>
      <protection/>
    </xf>
    <xf numFmtId="0" fontId="16" fillId="0" borderId="0" xfId="76" applyFont="1" applyFill="1" applyBorder="1" applyAlignment="1">
      <alignment horizontal="center" vertical="center"/>
      <protection/>
    </xf>
    <xf numFmtId="0" fontId="13" fillId="0" borderId="0" xfId="76" applyFont="1" applyFill="1" applyBorder="1" applyAlignment="1">
      <alignment horizontal="center" vertical="center"/>
      <protection/>
    </xf>
    <xf numFmtId="0" fontId="16" fillId="6" borderId="0" xfId="76" applyFont="1" applyFill="1">
      <alignment/>
      <protection/>
    </xf>
    <xf numFmtId="0" fontId="9" fillId="6" borderId="0" xfId="76" applyFont="1" applyFill="1">
      <alignment/>
      <protection/>
    </xf>
    <xf numFmtId="204" fontId="64" fillId="0" borderId="0" xfId="76" applyNumberFormat="1" applyFont="1" applyFill="1" applyBorder="1" applyAlignment="1">
      <alignment horizontal="right" vertical="center"/>
      <protection/>
    </xf>
    <xf numFmtId="194" fontId="64" fillId="0" borderId="0" xfId="76" applyNumberFormat="1" applyFont="1" applyFill="1" applyBorder="1" applyAlignment="1">
      <alignment horizontal="right" vertical="center"/>
      <protection/>
    </xf>
    <xf numFmtId="0" fontId="65" fillId="6" borderId="0" xfId="76" applyFont="1" applyFill="1">
      <alignment/>
      <protection/>
    </xf>
    <xf numFmtId="204" fontId="64" fillId="0" borderId="0" xfId="76" applyNumberFormat="1" applyFont="1" applyFill="1" applyBorder="1" applyAlignment="1" quotePrefix="1">
      <alignment horizontal="right" vertical="center"/>
      <protection/>
    </xf>
    <xf numFmtId="0" fontId="65" fillId="6" borderId="0" xfId="76" applyFont="1" applyFill="1" applyAlignment="1">
      <alignment horizontal="center" vertical="center"/>
      <protection/>
    </xf>
    <xf numFmtId="0" fontId="65" fillId="6" borderId="12" xfId="76" applyFont="1" applyFill="1" applyBorder="1" applyAlignment="1">
      <alignment horizontal="right"/>
      <protection/>
    </xf>
    <xf numFmtId="0" fontId="14" fillId="6" borderId="0" xfId="76" applyFont="1" applyFill="1">
      <alignment/>
      <protection/>
    </xf>
    <xf numFmtId="186" fontId="14" fillId="33" borderId="0" xfId="74" applyNumberFormat="1" applyFont="1" applyFill="1" applyAlignment="1">
      <alignment horizontal="right"/>
      <protection/>
    </xf>
    <xf numFmtId="0" fontId="17" fillId="33" borderId="15" xfId="74" applyFont="1" applyFill="1" applyBorder="1">
      <alignment/>
      <protection/>
    </xf>
    <xf numFmtId="49" fontId="17" fillId="33" borderId="0" xfId="74" applyNumberFormat="1" applyFont="1" applyFill="1" applyAlignment="1">
      <alignment/>
      <protection/>
    </xf>
    <xf numFmtId="0" fontId="14" fillId="33" borderId="15" xfId="74" applyFont="1" applyFill="1" applyBorder="1">
      <alignment/>
      <protection/>
    </xf>
    <xf numFmtId="49" fontId="14" fillId="33" borderId="0" xfId="74" applyNumberFormat="1" applyFont="1" applyFill="1" applyAlignment="1">
      <alignment/>
      <protection/>
    </xf>
    <xf numFmtId="187" fontId="17" fillId="33" borderId="0" xfId="74" applyNumberFormat="1" applyFont="1" applyFill="1" applyAlignment="1">
      <alignment horizontal="right"/>
      <protection/>
    </xf>
    <xf numFmtId="0" fontId="9" fillId="33" borderId="0" xfId="74" applyFont="1" applyFill="1">
      <alignment/>
      <protection/>
    </xf>
    <xf numFmtId="0" fontId="14" fillId="33" borderId="0" xfId="74" applyFont="1" applyFill="1">
      <alignment/>
      <protection/>
    </xf>
    <xf numFmtId="0" fontId="9" fillId="33" borderId="12" xfId="74" applyFont="1" applyFill="1" applyBorder="1">
      <alignment/>
      <protection/>
    </xf>
    <xf numFmtId="0" fontId="14" fillId="33" borderId="12" xfId="74" applyFont="1" applyFill="1" applyBorder="1" applyAlignment="1">
      <alignment horizontal="centerContinuous"/>
      <protection/>
    </xf>
    <xf numFmtId="0" fontId="14" fillId="33" borderId="12" xfId="74" applyFont="1" applyFill="1" applyBorder="1" applyAlignment="1">
      <alignment horizontal="right"/>
      <protection/>
    </xf>
    <xf numFmtId="0" fontId="14" fillId="33" borderId="21" xfId="74" applyFont="1" applyFill="1" applyBorder="1" applyAlignment="1">
      <alignment horizontal="centerContinuous"/>
      <protection/>
    </xf>
    <xf numFmtId="0" fontId="14" fillId="33" borderId="13" xfId="74" applyFont="1" applyFill="1" applyBorder="1" applyAlignment="1">
      <alignment horizontal="centerContinuous"/>
      <protection/>
    </xf>
    <xf numFmtId="0" fontId="14" fillId="33" borderId="20" xfId="74" applyFont="1" applyFill="1" applyBorder="1" applyAlignment="1">
      <alignment horizontal="centerContinuous"/>
      <protection/>
    </xf>
    <xf numFmtId="0" fontId="14" fillId="33" borderId="22" xfId="74" applyFont="1" applyFill="1" applyBorder="1" applyAlignment="1">
      <alignment horizontal="centerContinuous" vertical="center"/>
      <protection/>
    </xf>
    <xf numFmtId="0" fontId="14" fillId="33" borderId="14" xfId="74" applyFont="1" applyFill="1" applyBorder="1" applyAlignment="1">
      <alignment horizontal="centerContinuous"/>
      <protection/>
    </xf>
    <xf numFmtId="0" fontId="14" fillId="33" borderId="20" xfId="74" applyFont="1" applyFill="1" applyBorder="1" applyAlignment="1">
      <alignment horizontal="distributed" vertical="center"/>
      <protection/>
    </xf>
    <xf numFmtId="0" fontId="16" fillId="33" borderId="20" xfId="74" applyFont="1" applyFill="1" applyBorder="1" applyAlignment="1">
      <alignment horizontal="distributed" vertical="center" wrapText="1"/>
      <protection/>
    </xf>
    <xf numFmtId="0" fontId="16" fillId="33" borderId="20" xfId="74" applyFont="1" applyFill="1" applyBorder="1" applyAlignment="1">
      <alignment vertical="center" shrinkToFit="1"/>
      <protection/>
    </xf>
    <xf numFmtId="0" fontId="14" fillId="33" borderId="22" xfId="74" applyFont="1" applyFill="1" applyBorder="1" applyAlignment="1">
      <alignment horizontal="centerContinuous"/>
      <protection/>
    </xf>
    <xf numFmtId="0" fontId="9" fillId="33" borderId="0" xfId="74" applyFont="1" applyFill="1" applyAlignment="1">
      <alignment/>
      <protection/>
    </xf>
    <xf numFmtId="0" fontId="9" fillId="33" borderId="0" xfId="74" applyFont="1" applyFill="1" applyAlignment="1">
      <alignment horizontal="centerContinuous"/>
      <protection/>
    </xf>
    <xf numFmtId="0" fontId="11" fillId="33" borderId="0" xfId="74" applyFont="1" applyFill="1" applyAlignment="1">
      <alignment horizontal="centerContinuous"/>
      <protection/>
    </xf>
    <xf numFmtId="187" fontId="14" fillId="33" borderId="0" xfId="74" applyNumberFormat="1" applyFont="1" applyFill="1">
      <alignment/>
      <protection/>
    </xf>
    <xf numFmtId="186" fontId="14" fillId="33" borderId="0" xfId="74" applyNumberFormat="1" applyFont="1" applyFill="1">
      <alignment/>
      <protection/>
    </xf>
    <xf numFmtId="186" fontId="17" fillId="33" borderId="0" xfId="74" applyNumberFormat="1" applyFont="1" applyFill="1" applyAlignment="1">
      <alignment horizontal="right"/>
      <protection/>
    </xf>
    <xf numFmtId="0" fontId="17" fillId="33" borderId="0" xfId="74" applyFont="1" applyFill="1">
      <alignment/>
      <protection/>
    </xf>
    <xf numFmtId="187" fontId="17" fillId="33" borderId="0" xfId="74" applyNumberFormat="1" applyFont="1" applyFill="1" applyBorder="1">
      <alignment/>
      <protection/>
    </xf>
    <xf numFmtId="187" fontId="17" fillId="33" borderId="0" xfId="74" applyNumberFormat="1" applyFont="1" applyFill="1">
      <alignment/>
      <protection/>
    </xf>
    <xf numFmtId="0" fontId="27" fillId="33" borderId="0" xfId="74" applyFont="1" applyFill="1" applyBorder="1">
      <alignment/>
      <protection/>
    </xf>
    <xf numFmtId="0" fontId="27" fillId="33" borderId="15" xfId="74" applyFont="1" applyFill="1" applyBorder="1" applyAlignment="1">
      <alignment horizontal="center"/>
      <protection/>
    </xf>
    <xf numFmtId="0" fontId="27" fillId="33" borderId="0" xfId="74" applyFont="1" applyFill="1">
      <alignment/>
      <protection/>
    </xf>
    <xf numFmtId="0" fontId="24" fillId="33" borderId="0" xfId="74" applyFont="1" applyFill="1">
      <alignment/>
      <protection/>
    </xf>
    <xf numFmtId="0" fontId="24" fillId="33" borderId="0" xfId="74" applyFont="1" applyFill="1" applyBorder="1" applyAlignment="1">
      <alignment horizontal="center"/>
      <protection/>
    </xf>
    <xf numFmtId="0" fontId="24" fillId="33" borderId="15" xfId="74" applyFont="1" applyFill="1" applyBorder="1" applyAlignment="1">
      <alignment horizontal="center"/>
      <protection/>
    </xf>
    <xf numFmtId="0" fontId="24" fillId="33" borderId="0" xfId="74" applyFont="1" applyFill="1" applyBorder="1">
      <alignment/>
      <protection/>
    </xf>
    <xf numFmtId="0" fontId="24" fillId="33" borderId="15" xfId="74" applyFont="1" applyFill="1" applyBorder="1">
      <alignment/>
      <protection/>
    </xf>
    <xf numFmtId="186" fontId="17" fillId="33" borderId="0" xfId="58" applyNumberFormat="1" applyFont="1" applyFill="1" applyAlignment="1">
      <alignment horizontal="right"/>
    </xf>
    <xf numFmtId="0" fontId="24" fillId="33" borderId="15" xfId="74" applyFont="1" applyFill="1" applyBorder="1" applyAlignment="1">
      <alignment horizontal="distributed"/>
      <protection/>
    </xf>
    <xf numFmtId="0" fontId="22" fillId="33" borderId="0" xfId="74" applyFont="1" applyFill="1" applyBorder="1">
      <alignment/>
      <protection/>
    </xf>
    <xf numFmtId="0" fontId="22" fillId="33" borderId="15" xfId="74" applyFont="1" applyFill="1" applyBorder="1" applyAlignment="1">
      <alignment horizontal="distributed"/>
      <protection/>
    </xf>
    <xf numFmtId="0" fontId="22" fillId="33" borderId="0" xfId="74" applyFont="1" applyFill="1">
      <alignment/>
      <protection/>
    </xf>
    <xf numFmtId="0" fontId="22" fillId="33" borderId="12" xfId="74" applyFont="1" applyFill="1" applyBorder="1">
      <alignment/>
      <protection/>
    </xf>
    <xf numFmtId="0" fontId="22" fillId="33" borderId="16" xfId="74" applyFont="1" applyFill="1" applyBorder="1" applyAlignment="1">
      <alignment horizontal="distributed"/>
      <protection/>
    </xf>
    <xf numFmtId="0" fontId="14" fillId="33" borderId="21" xfId="74" applyFont="1" applyFill="1" applyBorder="1">
      <alignment/>
      <protection/>
    </xf>
    <xf numFmtId="181" fontId="9" fillId="33" borderId="0" xfId="74" applyNumberFormat="1" applyFont="1" applyFill="1" applyAlignment="1">
      <alignment horizontal="right"/>
      <protection/>
    </xf>
    <xf numFmtId="0" fontId="9" fillId="33" borderId="0" xfId="74" applyFont="1" applyFill="1" applyAlignment="1">
      <alignment horizontal="distributed"/>
      <protection/>
    </xf>
    <xf numFmtId="0" fontId="9" fillId="33" borderId="0" xfId="74" applyFont="1" applyFill="1" applyBorder="1">
      <alignment/>
      <protection/>
    </xf>
    <xf numFmtId="0" fontId="9" fillId="33" borderId="0" xfId="74" applyFont="1" applyFill="1" applyBorder="1" applyAlignment="1">
      <alignment horizontal="distributed"/>
      <protection/>
    </xf>
    <xf numFmtId="0" fontId="14" fillId="33" borderId="12" xfId="74" applyFont="1" applyFill="1" applyBorder="1">
      <alignment/>
      <protection/>
    </xf>
    <xf numFmtId="0" fontId="14" fillId="33" borderId="23" xfId="74" applyFont="1" applyFill="1" applyBorder="1">
      <alignment/>
      <protection/>
    </xf>
    <xf numFmtId="187" fontId="14" fillId="33" borderId="0" xfId="74" applyNumberFormat="1" applyFont="1" applyFill="1" applyAlignment="1">
      <alignment horizontal="right"/>
      <protection/>
    </xf>
    <xf numFmtId="187" fontId="14" fillId="33" borderId="0" xfId="74" applyNumberFormat="1" applyFont="1" applyFill="1" applyBorder="1">
      <alignment/>
      <protection/>
    </xf>
    <xf numFmtId="187" fontId="14" fillId="33" borderId="12" xfId="74" applyNumberFormat="1" applyFont="1" applyFill="1" applyBorder="1">
      <alignment/>
      <protection/>
    </xf>
    <xf numFmtId="0" fontId="24" fillId="33" borderId="0" xfId="74" applyFont="1" applyFill="1" applyBorder="1" applyAlignment="1">
      <alignment shrinkToFit="1"/>
      <protection/>
    </xf>
    <xf numFmtId="0" fontId="24" fillId="33" borderId="15" xfId="74" applyFont="1" applyFill="1" applyBorder="1" applyAlignment="1">
      <alignment shrinkToFit="1"/>
      <protection/>
    </xf>
    <xf numFmtId="0" fontId="14" fillId="33" borderId="13" xfId="74" applyFont="1" applyFill="1" applyBorder="1" applyAlignment="1">
      <alignment horizontal="distributed" vertical="center"/>
      <protection/>
    </xf>
    <xf numFmtId="0" fontId="14" fillId="33" borderId="14" xfId="74" applyFont="1" applyFill="1" applyBorder="1" applyAlignment="1">
      <alignment horizontal="distributed" vertical="center"/>
      <protection/>
    </xf>
    <xf numFmtId="0" fontId="14" fillId="33" borderId="24" xfId="74" applyFont="1" applyFill="1" applyBorder="1" applyAlignment="1">
      <alignment horizontal="distributed" vertical="center" wrapText="1"/>
      <protection/>
    </xf>
    <xf numFmtId="0" fontId="14" fillId="33" borderId="25" xfId="74" applyFont="1" applyFill="1" applyBorder="1" applyAlignment="1">
      <alignment horizontal="distributed" vertical="center" wrapText="1"/>
      <protection/>
    </xf>
    <xf numFmtId="0" fontId="14" fillId="33" borderId="24" xfId="74" applyFont="1" applyFill="1" applyBorder="1" applyAlignment="1">
      <alignment horizontal="distributed" vertical="center"/>
      <protection/>
    </xf>
    <xf numFmtId="0" fontId="14" fillId="33" borderId="25" xfId="74" applyFont="1" applyFill="1" applyBorder="1" applyAlignment="1">
      <alignment horizontal="distributed" vertical="center"/>
      <protection/>
    </xf>
    <xf numFmtId="0" fontId="24" fillId="33" borderId="0" xfId="74" applyFont="1" applyFill="1" applyBorder="1" applyAlignment="1">
      <alignment horizontal="center"/>
      <protection/>
    </xf>
    <xf numFmtId="0" fontId="24" fillId="33" borderId="15" xfId="74" applyFont="1" applyFill="1" applyBorder="1" applyAlignment="1">
      <alignment horizontal="center"/>
      <protection/>
    </xf>
    <xf numFmtId="0" fontId="18" fillId="33" borderId="0" xfId="74" applyFont="1" applyFill="1" applyBorder="1" applyAlignment="1">
      <alignment shrinkToFit="1"/>
      <protection/>
    </xf>
    <xf numFmtId="0" fontId="18" fillId="33" borderId="15" xfId="0" applyFont="1" applyFill="1" applyBorder="1" applyAlignment="1">
      <alignment shrinkToFit="1"/>
    </xf>
    <xf numFmtId="0" fontId="14" fillId="0" borderId="0" xfId="76" applyFont="1" applyFill="1" applyAlignment="1">
      <alignment horizontal="center" vertical="center"/>
      <protection/>
    </xf>
    <xf numFmtId="0" fontId="14" fillId="0" borderId="22" xfId="76" applyFont="1" applyFill="1" applyBorder="1" applyAlignment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3" xfId="72"/>
    <cellStyle name="標準 4" xfId="73"/>
    <cellStyle name="標準_1026 衛生" xfId="74"/>
    <cellStyle name="標準_212_衛生" xfId="75"/>
    <cellStyle name="標準_213_衛生" xfId="76"/>
    <cellStyle name="Followed Hyperlink" xfId="77"/>
    <cellStyle name="未定義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7</xdr:row>
      <xdr:rowOff>66675</xdr:rowOff>
    </xdr:from>
    <xdr:to>
      <xdr:col>11</xdr:col>
      <xdr:colOff>495300</xdr:colOff>
      <xdr:row>13</xdr:row>
      <xdr:rowOff>180975</xdr:rowOff>
    </xdr:to>
    <xdr:sp>
      <xdr:nvSpPr>
        <xdr:cNvPr id="1" name="円形吹き出し 1"/>
        <xdr:cNvSpPr>
          <a:spLocks/>
        </xdr:cNvSpPr>
      </xdr:nvSpPr>
      <xdr:spPr>
        <a:xfrm>
          <a:off x="7562850" y="1428750"/>
          <a:ext cx="2790825" cy="1371600"/>
        </a:xfrm>
        <a:prstGeom prst="wedgeEllipseCallout">
          <a:avLst>
            <a:gd name="adj1" fmla="val -53171"/>
            <a:gd name="adj2" fmla="val -43037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小数点以下２桁表示に変更しました。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1100" b="0" i="0" u="none" baseline="0">
              <a:solidFill>
                <a:srgbClr val="FF0000"/>
              </a:solidFill>
            </a:rPr>
            <a:t>20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，Ｈ</a:t>
          </a:r>
          <a:r>
            <a:rPr lang="en-US" cap="none" sz="1100" b="0" i="0" u="none" baseline="0">
              <a:solidFill>
                <a:srgbClr val="FF0000"/>
              </a:solidFill>
            </a:rPr>
            <a:t>21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の一部で、（△）符号の表示を修正しました。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Q72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3.375" style="43" customWidth="1"/>
    <col min="2" max="2" width="10.375" style="43" customWidth="1"/>
    <col min="3" max="4" width="7.125" style="43" customWidth="1"/>
    <col min="5" max="5" width="5.875" style="43" customWidth="1"/>
    <col min="6" max="9" width="5.25390625" style="43" customWidth="1"/>
    <col min="10" max="10" width="6.75390625" style="43" bestFit="1" customWidth="1"/>
    <col min="11" max="11" width="5.875" style="43" customWidth="1"/>
    <col min="12" max="13" width="8.125" style="43" customWidth="1"/>
    <col min="14" max="14" width="7.125" style="43" customWidth="1"/>
    <col min="15" max="16384" width="8.00390625" style="43" customWidth="1"/>
  </cols>
  <sheetData>
    <row r="1" spans="1:14" s="57" customFormat="1" ht="18.75" customHeight="1">
      <c r="A1" s="59" t="s">
        <v>102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8"/>
    </row>
    <row r="2" ht="7.5" customHeight="1"/>
    <row r="3" s="44" customFormat="1" ht="11.25"/>
    <row r="4" spans="1:14" ht="12.75" thickBot="1">
      <c r="A4" s="86" t="s">
        <v>56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7" t="s">
        <v>57</v>
      </c>
    </row>
    <row r="5" spans="1:14" s="44" customFormat="1" ht="12.75" customHeight="1">
      <c r="A5" s="48" t="s">
        <v>53</v>
      </c>
      <c r="B5" s="49"/>
      <c r="C5" s="93" t="s">
        <v>58</v>
      </c>
      <c r="D5" s="50" t="s">
        <v>59</v>
      </c>
      <c r="E5" s="56"/>
      <c r="F5" s="56"/>
      <c r="G5" s="56"/>
      <c r="H5" s="56"/>
      <c r="I5" s="56"/>
      <c r="J5" s="95" t="s">
        <v>90</v>
      </c>
      <c r="K5" s="97" t="s">
        <v>91</v>
      </c>
      <c r="L5" s="50" t="s">
        <v>52</v>
      </c>
      <c r="M5" s="56"/>
      <c r="N5" s="56"/>
    </row>
    <row r="6" spans="1:14" s="44" customFormat="1" ht="19.5" customHeight="1">
      <c r="A6" s="51" t="s">
        <v>92</v>
      </c>
      <c r="B6" s="52"/>
      <c r="C6" s="94"/>
      <c r="D6" s="53" t="s">
        <v>0</v>
      </c>
      <c r="E6" s="54" t="s">
        <v>93</v>
      </c>
      <c r="F6" s="54" t="s">
        <v>60</v>
      </c>
      <c r="G6" s="54" t="s">
        <v>94</v>
      </c>
      <c r="H6" s="54" t="s">
        <v>61</v>
      </c>
      <c r="I6" s="54" t="s">
        <v>62</v>
      </c>
      <c r="J6" s="96"/>
      <c r="K6" s="98"/>
      <c r="L6" s="53" t="s">
        <v>58</v>
      </c>
      <c r="M6" s="53" t="s">
        <v>51</v>
      </c>
      <c r="N6" s="55" t="s">
        <v>95</v>
      </c>
    </row>
    <row r="7" spans="1:15" s="44" customFormat="1" ht="16.5" customHeight="1">
      <c r="A7" s="41" t="s">
        <v>96</v>
      </c>
      <c r="B7" s="87"/>
      <c r="C7" s="37">
        <v>18298</v>
      </c>
      <c r="D7" s="37">
        <v>15338</v>
      </c>
      <c r="E7" s="37">
        <v>4323</v>
      </c>
      <c r="F7" s="37">
        <v>22</v>
      </c>
      <c r="G7" s="37">
        <v>50</v>
      </c>
      <c r="H7" s="37">
        <v>4480</v>
      </c>
      <c r="I7" s="37">
        <v>6463</v>
      </c>
      <c r="J7" s="37">
        <v>2957</v>
      </c>
      <c r="K7" s="37">
        <v>3</v>
      </c>
      <c r="L7" s="88">
        <v>2153.2429264710727</v>
      </c>
      <c r="M7" s="88">
        <v>1804.9207567063786</v>
      </c>
      <c r="N7" s="88">
        <v>347.96914053858137</v>
      </c>
      <c r="O7" s="60"/>
    </row>
    <row r="8" spans="1:16" s="44" customFormat="1" ht="16.5" customHeight="1">
      <c r="A8" s="41" t="s">
        <v>97</v>
      </c>
      <c r="B8" s="40"/>
      <c r="C8" s="37">
        <v>18010</v>
      </c>
      <c r="D8" s="37">
        <v>15220</v>
      </c>
      <c r="E8" s="37">
        <v>4323</v>
      </c>
      <c r="F8" s="37">
        <v>22</v>
      </c>
      <c r="G8" s="37">
        <v>50</v>
      </c>
      <c r="H8" s="37">
        <v>4429</v>
      </c>
      <c r="I8" s="37">
        <v>6396</v>
      </c>
      <c r="J8" s="37">
        <v>2787</v>
      </c>
      <c r="K8" s="37">
        <v>3</v>
      </c>
      <c r="L8" s="88">
        <v>2126.3</v>
      </c>
      <c r="M8" s="88">
        <v>1796.9</v>
      </c>
      <c r="N8" s="88">
        <v>329</v>
      </c>
      <c r="O8" s="60"/>
      <c r="P8" s="60"/>
    </row>
    <row r="9" spans="1:15" s="44" customFormat="1" ht="16.5" customHeight="1">
      <c r="A9" s="41" t="s">
        <v>98</v>
      </c>
      <c r="B9" s="40"/>
      <c r="C9" s="61">
        <v>17830</v>
      </c>
      <c r="D9" s="61">
        <v>15114</v>
      </c>
      <c r="E9" s="61">
        <v>4284</v>
      </c>
      <c r="F9" s="61">
        <v>22</v>
      </c>
      <c r="G9" s="61">
        <v>30</v>
      </c>
      <c r="H9" s="61">
        <v>4350</v>
      </c>
      <c r="I9" s="61">
        <v>6428</v>
      </c>
      <c r="J9" s="61">
        <v>2713</v>
      </c>
      <c r="K9" s="61">
        <v>3</v>
      </c>
      <c r="L9" s="60">
        <v>2115.1</v>
      </c>
      <c r="M9" s="60">
        <v>1792.9</v>
      </c>
      <c r="N9" s="60">
        <v>321.8</v>
      </c>
      <c r="O9" s="60"/>
    </row>
    <row r="10" spans="1:17" s="44" customFormat="1" ht="16.5" customHeight="1">
      <c r="A10" s="41" t="s">
        <v>99</v>
      </c>
      <c r="B10" s="40"/>
      <c r="C10" s="37">
        <v>17800</v>
      </c>
      <c r="D10" s="37">
        <v>15115</v>
      </c>
      <c r="E10" s="37">
        <v>4284</v>
      </c>
      <c r="F10" s="37">
        <v>24</v>
      </c>
      <c r="G10" s="37">
        <v>30</v>
      </c>
      <c r="H10" s="37">
        <v>4344</v>
      </c>
      <c r="I10" s="37">
        <v>6433</v>
      </c>
      <c r="J10" s="37">
        <v>2682</v>
      </c>
      <c r="K10" s="37">
        <v>3</v>
      </c>
      <c r="L10" s="60">
        <v>2120</v>
      </c>
      <c r="M10" s="60">
        <v>1800.2</v>
      </c>
      <c r="N10" s="60">
        <v>319.4</v>
      </c>
      <c r="O10" s="60"/>
      <c r="Q10" s="61"/>
    </row>
    <row r="11" spans="1:17" s="63" customFormat="1" ht="16.5" customHeight="1">
      <c r="A11" s="39" t="s">
        <v>100</v>
      </c>
      <c r="B11" s="38"/>
      <c r="C11" s="62">
        <f>D11+J11+K11</f>
        <v>17714</v>
      </c>
      <c r="D11" s="62">
        <f>SUM(E11:I11)</f>
        <v>15108</v>
      </c>
      <c r="E11" s="62">
        <f>E13+E14</f>
        <v>4267</v>
      </c>
      <c r="F11" s="62">
        <f>F13+F14</f>
        <v>24</v>
      </c>
      <c r="G11" s="62">
        <v>30</v>
      </c>
      <c r="H11" s="62">
        <v>4364</v>
      </c>
      <c r="I11" s="62">
        <v>6423</v>
      </c>
      <c r="J11" s="62">
        <v>2603</v>
      </c>
      <c r="K11" s="63">
        <v>3</v>
      </c>
      <c r="L11" s="64">
        <v>2121.396476235186</v>
      </c>
      <c r="M11" s="65">
        <v>1809.3066480163254</v>
      </c>
      <c r="N11" s="65">
        <v>311.7305536660375</v>
      </c>
      <c r="O11" s="60"/>
      <c r="Q11" s="61"/>
    </row>
    <row r="12" spans="1:15" s="68" customFormat="1" ht="6" customHeight="1">
      <c r="A12" s="66"/>
      <c r="B12" s="67"/>
      <c r="C12" s="62"/>
      <c r="D12" s="62"/>
      <c r="E12" s="62"/>
      <c r="F12" s="62"/>
      <c r="G12" s="62"/>
      <c r="H12" s="62"/>
      <c r="I12" s="62"/>
      <c r="J12" s="62"/>
      <c r="K12" s="62"/>
      <c r="L12" s="64"/>
      <c r="M12" s="65"/>
      <c r="N12" s="65"/>
      <c r="O12" s="63"/>
    </row>
    <row r="13" spans="1:14" s="69" customFormat="1" ht="16.5" customHeight="1">
      <c r="A13" s="99" t="s">
        <v>50</v>
      </c>
      <c r="B13" s="100"/>
      <c r="C13" s="62">
        <f>D13+J13+K13</f>
        <v>14284</v>
      </c>
      <c r="D13" s="62">
        <f aca="true" t="shared" si="0" ref="D13:D46">SUM(E13:I13)</f>
        <v>12032</v>
      </c>
      <c r="E13" s="62">
        <f>E17+E18+E24+E30+E34+E38+E40</f>
        <v>3128</v>
      </c>
      <c r="F13" s="62">
        <f>F17+F30+F40</f>
        <v>16</v>
      </c>
      <c r="G13" s="62" t="s">
        <v>101</v>
      </c>
      <c r="H13" s="62">
        <f>H17+H18+H19+H20+H24+H30+H34+H38+H39+H40</f>
        <v>3468</v>
      </c>
      <c r="I13" s="62">
        <f>I17+I18+I19+I20+I24+I30+I34+I38+I39+I40</f>
        <v>5420</v>
      </c>
      <c r="J13" s="62">
        <f>J17+J19+J20+J24+J30+J34+J38+J39+J40</f>
        <v>2249</v>
      </c>
      <c r="K13" s="62">
        <v>3</v>
      </c>
      <c r="L13" s="64">
        <v>2068.8826093064954</v>
      </c>
      <c r="M13" s="65">
        <v>1742.7048134399156</v>
      </c>
      <c r="N13" s="65">
        <v>325.74327837652675</v>
      </c>
    </row>
    <row r="14" spans="1:14" s="69" customFormat="1" ht="16.5" customHeight="1">
      <c r="A14" s="99" t="s">
        <v>49</v>
      </c>
      <c r="B14" s="100"/>
      <c r="C14" s="62">
        <v>3430</v>
      </c>
      <c r="D14" s="62">
        <f t="shared" si="0"/>
        <v>3076</v>
      </c>
      <c r="E14" s="62">
        <f>E21+E25+E41</f>
        <v>1139</v>
      </c>
      <c r="F14" s="62">
        <f>F25+F35</f>
        <v>8</v>
      </c>
      <c r="G14" s="62">
        <v>30</v>
      </c>
      <c r="H14" s="62">
        <f>H25+H35+H41</f>
        <v>896</v>
      </c>
      <c r="I14" s="62">
        <f>I21+I25+I35+I41+I45</f>
        <v>1003</v>
      </c>
      <c r="J14" s="62">
        <f>J21+J25+J31+J35+J41+J45</f>
        <v>354</v>
      </c>
      <c r="K14" s="62" t="s">
        <v>86</v>
      </c>
      <c r="L14" s="64">
        <v>2372.1428818423874</v>
      </c>
      <c r="M14" s="65">
        <v>2127.3211383519483</v>
      </c>
      <c r="N14" s="65">
        <v>244.8217434904388</v>
      </c>
    </row>
    <row r="15" spans="1:14" s="69" customFormat="1" ht="7.5" customHeight="1">
      <c r="A15" s="70"/>
      <c r="B15" s="71"/>
      <c r="C15" s="62"/>
      <c r="D15" s="62"/>
      <c r="E15" s="62"/>
      <c r="F15" s="62"/>
      <c r="G15" s="62"/>
      <c r="H15" s="62"/>
      <c r="I15" s="62"/>
      <c r="J15" s="62"/>
      <c r="K15" s="62"/>
      <c r="L15" s="64"/>
      <c r="M15" s="65"/>
      <c r="N15" s="65"/>
    </row>
    <row r="16" spans="1:14" s="69" customFormat="1" ht="14.25" customHeight="1">
      <c r="A16" s="101" t="s">
        <v>55</v>
      </c>
      <c r="B16" s="102"/>
      <c r="C16" s="62">
        <v>6964</v>
      </c>
      <c r="D16" s="62">
        <f t="shared" si="0"/>
        <v>5878</v>
      </c>
      <c r="E16" s="62">
        <v>1482</v>
      </c>
      <c r="F16" s="62">
        <v>8</v>
      </c>
      <c r="G16" s="62" t="s">
        <v>86</v>
      </c>
      <c r="H16" s="62">
        <v>1267</v>
      </c>
      <c r="I16" s="62">
        <v>3121</v>
      </c>
      <c r="J16" s="62">
        <v>1086</v>
      </c>
      <c r="K16" s="62" t="s">
        <v>86</v>
      </c>
      <c r="L16" s="64">
        <v>1999.1904484398908</v>
      </c>
      <c r="M16" s="65">
        <v>1687.4269752914531</v>
      </c>
      <c r="N16" s="65">
        <v>311.76347314843787</v>
      </c>
    </row>
    <row r="17" spans="1:14" s="69" customFormat="1" ht="14.25" customHeight="1">
      <c r="A17" s="72" t="s">
        <v>48</v>
      </c>
      <c r="B17" s="73"/>
      <c r="C17" s="62">
        <v>5210</v>
      </c>
      <c r="D17" s="62">
        <f t="shared" si="0"/>
        <v>4299</v>
      </c>
      <c r="E17" s="74">
        <v>850</v>
      </c>
      <c r="F17" s="74">
        <v>8</v>
      </c>
      <c r="G17" s="74" t="s">
        <v>86</v>
      </c>
      <c r="H17" s="74">
        <v>793</v>
      </c>
      <c r="I17" s="74">
        <v>2648</v>
      </c>
      <c r="J17" s="74">
        <v>911</v>
      </c>
      <c r="K17" s="74" t="s">
        <v>86</v>
      </c>
      <c r="L17" s="64">
        <v>2213.648994298048</v>
      </c>
      <c r="M17" s="65">
        <v>1826.579083778754</v>
      </c>
      <c r="N17" s="65">
        <v>387.069910519294</v>
      </c>
    </row>
    <row r="18" spans="1:14" s="69" customFormat="1" ht="14.25" customHeight="1">
      <c r="A18" s="72" t="s">
        <v>47</v>
      </c>
      <c r="B18" s="75"/>
      <c r="C18" s="62">
        <v>356</v>
      </c>
      <c r="D18" s="62">
        <f t="shared" si="0"/>
        <v>356</v>
      </c>
      <c r="E18" s="62">
        <v>155</v>
      </c>
      <c r="F18" s="62" t="s">
        <v>86</v>
      </c>
      <c r="G18" s="62" t="s">
        <v>86</v>
      </c>
      <c r="H18" s="62">
        <v>97</v>
      </c>
      <c r="I18" s="62">
        <v>104</v>
      </c>
      <c r="J18" s="62" t="s">
        <v>86</v>
      </c>
      <c r="K18" s="62" t="s">
        <v>86</v>
      </c>
      <c r="L18" s="64">
        <v>1770.9680628793155</v>
      </c>
      <c r="M18" s="65">
        <v>1770.9680628793155</v>
      </c>
      <c r="N18" s="42" t="s">
        <v>54</v>
      </c>
    </row>
    <row r="19" spans="1:14" s="69" customFormat="1" ht="14.25" customHeight="1">
      <c r="A19" s="72" t="s">
        <v>46</v>
      </c>
      <c r="B19" s="73"/>
      <c r="C19" s="62">
        <v>456</v>
      </c>
      <c r="D19" s="62">
        <f t="shared" si="0"/>
        <v>387</v>
      </c>
      <c r="E19" s="62" t="s">
        <v>86</v>
      </c>
      <c r="F19" s="62" t="s">
        <v>86</v>
      </c>
      <c r="G19" s="62" t="s">
        <v>86</v>
      </c>
      <c r="H19" s="62">
        <v>158</v>
      </c>
      <c r="I19" s="62">
        <v>229</v>
      </c>
      <c r="J19" s="62">
        <v>69</v>
      </c>
      <c r="K19" s="62" t="s">
        <v>86</v>
      </c>
      <c r="L19" s="64">
        <v>1024.5118964703768</v>
      </c>
      <c r="M19" s="65">
        <v>869.4870700307804</v>
      </c>
      <c r="N19" s="65">
        <v>155.0248264395965</v>
      </c>
    </row>
    <row r="20" spans="1:14" s="69" customFormat="1" ht="14.25" customHeight="1">
      <c r="A20" s="72" t="s">
        <v>45</v>
      </c>
      <c r="B20" s="73"/>
      <c r="C20" s="62">
        <v>333</v>
      </c>
      <c r="D20" s="62">
        <f t="shared" si="0"/>
        <v>259</v>
      </c>
      <c r="E20" s="62" t="s">
        <v>86</v>
      </c>
      <c r="F20" s="62" t="s">
        <v>86</v>
      </c>
      <c r="G20" s="62" t="s">
        <v>86</v>
      </c>
      <c r="H20" s="62">
        <v>219</v>
      </c>
      <c r="I20" s="62">
        <v>40</v>
      </c>
      <c r="J20" s="62">
        <v>74</v>
      </c>
      <c r="K20" s="62" t="s">
        <v>86</v>
      </c>
      <c r="L20" s="64">
        <v>1040.3974130658917</v>
      </c>
      <c r="M20" s="65">
        <v>809.1979879401381</v>
      </c>
      <c r="N20" s="65">
        <v>231.19942512575372</v>
      </c>
    </row>
    <row r="21" spans="1:14" s="69" customFormat="1" ht="14.25" customHeight="1">
      <c r="A21" s="72" t="s">
        <v>44</v>
      </c>
      <c r="B21" s="75"/>
      <c r="C21" s="62">
        <v>609</v>
      </c>
      <c r="D21" s="62">
        <f t="shared" si="0"/>
        <v>577</v>
      </c>
      <c r="E21" s="62">
        <v>477</v>
      </c>
      <c r="F21" s="62" t="s">
        <v>86</v>
      </c>
      <c r="G21" s="62" t="s">
        <v>86</v>
      </c>
      <c r="H21" s="62" t="s">
        <v>86</v>
      </c>
      <c r="I21" s="62">
        <v>100</v>
      </c>
      <c r="J21" s="62">
        <v>32</v>
      </c>
      <c r="K21" s="62" t="s">
        <v>86</v>
      </c>
      <c r="L21" s="64">
        <v>3721.3565536205315</v>
      </c>
      <c r="M21" s="65">
        <v>3525.817293003361</v>
      </c>
      <c r="N21" s="65">
        <v>195.5392606171708</v>
      </c>
    </row>
    <row r="22" spans="1:14" s="78" customFormat="1" ht="14.25" customHeight="1">
      <c r="A22" s="76"/>
      <c r="B22" s="77" t="s">
        <v>43</v>
      </c>
      <c r="C22" s="37">
        <v>609</v>
      </c>
      <c r="D22" s="37">
        <f t="shared" si="0"/>
        <v>577</v>
      </c>
      <c r="E22" s="37">
        <v>477</v>
      </c>
      <c r="F22" s="37" t="s">
        <v>86</v>
      </c>
      <c r="G22" s="37" t="s">
        <v>86</v>
      </c>
      <c r="H22" s="37" t="s">
        <v>86</v>
      </c>
      <c r="I22" s="37">
        <v>100</v>
      </c>
      <c r="J22" s="37">
        <v>32</v>
      </c>
      <c r="K22" s="37" t="s">
        <v>86</v>
      </c>
      <c r="L22" s="89">
        <v>3721.3565536205315</v>
      </c>
      <c r="M22" s="60">
        <v>3525.817293003361</v>
      </c>
      <c r="N22" s="60">
        <v>195.5392606171708</v>
      </c>
    </row>
    <row r="23" spans="1:14" s="69" customFormat="1" ht="14.25" customHeight="1">
      <c r="A23" s="91" t="s">
        <v>63</v>
      </c>
      <c r="B23" s="92"/>
      <c r="C23" s="62">
        <v>2669</v>
      </c>
      <c r="D23" s="62">
        <f t="shared" si="0"/>
        <v>2394</v>
      </c>
      <c r="E23" s="62">
        <v>772</v>
      </c>
      <c r="F23" s="62">
        <v>4</v>
      </c>
      <c r="G23" s="62">
        <v>30</v>
      </c>
      <c r="H23" s="62">
        <v>881</v>
      </c>
      <c r="I23" s="62">
        <v>707</v>
      </c>
      <c r="J23" s="62">
        <v>275</v>
      </c>
      <c r="K23" s="62" t="s">
        <v>86</v>
      </c>
      <c r="L23" s="64">
        <v>2144.309024737083</v>
      </c>
      <c r="M23" s="65">
        <v>1923.3704777896505</v>
      </c>
      <c r="N23" s="65">
        <v>220.93854694743268</v>
      </c>
    </row>
    <row r="24" spans="1:14" s="69" customFormat="1" ht="14.25" customHeight="1">
      <c r="A24" s="72" t="s">
        <v>42</v>
      </c>
      <c r="B24" s="75"/>
      <c r="C24" s="62">
        <v>1435</v>
      </c>
      <c r="D24" s="62">
        <f t="shared" si="0"/>
        <v>1217</v>
      </c>
      <c r="E24" s="62">
        <v>358</v>
      </c>
      <c r="F24" s="62" t="s">
        <v>86</v>
      </c>
      <c r="G24" s="62" t="s">
        <v>86</v>
      </c>
      <c r="H24" s="62">
        <v>572</v>
      </c>
      <c r="I24" s="62">
        <v>287</v>
      </c>
      <c r="J24" s="62">
        <v>218</v>
      </c>
      <c r="K24" s="62" t="s">
        <v>86</v>
      </c>
      <c r="L24" s="64">
        <v>1990.8987485779294</v>
      </c>
      <c r="M24" s="65">
        <v>1688.4486251005856</v>
      </c>
      <c r="N24" s="65">
        <v>302.450123477344</v>
      </c>
    </row>
    <row r="25" spans="1:14" s="69" customFormat="1" ht="14.25" customHeight="1">
      <c r="A25" s="72" t="s">
        <v>41</v>
      </c>
      <c r="B25" s="75"/>
      <c r="C25" s="62">
        <v>1234</v>
      </c>
      <c r="D25" s="62">
        <f t="shared" si="0"/>
        <v>1177</v>
      </c>
      <c r="E25" s="62">
        <v>414</v>
      </c>
      <c r="F25" s="62">
        <v>4</v>
      </c>
      <c r="G25" s="62">
        <v>30</v>
      </c>
      <c r="H25" s="62">
        <v>309</v>
      </c>
      <c r="I25" s="62">
        <v>420</v>
      </c>
      <c r="J25" s="62">
        <v>57</v>
      </c>
      <c r="K25" s="62" t="s">
        <v>86</v>
      </c>
      <c r="L25" s="64">
        <v>2355.3663797217077</v>
      </c>
      <c r="M25" s="65">
        <v>2246.5690672061996</v>
      </c>
      <c r="N25" s="65">
        <v>108.7973125155084</v>
      </c>
    </row>
    <row r="26" spans="1:14" s="78" customFormat="1" ht="14.25" customHeight="1">
      <c r="A26" s="76"/>
      <c r="B26" s="77" t="s">
        <v>40</v>
      </c>
      <c r="C26" s="37">
        <v>267</v>
      </c>
      <c r="D26" s="37">
        <f t="shared" si="0"/>
        <v>267</v>
      </c>
      <c r="E26" s="37" t="s">
        <v>86</v>
      </c>
      <c r="F26" s="37" t="s">
        <v>86</v>
      </c>
      <c r="G26" s="37" t="s">
        <v>86</v>
      </c>
      <c r="H26" s="37">
        <v>267</v>
      </c>
      <c r="I26" s="37" t="s">
        <v>86</v>
      </c>
      <c r="J26" s="37" t="s">
        <v>86</v>
      </c>
      <c r="K26" s="37" t="s">
        <v>86</v>
      </c>
      <c r="L26" s="89">
        <v>1526.4993425190098</v>
      </c>
      <c r="M26" s="60">
        <v>1526.4993425190098</v>
      </c>
      <c r="N26" s="88" t="s">
        <v>54</v>
      </c>
    </row>
    <row r="27" spans="1:14" s="78" customFormat="1" ht="14.25" customHeight="1">
      <c r="A27" s="76"/>
      <c r="B27" s="77" t="s">
        <v>39</v>
      </c>
      <c r="C27" s="37">
        <v>56</v>
      </c>
      <c r="D27" s="37">
        <f t="shared" si="0"/>
        <v>56</v>
      </c>
      <c r="E27" s="37" t="s">
        <v>86</v>
      </c>
      <c r="F27" s="37" t="s">
        <v>86</v>
      </c>
      <c r="G27" s="37" t="s">
        <v>86</v>
      </c>
      <c r="H27" s="37">
        <v>16</v>
      </c>
      <c r="I27" s="37">
        <v>40</v>
      </c>
      <c r="J27" s="37" t="s">
        <v>86</v>
      </c>
      <c r="K27" s="37" t="s">
        <v>86</v>
      </c>
      <c r="L27" s="89">
        <v>594.4167285850759</v>
      </c>
      <c r="M27" s="60">
        <v>594.4167285850759</v>
      </c>
      <c r="N27" s="88" t="s">
        <v>54</v>
      </c>
    </row>
    <row r="28" spans="1:14" s="78" customFormat="1" ht="14.25" customHeight="1">
      <c r="A28" s="76"/>
      <c r="B28" s="77" t="s">
        <v>38</v>
      </c>
      <c r="C28" s="37">
        <v>911</v>
      </c>
      <c r="D28" s="37">
        <f t="shared" si="0"/>
        <v>854</v>
      </c>
      <c r="E28" s="37">
        <v>414</v>
      </c>
      <c r="F28" s="37">
        <v>4</v>
      </c>
      <c r="G28" s="37">
        <v>30</v>
      </c>
      <c r="H28" s="37">
        <v>26</v>
      </c>
      <c r="I28" s="37">
        <v>380</v>
      </c>
      <c r="J28" s="37">
        <v>57</v>
      </c>
      <c r="K28" s="37" t="s">
        <v>86</v>
      </c>
      <c r="L28" s="89">
        <v>3575.493543702657</v>
      </c>
      <c r="M28" s="60">
        <v>3351.7798971702186</v>
      </c>
      <c r="N28" s="60">
        <v>223.71364653243847</v>
      </c>
    </row>
    <row r="29" spans="1:14" s="69" customFormat="1" ht="14.25" customHeight="1">
      <c r="A29" s="91" t="s">
        <v>64</v>
      </c>
      <c r="B29" s="92"/>
      <c r="C29" s="62">
        <f>D29+J29+K29</f>
        <v>2491</v>
      </c>
      <c r="D29" s="62">
        <f t="shared" si="0"/>
        <v>2134</v>
      </c>
      <c r="E29" s="62">
        <v>611</v>
      </c>
      <c r="F29" s="62">
        <v>4</v>
      </c>
      <c r="G29" s="62" t="s">
        <v>86</v>
      </c>
      <c r="H29" s="62">
        <v>661</v>
      </c>
      <c r="I29" s="62">
        <v>858</v>
      </c>
      <c r="J29" s="62">
        <v>354</v>
      </c>
      <c r="K29" s="62">
        <f>SUM(K30:K31)</f>
        <v>3</v>
      </c>
      <c r="L29" s="64">
        <v>1923.4184496830335</v>
      </c>
      <c r="M29" s="65">
        <v>1647.7619316032092</v>
      </c>
      <c r="N29" s="65">
        <v>273.34007675142266</v>
      </c>
    </row>
    <row r="30" spans="1:14" s="69" customFormat="1" ht="14.25" customHeight="1">
      <c r="A30" s="72" t="s">
        <v>37</v>
      </c>
      <c r="B30" s="75"/>
      <c r="C30" s="62">
        <f>D30+J30+K30</f>
        <v>2464</v>
      </c>
      <c r="D30" s="62">
        <f t="shared" si="0"/>
        <v>2134</v>
      </c>
      <c r="E30" s="62">
        <v>611</v>
      </c>
      <c r="F30" s="62">
        <v>4</v>
      </c>
      <c r="G30" s="62" t="s">
        <v>86</v>
      </c>
      <c r="H30" s="62">
        <v>661</v>
      </c>
      <c r="I30" s="62">
        <v>858</v>
      </c>
      <c r="J30" s="62">
        <v>327</v>
      </c>
      <c r="K30" s="62">
        <v>3</v>
      </c>
      <c r="L30" s="64">
        <v>1995.09323660154</v>
      </c>
      <c r="M30" s="65">
        <v>1727.893249556691</v>
      </c>
      <c r="N30" s="65">
        <v>264.7708962535323</v>
      </c>
    </row>
    <row r="31" spans="1:14" s="69" customFormat="1" ht="14.25" customHeight="1">
      <c r="A31" s="72" t="s">
        <v>36</v>
      </c>
      <c r="B31" s="75"/>
      <c r="C31" s="62">
        <v>27</v>
      </c>
      <c r="D31" s="62">
        <f t="shared" si="0"/>
        <v>0</v>
      </c>
      <c r="E31" s="62" t="s">
        <v>86</v>
      </c>
      <c r="F31" s="62" t="s">
        <v>86</v>
      </c>
      <c r="G31" s="62" t="s">
        <v>86</v>
      </c>
      <c r="H31" s="62" t="s">
        <v>86</v>
      </c>
      <c r="I31" s="62" t="s">
        <v>86</v>
      </c>
      <c r="J31" s="62">
        <v>27</v>
      </c>
      <c r="K31" s="62" t="s">
        <v>86</v>
      </c>
      <c r="L31" s="64">
        <v>449.55044955044957</v>
      </c>
      <c r="M31" s="65">
        <v>0</v>
      </c>
      <c r="N31" s="65">
        <v>449.55044955044957</v>
      </c>
    </row>
    <row r="32" spans="1:14" s="78" customFormat="1" ht="14.25" customHeight="1">
      <c r="A32" s="76"/>
      <c r="B32" s="77" t="s">
        <v>35</v>
      </c>
      <c r="C32" s="37">
        <v>27</v>
      </c>
      <c r="D32" s="37">
        <f t="shared" si="0"/>
        <v>0</v>
      </c>
      <c r="E32" s="37" t="s">
        <v>86</v>
      </c>
      <c r="F32" s="37" t="s">
        <v>86</v>
      </c>
      <c r="G32" s="37" t="s">
        <v>86</v>
      </c>
      <c r="H32" s="37" t="s">
        <v>86</v>
      </c>
      <c r="I32" s="37" t="s">
        <v>86</v>
      </c>
      <c r="J32" s="37">
        <v>27</v>
      </c>
      <c r="K32" s="37" t="s">
        <v>86</v>
      </c>
      <c r="L32" s="89">
        <v>449.55044955044957</v>
      </c>
      <c r="M32" s="60">
        <v>0</v>
      </c>
      <c r="N32" s="60">
        <v>449.55044955044957</v>
      </c>
    </row>
    <row r="33" spans="1:14" s="69" customFormat="1" ht="14.25" customHeight="1">
      <c r="A33" s="91" t="s">
        <v>65</v>
      </c>
      <c r="B33" s="92"/>
      <c r="C33" s="62">
        <v>1633</v>
      </c>
      <c r="D33" s="62">
        <f t="shared" si="0"/>
        <v>1358</v>
      </c>
      <c r="E33" s="62">
        <v>340</v>
      </c>
      <c r="F33" s="62">
        <v>4</v>
      </c>
      <c r="G33" s="62" t="s">
        <v>86</v>
      </c>
      <c r="H33" s="62">
        <v>530</v>
      </c>
      <c r="I33" s="62">
        <v>484</v>
      </c>
      <c r="J33" s="62">
        <v>275</v>
      </c>
      <c r="K33" s="62" t="s">
        <v>86</v>
      </c>
      <c r="L33" s="64">
        <v>2149.391247120763</v>
      </c>
      <c r="M33" s="65">
        <v>1787.4300756827904</v>
      </c>
      <c r="N33" s="65">
        <v>361.961171437973</v>
      </c>
    </row>
    <row r="34" spans="1:14" s="69" customFormat="1" ht="14.25" customHeight="1">
      <c r="A34" s="72" t="s">
        <v>34</v>
      </c>
      <c r="B34" s="75"/>
      <c r="C34" s="62">
        <v>1323</v>
      </c>
      <c r="D34" s="62">
        <f t="shared" si="0"/>
        <v>1098</v>
      </c>
      <c r="E34" s="62">
        <v>340</v>
      </c>
      <c r="F34" s="62" t="s">
        <v>86</v>
      </c>
      <c r="G34" s="62" t="s">
        <v>86</v>
      </c>
      <c r="H34" s="62">
        <v>476</v>
      </c>
      <c r="I34" s="62">
        <v>282</v>
      </c>
      <c r="J34" s="62">
        <v>225</v>
      </c>
      <c r="K34" s="62" t="s">
        <v>86</v>
      </c>
      <c r="L34" s="64">
        <v>2369.9484092863286</v>
      </c>
      <c r="M34" s="65">
        <v>1966.8959587274292</v>
      </c>
      <c r="N34" s="65">
        <v>403.0524505588994</v>
      </c>
    </row>
    <row r="35" spans="1:14" s="69" customFormat="1" ht="14.25" customHeight="1">
      <c r="A35" s="72" t="s">
        <v>33</v>
      </c>
      <c r="B35" s="75"/>
      <c r="C35" s="62">
        <v>310</v>
      </c>
      <c r="D35" s="62">
        <f t="shared" si="0"/>
        <v>260</v>
      </c>
      <c r="E35" s="62" t="s">
        <v>86</v>
      </c>
      <c r="F35" s="62">
        <v>4</v>
      </c>
      <c r="G35" s="62" t="s">
        <v>86</v>
      </c>
      <c r="H35" s="62">
        <v>54</v>
      </c>
      <c r="I35" s="62">
        <v>202</v>
      </c>
      <c r="J35" s="62">
        <v>50</v>
      </c>
      <c r="K35" s="62" t="s">
        <v>86</v>
      </c>
      <c r="L35" s="64">
        <v>1538.3851918018956</v>
      </c>
      <c r="M35" s="65">
        <v>1290.2585479628804</v>
      </c>
      <c r="N35" s="65">
        <v>248.12664383901543</v>
      </c>
    </row>
    <row r="36" spans="1:14" s="78" customFormat="1" ht="14.25" customHeight="1">
      <c r="A36" s="76"/>
      <c r="B36" s="77" t="s">
        <v>32</v>
      </c>
      <c r="C36" s="37">
        <v>310</v>
      </c>
      <c r="D36" s="37">
        <f t="shared" si="0"/>
        <v>260</v>
      </c>
      <c r="E36" s="37" t="s">
        <v>86</v>
      </c>
      <c r="F36" s="37">
        <v>4</v>
      </c>
      <c r="G36" s="37" t="s">
        <v>86</v>
      </c>
      <c r="H36" s="37">
        <v>54</v>
      </c>
      <c r="I36" s="37">
        <v>202</v>
      </c>
      <c r="J36" s="37">
        <v>50</v>
      </c>
      <c r="K36" s="37" t="s">
        <v>86</v>
      </c>
      <c r="L36" s="89">
        <v>1538.3851918018956</v>
      </c>
      <c r="M36" s="60">
        <v>1290.2585479628804</v>
      </c>
      <c r="N36" s="60">
        <v>248.12664383901543</v>
      </c>
    </row>
    <row r="37" spans="1:14" s="69" customFormat="1" ht="14.25" customHeight="1">
      <c r="A37" s="91" t="s">
        <v>66</v>
      </c>
      <c r="B37" s="92"/>
      <c r="C37" s="62">
        <v>3957</v>
      </c>
      <c r="D37" s="62">
        <f t="shared" si="0"/>
        <v>3344</v>
      </c>
      <c r="E37" s="62">
        <v>1062</v>
      </c>
      <c r="F37" s="62">
        <v>4</v>
      </c>
      <c r="G37" s="62" t="s">
        <v>86</v>
      </c>
      <c r="H37" s="62">
        <v>1025</v>
      </c>
      <c r="I37" s="62">
        <v>1253</v>
      </c>
      <c r="J37" s="62">
        <v>613</v>
      </c>
      <c r="K37" s="62" t="s">
        <v>86</v>
      </c>
      <c r="L37" s="64">
        <v>2524.852924286316</v>
      </c>
      <c r="M37" s="65">
        <v>2133.7144753129746</v>
      </c>
      <c r="N37" s="65">
        <v>391.1384489733413</v>
      </c>
    </row>
    <row r="38" spans="1:14" s="69" customFormat="1" ht="14.25" customHeight="1">
      <c r="A38" s="72" t="s">
        <v>31</v>
      </c>
      <c r="B38" s="75"/>
      <c r="C38" s="62">
        <v>865</v>
      </c>
      <c r="D38" s="62">
        <f t="shared" si="0"/>
        <v>641</v>
      </c>
      <c r="E38" s="62">
        <v>210</v>
      </c>
      <c r="F38" s="62" t="s">
        <v>86</v>
      </c>
      <c r="G38" s="62" t="s">
        <v>86</v>
      </c>
      <c r="H38" s="62">
        <v>238</v>
      </c>
      <c r="I38" s="62">
        <v>193</v>
      </c>
      <c r="J38" s="62">
        <v>224</v>
      </c>
      <c r="K38" s="62" t="s">
        <v>86</v>
      </c>
      <c r="L38" s="64">
        <v>1748.2870828869982</v>
      </c>
      <c r="M38" s="65">
        <v>1295.5514683590357</v>
      </c>
      <c r="N38" s="65">
        <v>452.73561452796247</v>
      </c>
    </row>
    <row r="39" spans="1:14" s="69" customFormat="1" ht="14.25" customHeight="1">
      <c r="A39" s="72" t="s">
        <v>30</v>
      </c>
      <c r="B39" s="75"/>
      <c r="C39" s="62">
        <v>387</v>
      </c>
      <c r="D39" s="62">
        <f t="shared" si="0"/>
        <v>306</v>
      </c>
      <c r="E39" s="62" t="s">
        <v>86</v>
      </c>
      <c r="F39" s="62" t="s">
        <v>86</v>
      </c>
      <c r="G39" s="62" t="s">
        <v>86</v>
      </c>
      <c r="H39" s="62">
        <v>92</v>
      </c>
      <c r="I39" s="62">
        <v>214</v>
      </c>
      <c r="J39" s="62">
        <v>81</v>
      </c>
      <c r="K39" s="62" t="s">
        <v>86</v>
      </c>
      <c r="L39" s="64">
        <v>1293.7086314100422</v>
      </c>
      <c r="M39" s="65">
        <v>1022.9324062311961</v>
      </c>
      <c r="N39" s="65">
        <v>270.776225178846</v>
      </c>
    </row>
    <row r="40" spans="1:14" s="69" customFormat="1" ht="14.25" customHeight="1">
      <c r="A40" s="72" t="s">
        <v>29</v>
      </c>
      <c r="B40" s="75"/>
      <c r="C40" s="62">
        <v>1455</v>
      </c>
      <c r="D40" s="62">
        <f t="shared" si="0"/>
        <v>1335</v>
      </c>
      <c r="E40" s="62">
        <v>604</v>
      </c>
      <c r="F40" s="62">
        <v>4</v>
      </c>
      <c r="G40" s="62" t="s">
        <v>86</v>
      </c>
      <c r="H40" s="62">
        <v>162</v>
      </c>
      <c r="I40" s="62">
        <v>565</v>
      </c>
      <c r="J40" s="62">
        <v>120</v>
      </c>
      <c r="K40" s="62" t="s">
        <v>86</v>
      </c>
      <c r="L40" s="64">
        <v>5262.3964700350825</v>
      </c>
      <c r="M40" s="65">
        <v>4828.384390032189</v>
      </c>
      <c r="N40" s="65">
        <v>434.0120800028934</v>
      </c>
    </row>
    <row r="41" spans="1:14" s="69" customFormat="1" ht="14.25" customHeight="1">
      <c r="A41" s="72" t="s">
        <v>28</v>
      </c>
      <c r="B41" s="75"/>
      <c r="C41" s="62">
        <v>1171</v>
      </c>
      <c r="D41" s="62">
        <f t="shared" si="0"/>
        <v>1002</v>
      </c>
      <c r="E41" s="62">
        <v>248</v>
      </c>
      <c r="F41" s="62" t="s">
        <v>86</v>
      </c>
      <c r="G41" s="62" t="s">
        <v>86</v>
      </c>
      <c r="H41" s="62">
        <v>533</v>
      </c>
      <c r="I41" s="62">
        <v>221</v>
      </c>
      <c r="J41" s="62">
        <v>169</v>
      </c>
      <c r="K41" s="62" t="s">
        <v>86</v>
      </c>
      <c r="L41" s="64">
        <v>2890.0735475591096</v>
      </c>
      <c r="M41" s="65">
        <v>2472.974974085592</v>
      </c>
      <c r="N41" s="65">
        <v>417.09857347351794</v>
      </c>
    </row>
    <row r="42" spans="1:14" s="78" customFormat="1" ht="14.25" customHeight="1">
      <c r="A42" s="76"/>
      <c r="B42" s="77" t="s">
        <v>27</v>
      </c>
      <c r="C42" s="37">
        <v>210</v>
      </c>
      <c r="D42" s="37">
        <f t="shared" si="0"/>
        <v>175</v>
      </c>
      <c r="E42" s="37" t="s">
        <v>86</v>
      </c>
      <c r="F42" s="37" t="s">
        <v>86</v>
      </c>
      <c r="G42" s="37" t="s">
        <v>86</v>
      </c>
      <c r="H42" s="37">
        <v>115</v>
      </c>
      <c r="I42" s="37">
        <v>60</v>
      </c>
      <c r="J42" s="37">
        <v>35</v>
      </c>
      <c r="K42" s="37" t="s">
        <v>86</v>
      </c>
      <c r="L42" s="89">
        <v>3061.224489795918</v>
      </c>
      <c r="M42" s="60">
        <v>2551.0204081632655</v>
      </c>
      <c r="N42" s="60">
        <v>510.204081632653</v>
      </c>
    </row>
    <row r="43" spans="1:14" s="78" customFormat="1" ht="14.25" customHeight="1">
      <c r="A43" s="76"/>
      <c r="B43" s="77" t="s">
        <v>26</v>
      </c>
      <c r="C43" s="37">
        <v>162</v>
      </c>
      <c r="D43" s="37">
        <f t="shared" si="0"/>
        <v>118</v>
      </c>
      <c r="E43" s="37" t="s">
        <v>86</v>
      </c>
      <c r="F43" s="37" t="s">
        <v>86</v>
      </c>
      <c r="G43" s="37" t="s">
        <v>86</v>
      </c>
      <c r="H43" s="37">
        <v>92</v>
      </c>
      <c r="I43" s="37">
        <v>26</v>
      </c>
      <c r="J43" s="37">
        <v>44</v>
      </c>
      <c r="K43" s="37" t="s">
        <v>86</v>
      </c>
      <c r="L43" s="89">
        <v>1699.71671388102</v>
      </c>
      <c r="M43" s="60">
        <v>1238.0652607281502</v>
      </c>
      <c r="N43" s="60">
        <v>461.6514531528696</v>
      </c>
    </row>
    <row r="44" spans="1:14" s="78" customFormat="1" ht="14.25" customHeight="1">
      <c r="A44" s="76"/>
      <c r="B44" s="77" t="s">
        <v>25</v>
      </c>
      <c r="C44" s="37">
        <v>799</v>
      </c>
      <c r="D44" s="37">
        <f t="shared" si="0"/>
        <v>709</v>
      </c>
      <c r="E44" s="37">
        <v>248</v>
      </c>
      <c r="F44" s="37" t="s">
        <v>86</v>
      </c>
      <c r="G44" s="37" t="s">
        <v>86</v>
      </c>
      <c r="H44" s="37">
        <v>326</v>
      </c>
      <c r="I44" s="37">
        <v>135</v>
      </c>
      <c r="J44" s="37">
        <v>90</v>
      </c>
      <c r="K44" s="37" t="s">
        <v>86</v>
      </c>
      <c r="L44" s="89">
        <v>3311.642558129896</v>
      </c>
      <c r="M44" s="60">
        <v>2938.6164877523106</v>
      </c>
      <c r="N44" s="60">
        <v>373.02607037758526</v>
      </c>
    </row>
    <row r="45" spans="1:14" s="69" customFormat="1" ht="14.25" customHeight="1">
      <c r="A45" s="72" t="s">
        <v>24</v>
      </c>
      <c r="B45" s="75"/>
      <c r="C45" s="62">
        <v>79</v>
      </c>
      <c r="D45" s="62">
        <f t="shared" si="0"/>
        <v>60</v>
      </c>
      <c r="E45" s="62" t="s">
        <v>86</v>
      </c>
      <c r="F45" s="62" t="s">
        <v>86</v>
      </c>
      <c r="G45" s="62" t="s">
        <v>86</v>
      </c>
      <c r="H45" s="62" t="s">
        <v>86</v>
      </c>
      <c r="I45" s="62">
        <v>60</v>
      </c>
      <c r="J45" s="62">
        <v>19</v>
      </c>
      <c r="K45" s="62" t="s">
        <v>86</v>
      </c>
      <c r="L45" s="64">
        <v>862.0689655172414</v>
      </c>
      <c r="M45" s="65">
        <v>654.7359231776517</v>
      </c>
      <c r="N45" s="65">
        <v>207.3330423395897</v>
      </c>
    </row>
    <row r="46" spans="1:14" s="78" customFormat="1" ht="14.25" customHeight="1" thickBot="1">
      <c r="A46" s="79"/>
      <c r="B46" s="80" t="s">
        <v>23</v>
      </c>
      <c r="C46" s="37">
        <v>79</v>
      </c>
      <c r="D46" s="37">
        <f t="shared" si="0"/>
        <v>60</v>
      </c>
      <c r="E46" s="37" t="s">
        <v>86</v>
      </c>
      <c r="F46" s="37" t="s">
        <v>86</v>
      </c>
      <c r="G46" s="37" t="s">
        <v>86</v>
      </c>
      <c r="H46" s="37" t="s">
        <v>86</v>
      </c>
      <c r="I46" s="37">
        <v>60</v>
      </c>
      <c r="J46" s="37">
        <v>19</v>
      </c>
      <c r="K46" s="37" t="s">
        <v>86</v>
      </c>
      <c r="L46" s="90">
        <v>862.0689655172414</v>
      </c>
      <c r="M46" s="90">
        <v>654.7359231776517</v>
      </c>
      <c r="N46" s="90">
        <v>207.3330423395897</v>
      </c>
    </row>
    <row r="47" spans="1:14" s="78" customFormat="1" ht="14.25" customHeight="1">
      <c r="A47" s="81" t="s">
        <v>89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2"/>
      <c r="M47" s="82"/>
      <c r="N47" s="82"/>
    </row>
    <row r="48" spans="1:14" s="78" customFormat="1" ht="14.25" customHeight="1">
      <c r="A48" s="43"/>
      <c r="B48" s="83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43"/>
      <c r="N48" s="43"/>
    </row>
    <row r="49" spans="1:14" s="78" customFormat="1" ht="14.25" customHeight="1">
      <c r="A49" s="84"/>
      <c r="B49" s="85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43"/>
      <c r="N49" s="43"/>
    </row>
    <row r="50" spans="1:14" s="69" customFormat="1" ht="14.2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1" spans="1:14" s="78" customFormat="1" ht="14.2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s="78" customFormat="1" ht="14.2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</row>
    <row r="53" spans="1:14" s="78" customFormat="1" ht="14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s="78" customFormat="1" ht="11.2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s="78" customFormat="1" ht="11.2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</row>
    <row r="56" spans="1:14" s="78" customFormat="1" ht="10.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</row>
    <row r="57" spans="1:14" s="78" customFormat="1" ht="10.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s="78" customFormat="1" ht="12.7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59" spans="1:14" s="78" customFormat="1" ht="11.2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</row>
    <row r="60" spans="1:14" s="78" customFormat="1" ht="11.2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s="78" customFormat="1" ht="11.2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</row>
    <row r="62" spans="1:14" s="78" customFormat="1" ht="10.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pans="1:14" s="78" customFormat="1" ht="10.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</row>
    <row r="64" spans="1:14" s="78" customFormat="1" ht="10.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</row>
    <row r="65" spans="1:14" s="78" customFormat="1" ht="10.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pans="1:14" s="78" customFormat="1" ht="10.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4" s="78" customFormat="1" ht="10.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1:14" s="78" customFormat="1" ht="10.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s="78" customFormat="1" ht="11.2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  <row r="70" spans="1:14" s="78" customFormat="1" ht="10.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1:14" s="78" customFormat="1" ht="10.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</row>
    <row r="72" spans="1:14" s="78" customFormat="1" ht="11.2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ht="12.75" customHeight="1"/>
    <row r="74" ht="10.5" customHeight="1"/>
  </sheetData>
  <sheetProtection/>
  <mergeCells count="10">
    <mergeCell ref="A33:B33"/>
    <mergeCell ref="A37:B37"/>
    <mergeCell ref="C5:C6"/>
    <mergeCell ref="J5:J6"/>
    <mergeCell ref="K5:K6"/>
    <mergeCell ref="A13:B13"/>
    <mergeCell ref="A14:B14"/>
    <mergeCell ref="A16:B16"/>
    <mergeCell ref="A23:B23"/>
    <mergeCell ref="A29:B29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8"/>
  <sheetViews>
    <sheetView showGridLines="0" zoomScalePageLayoutView="0" workbookViewId="0" topLeftCell="A1">
      <selection activeCell="H29" sqref="H29"/>
    </sheetView>
  </sheetViews>
  <sheetFormatPr defaultColWidth="8.00390625" defaultRowHeight="13.5"/>
  <cols>
    <col min="1" max="1" width="8.375" style="4" customWidth="1"/>
    <col min="2" max="2" width="22.125" style="4" customWidth="1"/>
    <col min="3" max="7" width="13.375" style="4" customWidth="1"/>
    <col min="8" max="16384" width="8.00390625" style="4" customWidth="1"/>
  </cols>
  <sheetData>
    <row r="1" spans="1:7" s="2" customFormat="1" ht="18.75" customHeight="1">
      <c r="A1" s="1" t="s">
        <v>68</v>
      </c>
      <c r="B1" s="1"/>
      <c r="C1" s="1"/>
      <c r="D1" s="1"/>
      <c r="E1" s="1"/>
      <c r="F1" s="1"/>
      <c r="G1" s="1"/>
    </row>
    <row r="2" spans="1:7" ht="7.5" customHeight="1">
      <c r="A2" s="1"/>
      <c r="B2" s="3"/>
      <c r="C2" s="3"/>
      <c r="F2" s="3"/>
      <c r="G2" s="3"/>
    </row>
    <row r="3" ht="11.25" customHeight="1"/>
    <row r="4" spans="1:7" ht="12.75" thickBot="1">
      <c r="A4" s="28" t="s">
        <v>69</v>
      </c>
      <c r="B4" s="29"/>
      <c r="E4" s="6"/>
      <c r="F4" s="6"/>
      <c r="G4" s="6" t="s">
        <v>70</v>
      </c>
    </row>
    <row r="5" spans="1:7" ht="16.5" customHeight="1">
      <c r="A5" s="7"/>
      <c r="B5" s="7"/>
      <c r="C5" s="21" t="s">
        <v>12</v>
      </c>
      <c r="D5" s="22"/>
      <c r="E5" s="22"/>
      <c r="F5" s="22"/>
      <c r="G5" s="22"/>
    </row>
    <row r="6" spans="1:7" ht="24" customHeight="1">
      <c r="A6" s="8" t="s">
        <v>2</v>
      </c>
      <c r="B6" s="9" t="s">
        <v>3</v>
      </c>
      <c r="C6" s="24" t="s">
        <v>10</v>
      </c>
      <c r="D6" s="24" t="s">
        <v>11</v>
      </c>
      <c r="E6" s="24" t="s">
        <v>19</v>
      </c>
      <c r="F6" s="24" t="s">
        <v>21</v>
      </c>
      <c r="G6" s="25" t="s">
        <v>67</v>
      </c>
    </row>
    <row r="7" spans="1:7" ht="16.5" customHeight="1">
      <c r="A7" s="10" t="s">
        <v>71</v>
      </c>
      <c r="B7" s="11" t="s">
        <v>4</v>
      </c>
      <c r="C7" s="30">
        <v>1.91</v>
      </c>
      <c r="D7" s="31" t="s">
        <v>72</v>
      </c>
      <c r="E7" s="30">
        <v>0.7</v>
      </c>
      <c r="F7" s="31" t="s">
        <v>73</v>
      </c>
      <c r="G7" s="32">
        <v>0.04</v>
      </c>
    </row>
    <row r="8" spans="1:7" ht="16.5" customHeight="1">
      <c r="A8" s="10">
        <v>3333</v>
      </c>
      <c r="B8" s="11" t="s">
        <v>13</v>
      </c>
      <c r="C8" s="30">
        <v>1.76</v>
      </c>
      <c r="D8" s="30">
        <v>0.09</v>
      </c>
      <c r="E8" s="30">
        <v>0.91</v>
      </c>
      <c r="F8" s="30">
        <v>0.17</v>
      </c>
      <c r="G8" s="32">
        <v>0.59</v>
      </c>
    </row>
    <row r="9" spans="1:7" ht="16.5" customHeight="1">
      <c r="A9" s="10" t="s">
        <v>74</v>
      </c>
      <c r="B9" s="11" t="s">
        <v>14</v>
      </c>
      <c r="C9" s="30">
        <v>1.64</v>
      </c>
      <c r="D9" s="31" t="s">
        <v>75</v>
      </c>
      <c r="E9" s="30">
        <v>0.49</v>
      </c>
      <c r="F9" s="31" t="s">
        <v>76</v>
      </c>
      <c r="G9" s="32">
        <v>0.72</v>
      </c>
    </row>
    <row r="10" spans="1:7" ht="16.5" customHeight="1">
      <c r="A10" s="10" t="s">
        <v>77</v>
      </c>
      <c r="B10" s="11" t="s">
        <v>5</v>
      </c>
      <c r="C10" s="30">
        <v>0.89</v>
      </c>
      <c r="D10" s="31" t="s">
        <v>78</v>
      </c>
      <c r="E10" s="30">
        <v>0.92</v>
      </c>
      <c r="F10" s="31" t="s">
        <v>79</v>
      </c>
      <c r="G10" s="32">
        <v>0.27</v>
      </c>
    </row>
    <row r="11" spans="1:7" ht="16.5" customHeight="1">
      <c r="A11" s="103" t="s">
        <v>6</v>
      </c>
      <c r="B11" s="11" t="s">
        <v>7</v>
      </c>
      <c r="C11" s="30">
        <v>0.69</v>
      </c>
      <c r="D11" s="31" t="s">
        <v>78</v>
      </c>
      <c r="E11" s="30">
        <v>0.44</v>
      </c>
      <c r="F11" s="31" t="s">
        <v>80</v>
      </c>
      <c r="G11" s="32">
        <v>0.38</v>
      </c>
    </row>
    <row r="12" spans="1:7" ht="16.5" customHeight="1">
      <c r="A12" s="104"/>
      <c r="B12" s="8" t="s">
        <v>81</v>
      </c>
      <c r="C12" s="12"/>
      <c r="D12" s="23"/>
      <c r="E12" s="23"/>
      <c r="F12" s="23"/>
      <c r="G12" s="32"/>
    </row>
    <row r="13" spans="1:7" ht="16.5" customHeight="1">
      <c r="A13" s="13" t="s">
        <v>8</v>
      </c>
      <c r="B13" s="14"/>
      <c r="C13" s="33">
        <v>3</v>
      </c>
      <c r="D13" s="30">
        <v>0.76</v>
      </c>
      <c r="E13" s="30">
        <v>1.71</v>
      </c>
      <c r="F13" s="30">
        <v>0.49</v>
      </c>
      <c r="G13" s="32">
        <v>0.87</v>
      </c>
    </row>
    <row r="14" spans="1:7" ht="19.5" customHeight="1">
      <c r="A14" s="15" t="s">
        <v>9</v>
      </c>
      <c r="B14" s="14"/>
      <c r="C14" s="26" t="s">
        <v>15</v>
      </c>
      <c r="D14" s="27" t="s">
        <v>16</v>
      </c>
      <c r="E14" s="26" t="s">
        <v>20</v>
      </c>
      <c r="F14" s="26" t="s">
        <v>22</v>
      </c>
      <c r="G14" s="34" t="s">
        <v>82</v>
      </c>
    </row>
    <row r="15" spans="1:7" ht="16.5" customHeight="1" thickBot="1">
      <c r="A15" s="16" t="s">
        <v>17</v>
      </c>
      <c r="B15" s="17"/>
      <c r="C15" s="18" t="s">
        <v>83</v>
      </c>
      <c r="D15" s="18" t="s">
        <v>1</v>
      </c>
      <c r="E15" s="18" t="s">
        <v>84</v>
      </c>
      <c r="F15" s="18" t="s">
        <v>85</v>
      </c>
      <c r="G15" s="35" t="s">
        <v>86</v>
      </c>
    </row>
    <row r="16" spans="1:3" ht="12.75" customHeight="1">
      <c r="A16" s="36" t="s">
        <v>87</v>
      </c>
      <c r="B16" s="29"/>
      <c r="C16" s="29"/>
    </row>
    <row r="17" s="5" customFormat="1" ht="11.25" customHeight="1">
      <c r="A17" s="19" t="s">
        <v>18</v>
      </c>
    </row>
    <row r="18" spans="1:2" ht="12">
      <c r="A18" s="5" t="s">
        <v>88</v>
      </c>
      <c r="B18" s="20"/>
    </row>
  </sheetData>
  <sheetProtection/>
  <mergeCells count="1">
    <mergeCell ref="A11:A12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2016-08-26T08:29:42Z</cp:lastPrinted>
  <dcterms:created xsi:type="dcterms:W3CDTF">2010-03-03T04:03:33Z</dcterms:created>
  <dcterms:modified xsi:type="dcterms:W3CDTF">2017-01-05T08:43:41Z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