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Default Extension="wmf" ContentType="image/x-wmf"/>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8990841E" Type="http://schemas.openxmlformats.org/officeDocument/2006/relationships/custom-properties" /><Relationship Target="xl/workbook.xml" Id="rId1" Type="http://schemas.openxmlformats.org/officeDocument/2006/relationships/officeDocument" /><Relationship Target="docProps/core.xml" Id="rId3" Type="http://schemas.openxmlformats.org/package/2006/relationships/metadata/core-properties" /><Relationship Target="docProps/thumbnail.wmf" Id="rId2" Type="http://schemas.openxmlformats.org/package/2006/relationships/metadata/thumbnail" /><Relationship Target="docProps/app.xml" Id="rId4"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0\31_企画課\Ｒ０５年度（２０２３年）　企画財政課\70　財政係\770200　公会計制度・公共施設等総合管理計画\36　公会計制度数値等調査（見える化）\〆切R5.10.6【財政状況資料集（2回目）】_412074_鹿島市_2021\"/>
    </mc:Choice>
  </mc:AlternateContent>
  <bookViews>
    <workbookView xWindow="-120" yWindow="-120" windowWidth="20730" windowHeight="11160" tabRatio="708"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C35" i="10"/>
  <c r="CO34" i="10"/>
  <c r="CO35" i="10" s="1"/>
  <c r="BW34" i="10"/>
  <c r="BW35" i="10" s="1"/>
  <c r="BW36" i="10" s="1"/>
  <c r="BW37" i="10" s="1"/>
  <c r="BW38" i="10" s="1"/>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<sst xmlns="http://schemas.openxmlformats.org/spreadsheetml/2006/main" count="1055" uniqueCount="608">
  <si>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</si>
  <si>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</si>
  <si>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</si>
  <si>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</si>
  <si>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</si>
  <si>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</si>
  <si>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</si>
  <si>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</si>
  <si>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</si>
  <si>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</si>
  <si>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</si>
  <si>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</si>
  <si>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</si>
  <si>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</si>
  <si>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</si>
  <si>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</si>
  <si>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</si>
  <si>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</si>
  <si>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</si>
  <si>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</si>
  <si>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</si>
  <si>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</si>
  <si>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</si>
  <si>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</si>
  <si>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</si>
  <si>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</si>
  <si>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</si>
  <si>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</si>
  <si>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</si>
  <si>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</si>
  <si>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</si>
  <si>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</si>
  <si>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</si>
  <si>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</si>
  <si>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</si>
  <si>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</si>
  <si>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</si>
  <si>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</si>
  <si>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</si>
  <si>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</si>
  <si>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</si>
  <si>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</si>
  <si>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</si>
  <si>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</si>
  <si>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</si>
  <si>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</si>
  <si>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</si>
  <si>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</si>
  <si>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</si>
  <si>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</si>
  <si>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</si>
  <si>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</si>
  <si>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</si>
  <si>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</si>
  <si>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</si>
  <si>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</si>
  <si>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</si>
  <si>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</si>
  <si>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</si>
  <si>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</si>
  <si>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</si>
  <si>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</si>
  <si>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</si>
  <si>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</si>
  <si>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</si>
  <si>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</si>
  <si>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</si>
  <si>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</si>
  <si>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</si>
  <si>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</si>
  <si>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</si>
  <si>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</si>
  <si>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</si>
  <si>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</si>
  <si>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</si>
  <si>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</si>
  <si>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</si>
  <si>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</si>
  <si>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</si>
  <si>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</si>
  <si>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</si>
  <si>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</si>
  <si>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</si>
  <si>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</si>
  <si>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</si>
  <si>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</si>
  <si>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</si>
  <si>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</si>
  <si>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</si>
  <si>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</si>
  <si>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</si>
  <si>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</si>
  <si>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</si>
  <si>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</si>
  <si>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</si>
  <si>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</si>
  <si>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</si>
  <si>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</si>
  <si>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</si>
  <si>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</si>
  <si>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</si>
  <si>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</si>
  <si>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</si>
  <si>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</si>
  <si>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</si>
  <si>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</si>
  <si>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</si>
  <si>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</si>
  <si>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</si>
  <si>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</si>
  <si>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</si>
  <si>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</si>
  <si>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</si>
  <si>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</si>
  <si>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</si>
  <si>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</si>
  <si>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</si>
  <si>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</si>
  <si>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</si>
  <si>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</si>
  <si>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</si>
  <si>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</si>
  <si>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</si>
  <si>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</si>
  <si>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</si>
  <si>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</si>
  <si>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</si>
  <si>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</si>
  <si>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</si>
  <si>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</si>
  <si>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</si>
  <si>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</si>
  <si>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</si>
  <si>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</si>
  <si>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</si>
  <si>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</si>
  <si>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</si>
  <si>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</si>
  <si>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</si>
  <si>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</si>
  <si>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</si>
  <si>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</si>
  <si>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</si>
  <si>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</si>
  <si>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</si>
  <si>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</si>
  <si>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</si>
  <si>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</si>
  <si>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</si>
  <si>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</si>
  <si>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</si>
  <si>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</si>
  <si>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</si>
  <si>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</si>
  <si>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</si>
  <si>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</si>
  <si>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</si>
  <si>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</si>
  <si>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</si>
  <si>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</si>
  <si>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</si>
  <si>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</si>
  <si>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</si>
  <si>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</si>
  <si>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</si>
  <si>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</si>
  <si>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</si>
  <si>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</si>
  <si>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</si>
  <si>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</si>
  <si>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</si>
  <si>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</si>
  <si>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</si>
  <si>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</si>
  <si>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</si>
  <si>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</si>
  <si>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</si>
  <si>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</si>
  <si>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</si>
  <si>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</si>
  <si>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</si>
  <si>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</si>
  <si>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</si>
  <si>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</si>
  <si>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</si>
  <si>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</si>
  <si>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</si>
  <si>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</si>
  <si>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</si>
  <si>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</si>
  <si>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</si>
  <si>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</si>
  <si>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</si>
  <si>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</si>
  <si>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</si>
  <si>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</si>
  <si>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</si>
  <si>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</si>
  <si>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</si>
  <si>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</si>
  <si>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</si>
  <si>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</si>
  <si>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</si>
  <si>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</si>
  <si>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</si>
  <si>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</si>
  <si>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</si>
  <si>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</si>
  <si>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</si>
  <si>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</si>
  <si>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</si>
  <si>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</si>
  <si>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</si>
  <si>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</si>
  <si>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佐賀県鹿島市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</si>
  <si>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</si>
  <si>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</si>
  <si>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</si>
  <si>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</si>
  <si>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</si>
  <si>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</si>
  <si>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</si>
  <si>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</si>
  <si>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</si>
  <si>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</si>
  <si>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</si>
  <si>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</si>
  <si>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</si>
  <si>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</si>
  <si>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</si>
  <si>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</si>
  <si>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</si>
  <si>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</si>
  <si>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</si>
  <si>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</si>
  <si>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</si>
  <si>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</si>
  <si>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</si>
  <si>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</si>
  <si>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</si>
  <si>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</si>
  <si>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</si>
  <si>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</si>
  <si>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</si>
  <si>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</si>
  <si>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</si>
  <si>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</si>
  <si>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</si>
  <si>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</si>
  <si>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</si>
  <si>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</si>
  <si>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</si>
  <si>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</si>
  <si>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</si>
  <si>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</si>
  <si>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</si>
  <si>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</si>
  <si>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</si>
  <si>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</si>
  <si>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</si>
  <si>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</si>
  <si>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</si>
  <si>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</si>
  <si>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</si>
  <si>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</si>
  <si>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</si>
  <si>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</si>
  <si>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</si>
  <si>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</si>
  <si>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</si>
  <si>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</si>
  <si>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</si>
  <si>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</si>
  <si>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</si>
  <si>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</si>
  <si>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</si>
  <si>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</si>
  <si>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</si>
  <si>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</si>
  <si>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</si>
  <si>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</si>
  <si>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</si>
  <si>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</si>
  <si>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</si>
  <si>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</si>
  <si>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</si>
  <si>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</si>
  <si>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</si>
  <si>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</si>
  <si>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</si>
  <si>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</si>
  <si>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</si>
  <si>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</si>
  <si>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</si>
  <si>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</si>
  <si>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</si>
  <si>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</si>
  <si>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</si>
  <si>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</si>
  <si>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</si>
  <si>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</si>
  <si>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</si>
  <si>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</si>
  <si>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</si>
  <si>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</si>
  <si>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</si>
  <si>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</si>
  <si>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</si>
  <si>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</si>
  <si>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</si>
  <si>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</si>
  <si>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</si>
  <si>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</si>
  <si>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</si>
  <si>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</si>
  <si>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</si>
  <si>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</si>
  <si>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</si>
  <si>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</si>
  <si>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</si>
  <si>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</si>
  <si>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</si>
  <si>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</si>
  <si>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</si>
  <si>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</si>
  <si>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</si>
  <si>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</si>
  <si>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</si>
  <si>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</si>
  <si>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</si>
  <si>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</si>
  <si>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</si>
  <si>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</si>
  <si>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</si>
  <si>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</si>
  <si>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</si>
  <si>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</si>
  <si>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</si>
  <si>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</si>
  <si>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</si>
  <si>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</si>
  <si>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</si>
  <si>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</si>
  <si>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</si>
  <si>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</si>
  <si>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</si>
  <si>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</si>
  <si>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</si>
  <si>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</si>
  <si>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</si>
  <si>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</si>
  <si>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</si>
  <si>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</si>
  <si>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</si>
  <si>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</si>
  <si>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</si>
  <si>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</si>
  <si>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</si>
  <si>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</si>
  <si>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</si>
  <si>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</si>
  <si>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</si>
  <si>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</si>
  <si>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</si>
  <si>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</si>
  <si>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</si>
  <si>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</si>
  <si>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</si>
  <si>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</si>
  <si>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佐賀県鹿島市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</si>
  <si>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</si>
  <si>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</si>
  <si>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</si>
  <si>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</si>
  <si>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</si>
  <si>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</si>
  <si>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</si>
  <si>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</si>
  <si>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</si>
  <si>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</si>
  <si>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</si>
  <si>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</si>
  <si>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</si>
  <si>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</si>
  <si>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</si>
  <si>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</si>
  <si>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</si>
  <si>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</si>
  <si>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</si>
  <si>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</si>
  <si>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</si>
  <si>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</si>
  <si>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</si>
  <si>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</si>
  <si>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</si>
  <si>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</si>
  <si>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</si>
  <si>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</si>
  <si>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</si>
  <si>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</si>
  <si>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</si>
  <si>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</si>
  <si>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</si>
  <si>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</si>
  <si>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</si>
  <si>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</si>
  <si>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</si>
  <si>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</si>
  <si>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</si>
  <si>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</si>
  <si>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</si>
  <si>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</si>
  <si>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</si>
  <si>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</si>
  <si>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</si>
  <si>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</si>
  <si>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</si>
  <si>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</si>
  <si>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</si>
  <si>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</si>
  <si>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</si>
  <si>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</si>
  <si>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</si>
  <si>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</si>
  <si>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</si>
  <si>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</si>
  <si>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</si>
  <si>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</si>
  <si>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</si>
  <si>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</si>
  <si>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</si>
  <si>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</si>
  <si>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</si>
  <si>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</si>
  <si>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</si>
  <si>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</si>
  <si>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</si>
  <si>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</si>
  <si>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</si>
  <si>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</si>
  <si>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</si>
  <si>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</si>
  <si>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</si>
  <si>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</si>
  <si>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</si>
  <si>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</si>
  <si>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</si>
  <si>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</si>
  <si>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</si>
  <si>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</si>
  <si>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</si>
  <si>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</si>
  <si>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</si>
  <si>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</si>
  <si>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</si>
  <si>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</si>
  <si>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</si>
  <si>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</si>
  <si>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</si>
  <si>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</si>
  <si>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</si>
  <si>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</si>
  <si>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</si>
  <si>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</si>
  <si>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</si>
  <si>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</si>
  <si>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</si>
  <si>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</si>
  <si>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</si>
  <si>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</si>
  <si>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</si>
  <si>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</si>
  <si>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</si>
  <si>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</si>
  <si>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</si>
  <si>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</si>
  <si>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鹿島市下水道事業会計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</si>
  <si>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</si>
  <si>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</si>
  <si>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</si>
  <si>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</si>
  <si>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</si>
  <si>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</si>
  <si>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</si>
  <si>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</si>
  <si>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</si>
  <si>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</si>
  <si>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</si>
  <si>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</si>
  <si>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</si>
  <si>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</si>
  <si>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</si>
  <si>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</si>
  <si>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</si>
  <si>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</si>
  <si>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</si>
  <si>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</si>
  <si>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</si>
  <si>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</si>
  <si>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</si>
  <si>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</si>
  <si>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</si>
  <si>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</si>
  <si>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</si>
  <si>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</si>
  <si>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</si>
  <si>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</si>
  <si>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</si>
  <si>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</si>
  <si>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</si>
  <si>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</si>
  <si>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</si>
  <si>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</si>
  <si>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</si>
  <si>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</si>
  <si>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</si>
  <si>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</si>
  <si>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</si>
  <si>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</si>
  <si>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</si>
  <si>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</si>
  <si>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</si>
  <si>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</si>
  <si>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</si>
  <si>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</si>
  <si>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</si>
  <si>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</si>
  <si>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</si>
  <si>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</si>
  <si>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</si>
  <si>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</si>
  <si>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</si>
  <si>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</si>
  <si>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</si>
  <si>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</si>
  <si>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</si>
  <si>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</si>
  <si>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</si>
  <si>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</si>
  <si>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</si>
  <si>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</si>
  <si>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</si>
  <si>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</si>
  <si>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</si>
  <si>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</si>
  <si>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</si>
  <si>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</si>
  <si>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</si>
  <si>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</si>
  <si>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</si>
  <si>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</si>
  <si>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</si>
  <si>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</si>
  <si>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</si>
  <si>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</si>
  <si>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</si>
  <si>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</si>
  <si>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</si>
  <si>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</si>
  <si>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</si>
  <si>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</si>
  <si>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</si>
  <si>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</si>
  <si>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</si>
  <si>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</si>
  <si>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</si>
  <si>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1.81</t>
  </si>
  <si>
    <t>▲ 4.64</t>
  </si>
  <si>
    <t>▲ 2.65</t>
  </si>
  <si>
    <t>水道事業会計</t>
  </si>
  <si>
    <t>一般会計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</si>
  <si>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</si>
  <si>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</si>
  <si>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</si>
  <si>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</si>
  <si>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</si>
  <si>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</si>
  <si>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</si>
  <si>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</si>
  <si>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</si>
  <si>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</si>
  <si>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</si>
  <si>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</si>
  <si>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</si>
  <si>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鹿島・藤津地区衛生施設組合</t>
    <rPh sb="0" eb="2">
      <t>カシマ</t>
    </rPh>
    <rPh sb="3" eb="5">
      <t>フジツ</t>
    </rPh>
    <rPh sb="5" eb="7">
      <t>チク</t>
    </rPh>
    <rPh sb="7" eb="13">
      <t>エイセイシセツクミアイ</t>
    </rPh>
    <phoneticPr fontId="2"/>
  </si>
  <si>
    <t>杵藤地区広域市町村圏組合</t>
    <rPh sb="0" eb="2">
      <t>キトウ</t>
    </rPh>
    <rPh sb="2" eb="4">
      <t>チク</t>
    </rPh>
    <rPh sb="4" eb="6">
      <t>コウイキ</t>
    </rPh>
    <rPh sb="6" eb="9">
      <t>シチョウソン</t>
    </rPh>
    <rPh sb="9" eb="10">
      <t>ケン</t>
    </rPh>
    <rPh sb="10" eb="12">
      <t>クミアイ</t>
    </rPh>
    <phoneticPr fontId="2"/>
  </si>
  <si>
    <t>佐賀県後期高齢者医療広域連合</t>
    <rPh sb="0" eb="3">
      <t>サガケン</t>
    </rPh>
    <rPh sb="3" eb="7">
      <t>コウキコウレイ</t>
    </rPh>
    <rPh sb="7" eb="8">
      <t>シャ</t>
    </rPh>
    <rPh sb="8" eb="10">
      <t>イリョウ</t>
    </rPh>
    <rPh sb="10" eb="14">
      <t>コウイキレンゴウ</t>
    </rPh>
    <phoneticPr fontId="2"/>
  </si>
  <si>
    <t>佐賀県市町総合事務組合</t>
    <rPh sb="0" eb="3">
      <t>サガケン</t>
    </rPh>
    <rPh sb="3" eb="5">
      <t>シマチ</t>
    </rPh>
    <rPh sb="5" eb="7">
      <t>ソウゴウ</t>
    </rPh>
    <rPh sb="7" eb="11">
      <t>ジムクミアイ</t>
    </rPh>
    <phoneticPr fontId="2"/>
  </si>
  <si>
    <t>佐賀県西部広域環境組合</t>
    <rPh sb="0" eb="3">
      <t>サガケン</t>
    </rPh>
    <rPh sb="5" eb="7">
      <t>コウイキ</t>
    </rPh>
    <rPh sb="7" eb="9">
      <t>カンキョウ</t>
    </rPh>
    <rPh sb="9" eb="11">
      <t>クミアイ</t>
    </rPh>
    <phoneticPr fontId="2"/>
  </si>
  <si>
    <t>○</t>
    <phoneticPr fontId="2"/>
  </si>
  <si>
    <t>鹿島市土地開発公社</t>
    <rPh sb="0" eb="3">
      <t>カシマシ</t>
    </rPh>
    <rPh sb="3" eb="9">
      <t>トチカイハツコウシャ</t>
    </rPh>
    <phoneticPr fontId="2"/>
  </si>
  <si>
    <t>鹿島市体育協会</t>
    <rPh sb="0" eb="7">
      <t>カシマシタイイクキョウカイ</t>
    </rPh>
    <phoneticPr fontId="2"/>
  </si>
  <si>
    <t>ふるさと納税基金</t>
    <rPh sb="4" eb="8">
      <t>ノウゼイキキン</t>
    </rPh>
    <phoneticPr fontId="5"/>
  </si>
  <si>
    <t>公共施設建設基金</t>
    <rPh sb="0" eb="8">
      <t>コウキョウシセツケンセツキキン</t>
    </rPh>
    <phoneticPr fontId="2"/>
  </si>
  <si>
    <t>地域福祉基金</t>
    <rPh sb="0" eb="6">
      <t>チイキフクシキキン</t>
    </rPh>
    <phoneticPr fontId="2"/>
  </si>
  <si>
    <t>ふるさと人材育成支援基金</t>
    <rPh sb="4" eb="6">
      <t>ジンザイ</t>
    </rPh>
    <rPh sb="6" eb="8">
      <t>イクセイ</t>
    </rPh>
    <rPh sb="8" eb="10">
      <t>シエン</t>
    </rPh>
    <rPh sb="10" eb="12">
      <t>キキン</t>
    </rPh>
    <phoneticPr fontId="5"/>
  </si>
  <si>
    <t>ふるさと創生基金</t>
    <rPh sb="4" eb="6">
      <t>ソウセイ</t>
    </rPh>
    <rPh sb="6" eb="8">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</si>
  <si>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</si>
  <si>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</si>
  <si>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将来負担比率は、近年、更新を行う施設や新たな施設整備等を行ってきたことに伴う地方債残高の増などにより、類似団体より高く、高止まりの状況にある。
類似団体より低く推移してきた有形固定資産減価償却率は逓増することが見込まれる中、R2年度から上回ってきている。
予防保全による長寿命化等を図っていくこととしている投資的事業については、計画的な実施、平準化など工夫した取組が必要となる。</t>
    <rPh sb="0" eb="6">
      <t>ショウライフタンヒリツ</t>
    </rPh>
    <rPh sb="26" eb="27">
      <t>トウ</t>
    </rPh>
    <rPh sb="36" eb="37">
      <t>トモナ</t>
    </rPh>
    <rPh sb="44" eb="45">
      <t>ゾウ</t>
    </rPh>
    <rPh sb="86" eb="92">
      <t>ユウケイコテイシサン</t>
    </rPh>
    <rPh sb="92" eb="97">
      <t>ゲンカショウキャクリツ</t>
    </rPh>
    <rPh sb="105" eb="107">
      <t>ミコ</t>
    </rPh>
    <rPh sb="110" eb="111">
      <t>ナカ</t>
    </rPh>
    <rPh sb="114" eb="116">
      <t>ネンド</t>
    </rPh>
    <rPh sb="118" eb="120">
      <t>ウワマワ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</si>
  <si>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</si>
  <si>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</si>
  <si>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</si>
  <si>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</si>
  <si>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</si>
  <si>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</si>
  <si>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将来負担比率は、近年、更新を行う施設や新たな施設整備等を行ってきたことに伴う地方債残高の増などにより、類似団体より高く、高止まりの状況にある。
実質公債費比率は近年の大型投資事業実施に伴う公債費の償還が始まっており、今は類似団体より低い実質公債費比率も上昇する見込みである。</t>
    <rPh sb="72" eb="74">
      <t>ジッシツ</t>
    </rPh>
    <rPh sb="74" eb="79">
      <t>コウサイヒヒリツ</t>
    </rPh>
    <rPh sb="80" eb="82">
      <t>キンネン</t>
    </rPh>
    <rPh sb="98" eb="100">
      <t>ショウカン</t>
    </rPh>
    <rPh sb="101" eb="102">
      <t>ハジ</t>
    </rPh>
    <rPh sb="108" eb="109">
      <t>イマ</t>
    </rPh>
    <rPh sb="110" eb="114">
      <t>ルイジダンタイ</t>
    </rPh>
    <rPh sb="116" eb="117">
      <t>ヒク</t>
    </rPh>
    <rPh sb="126" eb="128">
      <t>ジョウショウ</t>
    </rPh>
    <rPh sb="130" eb="132">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</si>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</sst>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F220-4AB7-8F02-0EC7A335E1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64192</c:v>
                </c:pt>
                <c:pt idx="1">
                  <c:v>73853</c:v>
                </c:pt>
                <c:pt idx="2">
                  <c:v>68689</c:v>
                </c:pt>
                <c:pt idx="3">
                  <c:v>62443</c:v>
                </c:pt>
                <c:pt idx="4">
                  <c:v>99607</c:v>
                </c:pt>
              </c:numCache>
            </c:numRef>
          </c:val>
          <c:smooth val="0"/>
          <c:extLst>
            <c:ext xmlns:c16="http://schemas.microsoft.com/office/drawing/2014/chart" uri="{C3380CC4-5D6E-409C-BE32-E72D297353CC}">
              <c16:uniqueId val="{00000001-F220-4AB7-8F02-0EC7A335E1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3.37</c:v>
                </c:pt>
                <c:pt idx="1">
                  <c:v>4.9400000000000004</c:v>
                </c:pt>
                <c:pt idx="2">
                  <c:v>3.69</c:v>
                </c:pt>
                <c:pt idx="3">
                  <c:v>3.47</c:v>
                </c:pt>
                <c:pt idx="4">
                  <c:v>4.03</c:v>
                </c:pt>
              </c:numCache>
            </c:numRef>
          </c:val>
          <c:extLst>
            <c:ext xmlns:c16="http://schemas.microsoft.com/office/drawing/2014/chart" uri="{C3380CC4-5D6E-409C-BE32-E72D297353CC}">
              <c16:uniqueId val="{00000000-FE9A-4820-A5D0-AAEFDA2F35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20.190000000000001</c:v>
                </c:pt>
                <c:pt idx="1">
                  <c:v>18.59</c:v>
                </c:pt>
                <c:pt idx="2">
                  <c:v>15.21</c:v>
                </c:pt>
                <c:pt idx="3">
                  <c:v>12.45</c:v>
                </c:pt>
                <c:pt idx="4">
                  <c:v>14.17</c:v>
                </c:pt>
              </c:numCache>
            </c:numRef>
          </c:val>
          <c:extLst>
            <c:ext xmlns:c16="http://schemas.microsoft.com/office/drawing/2014/chart" uri="{C3380CC4-5D6E-409C-BE32-E72D297353CC}">
              <c16:uniqueId val="{00000001-FE9A-4820-A5D0-AAEFDA2F35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-1.81</c:v>
                </c:pt>
                <c:pt idx="1">
                  <c:v>0.13</c:v>
                </c:pt>
                <c:pt idx="2">
                  <c:v>-4.6399999999999997</c:v>
                </c:pt>
                <c:pt idx="3">
                  <c:v>-2.65</c:v>
                </c:pt>
                <c:pt idx="4">
                  <c:v>2.99</c:v>
                </c:pt>
              </c:numCache>
            </c:numRef>
          </c:val>
          <c:smooth val="0"/>
          <c:extLst>
            <c:ext xmlns:c16="http://schemas.microsoft.com/office/drawing/2014/chart" uri="{C3380CC4-5D6E-409C-BE32-E72D297353CC}">
              <c16:uniqueId val="{00000002-FE9A-4820-A5D0-AAEFDA2F35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1.33</c:v>
                </c:pt>
                <c:pt idx="2">
                  <c:v>#N/A</c:v>
                </c:pt>
                <c:pt idx="3">
                  <c:v>0.96</c:v>
                </c:pt>
                <c:pt idx="4">
                  <c:v>#N/A</c:v>
                </c:pt>
                <c:pt idx="5">
                  <c:v>0.61</c:v>
                </c:pt>
                <c:pt idx="6">
                  <c:v>0</c:v>
                </c:pt>
                <c:pt idx="7">
                  <c:v>0</c:v>
                </c:pt>
                <c:pt idx="8">
                  <c:v>0</c:v>
                </c:pt>
                <c:pt idx="9">
                  <c:v>0</c:v>
                </c:pt>
              </c:numCache>
            </c:numRef>
          </c:val>
          <c:extLst>
            <c:ext xmlns:c16="http://schemas.microsoft.com/office/drawing/2014/chart" uri="{C3380CC4-5D6E-409C-BE32-E72D297353CC}">
              <c16:uniqueId val="{00000000-2039-41EF-B15E-8A2D9C7156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39-41EF-B15E-8A2D9C7156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039-41EF-B15E-8A2D9C7156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039-41EF-B15E-8A2D9C71568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039-41EF-B15E-8A2D9C71568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0.01</c:v>
                </c:pt>
                <c:pt idx="8">
                  <c:v>#N/A</c:v>
                </c:pt>
                <c:pt idx="9">
                  <c:v>0.03</c:v>
                </c:pt>
              </c:numCache>
            </c:numRef>
          </c:val>
          <c:extLst>
            <c:ext xmlns:c16="http://schemas.microsoft.com/office/drawing/2014/chart" uri="{C3380CC4-5D6E-409C-BE32-E72D297353CC}">
              <c16:uniqueId val="{00000005-2039-41EF-B15E-8A2D9C71568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1.23</c:v>
                </c:pt>
                <c:pt idx="4">
                  <c:v>#N/A</c:v>
                </c:pt>
                <c:pt idx="5">
                  <c:v>0.3</c:v>
                </c:pt>
                <c:pt idx="6">
                  <c:v>#N/A</c:v>
                </c:pt>
                <c:pt idx="7">
                  <c:v>0.61</c:v>
                </c:pt>
                <c:pt idx="8">
                  <c:v>#N/A</c:v>
                </c:pt>
                <c:pt idx="9">
                  <c:v>2.06</c:v>
                </c:pt>
              </c:numCache>
            </c:numRef>
          </c:val>
          <c:extLst>
            <c:ext xmlns:c16="http://schemas.microsoft.com/office/drawing/2014/chart" uri="{C3380CC4-5D6E-409C-BE32-E72D297353CC}">
              <c16:uniqueId val="{00000006-2039-41EF-B15E-8A2D9C71568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2.29</c:v>
                </c:pt>
                <c:pt idx="8">
                  <c:v>#N/A</c:v>
                </c:pt>
                <c:pt idx="9">
                  <c:v>2.65</c:v>
                </c:pt>
              </c:numCache>
            </c:numRef>
          </c:val>
          <c:extLst>
            <c:ext xmlns:c16="http://schemas.microsoft.com/office/drawing/2014/chart" uri="{C3380CC4-5D6E-409C-BE32-E72D297353CC}">
              <c16:uniqueId val="{00000007-2039-41EF-B15E-8A2D9C7156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4.9400000000000004</c:v>
                </c:pt>
                <c:pt idx="4">
                  <c:v>#N/A</c:v>
                </c:pt>
                <c:pt idx="5">
                  <c:v>3.68</c:v>
                </c:pt>
                <c:pt idx="6">
                  <c:v>#N/A</c:v>
                </c:pt>
                <c:pt idx="7">
                  <c:v>3.46</c:v>
                </c:pt>
                <c:pt idx="8">
                  <c:v>#N/A</c:v>
                </c:pt>
                <c:pt idx="9">
                  <c:v>4.03</c:v>
                </c:pt>
              </c:numCache>
            </c:numRef>
          </c:val>
          <c:extLst>
            <c:ext xmlns:c16="http://schemas.microsoft.com/office/drawing/2014/chart" uri="{C3380CC4-5D6E-409C-BE32-E72D297353CC}">
              <c16:uniqueId val="{00000008-2039-41EF-B15E-8A2D9C7156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8.83</c:v>
                </c:pt>
                <c:pt idx="2">
                  <c:v>#N/A</c:v>
                </c:pt>
                <c:pt idx="3">
                  <c:v>8.2100000000000009</c:v>
                </c:pt>
                <c:pt idx="4">
                  <c:v>#N/A</c:v>
                </c:pt>
                <c:pt idx="5">
                  <c:v>9.92</c:v>
                </c:pt>
                <c:pt idx="6">
                  <c:v>#N/A</c:v>
                </c:pt>
                <c:pt idx="7">
                  <c:v>11.15</c:v>
                </c:pt>
                <c:pt idx="8">
                  <c:v>#N/A</c:v>
                </c:pt>
                <c:pt idx="9">
                  <c:v>10.82</c:v>
                </c:pt>
              </c:numCache>
            </c:numRef>
          </c:val>
          <c:extLst>
            <c:ext xmlns:c16="http://schemas.microsoft.com/office/drawing/2014/chart" uri="{C3380CC4-5D6E-409C-BE32-E72D297353CC}">
              <c16:uniqueId val="{00000009-2039-41EF-B15E-8A2D9C7156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905</c:v>
                </c:pt>
                <c:pt idx="5">
                  <c:v>869</c:v>
                </c:pt>
                <c:pt idx="8">
                  <c:v>879</c:v>
                </c:pt>
                <c:pt idx="11">
                  <c:v>836</c:v>
                </c:pt>
                <c:pt idx="14">
                  <c:v>822</c:v>
                </c:pt>
              </c:numCache>
            </c:numRef>
          </c:val>
          <c:extLst>
            <c:ext xmlns:c16="http://schemas.microsoft.com/office/drawing/2014/chart" uri="{C3380CC4-5D6E-409C-BE32-E72D297353CC}">
              <c16:uniqueId val="{00000000-9D80-4188-B688-CEC5864C26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80-4188-B688-CEC5864C26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80-4188-B688-CEC5864C26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112</c:v>
                </c:pt>
                <c:pt idx="6">
                  <c:v>116</c:v>
                </c:pt>
                <c:pt idx="9">
                  <c:v>121</c:v>
                </c:pt>
                <c:pt idx="12">
                  <c:v>112</c:v>
                </c:pt>
              </c:numCache>
            </c:numRef>
          </c:val>
          <c:extLst>
            <c:ext xmlns:c16="http://schemas.microsoft.com/office/drawing/2014/chart" uri="{C3380CC4-5D6E-409C-BE32-E72D297353CC}">
              <c16:uniqueId val="{00000003-9D80-4188-B688-CEC5864C26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467</c:v>
                </c:pt>
                <c:pt idx="3">
                  <c:v>484</c:v>
                </c:pt>
                <c:pt idx="6">
                  <c:v>482</c:v>
                </c:pt>
                <c:pt idx="9">
                  <c:v>324</c:v>
                </c:pt>
                <c:pt idx="12">
                  <c:v>313</c:v>
                </c:pt>
              </c:numCache>
            </c:numRef>
          </c:val>
          <c:extLst>
            <c:ext xmlns:c16="http://schemas.microsoft.com/office/drawing/2014/chart" uri="{C3380CC4-5D6E-409C-BE32-E72D297353CC}">
              <c16:uniqueId val="{00000004-9D80-4188-B688-CEC5864C26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80-4188-B688-CEC5864C26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80-4188-B688-CEC5864C26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747</c:v>
                </c:pt>
                <c:pt idx="3">
                  <c:v>777</c:v>
                </c:pt>
                <c:pt idx="6">
                  <c:v>895</c:v>
                </c:pt>
                <c:pt idx="9">
                  <c:v>909</c:v>
                </c:pt>
                <c:pt idx="12">
                  <c:v>942</c:v>
                </c:pt>
              </c:numCache>
            </c:numRef>
          </c:val>
          <c:extLst>
            <c:ext xmlns:c16="http://schemas.microsoft.com/office/drawing/2014/chart" uri="{C3380CC4-5D6E-409C-BE32-E72D297353CC}">
              <c16:uniqueId val="{00000007-9D80-4188-B688-CEC5864C26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365</c:v>
                </c:pt>
                <c:pt idx="2">
                  <c:v>#N/A</c:v>
                </c:pt>
                <c:pt idx="3">
                  <c:v>#N/A</c:v>
                </c:pt>
                <c:pt idx="4">
                  <c:v>504</c:v>
                </c:pt>
                <c:pt idx="5">
                  <c:v>#N/A</c:v>
                </c:pt>
                <c:pt idx="6">
                  <c:v>#N/A</c:v>
                </c:pt>
                <c:pt idx="7">
                  <c:v>614</c:v>
                </c:pt>
                <c:pt idx="8">
                  <c:v>#N/A</c:v>
                </c:pt>
                <c:pt idx="9">
                  <c:v>#N/A</c:v>
                </c:pt>
                <c:pt idx="10">
                  <c:v>518</c:v>
                </c:pt>
                <c:pt idx="11">
                  <c:v>#N/A</c:v>
                </c:pt>
                <c:pt idx="12">
                  <c:v>#N/A</c:v>
                </c:pt>
                <c:pt idx="13">
                  <c:v>545</c:v>
                </c:pt>
                <c:pt idx="14">
                  <c:v>#N/A</c:v>
                </c:pt>
              </c:numCache>
            </c:numRef>
          </c:val>
          <c:smooth val="0"/>
          <c:extLst>
            <c:ext xmlns:c16="http://schemas.microsoft.com/office/drawing/2014/chart" uri="{C3380CC4-5D6E-409C-BE32-E72D297353CC}">
              <c16:uniqueId val="{00000008-9D80-4188-B688-CEC5864C26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10161</c:v>
                </c:pt>
                <c:pt idx="5">
                  <c:v>10154</c:v>
                </c:pt>
                <c:pt idx="8">
                  <c:v>10058</c:v>
                </c:pt>
                <c:pt idx="11">
                  <c:v>10221</c:v>
                </c:pt>
                <c:pt idx="14">
                  <c:v>10938</c:v>
                </c:pt>
              </c:numCache>
            </c:numRef>
          </c:val>
          <c:extLst>
            <c:ext xmlns:c16="http://schemas.microsoft.com/office/drawing/2014/chart" uri="{C3380CC4-5D6E-409C-BE32-E72D297353CC}">
              <c16:uniqueId val="{00000000-86EA-4EBB-8537-F06EDFD161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c:v>
                </c:pt>
                <c:pt idx="5">
                  <c:v>521</c:v>
                </c:pt>
                <c:pt idx="8">
                  <c:v>530</c:v>
                </c:pt>
                <c:pt idx="11">
                  <c:v>519</c:v>
                </c:pt>
                <c:pt idx="14">
                  <c:v>508</c:v>
                </c:pt>
              </c:numCache>
            </c:numRef>
          </c:val>
          <c:extLst>
            <c:ext xmlns:c16="http://schemas.microsoft.com/office/drawing/2014/chart" uri="{C3380CC4-5D6E-409C-BE32-E72D297353CC}">
              <c16:uniqueId val="{00000001-86EA-4EBB-8537-F06EDFD161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3159</c:v>
                </c:pt>
                <c:pt idx="5">
                  <c:v>3244</c:v>
                </c:pt>
                <c:pt idx="8">
                  <c:v>3223</c:v>
                </c:pt>
                <c:pt idx="11">
                  <c:v>3234</c:v>
                </c:pt>
                <c:pt idx="14">
                  <c:v>3752</c:v>
                </c:pt>
              </c:numCache>
            </c:numRef>
          </c:val>
          <c:extLst>
            <c:ext xmlns:c16="http://schemas.microsoft.com/office/drawing/2014/chart" uri="{C3380CC4-5D6E-409C-BE32-E72D297353CC}">
              <c16:uniqueId val="{00000002-86EA-4EBB-8537-F06EDFD161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EA-4EBB-8537-F06EDFD161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EA-4EBB-8537-F06EDFD161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EA-4EBB-8537-F06EDFD161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1898</c:v>
                </c:pt>
                <c:pt idx="3">
                  <c:v>1853</c:v>
                </c:pt>
                <c:pt idx="6">
                  <c:v>1897</c:v>
                </c:pt>
                <c:pt idx="9">
                  <c:v>1792</c:v>
                </c:pt>
                <c:pt idx="12">
                  <c:v>1743</c:v>
                </c:pt>
              </c:numCache>
            </c:numRef>
          </c:val>
          <c:extLst>
            <c:ext xmlns:c16="http://schemas.microsoft.com/office/drawing/2014/chart" uri="{C3380CC4-5D6E-409C-BE32-E72D297353CC}">
              <c16:uniqueId val="{00000006-86EA-4EBB-8537-F06EDFD161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1643</c:v>
                </c:pt>
                <c:pt idx="3">
                  <c:v>1592</c:v>
                </c:pt>
                <c:pt idx="6">
                  <c:v>1445</c:v>
                </c:pt>
                <c:pt idx="9">
                  <c:v>1295</c:v>
                </c:pt>
                <c:pt idx="12">
                  <c:v>1240</c:v>
                </c:pt>
              </c:numCache>
            </c:numRef>
          </c:val>
          <c:extLst>
            <c:ext xmlns:c16="http://schemas.microsoft.com/office/drawing/2014/chart" uri="{C3380CC4-5D6E-409C-BE32-E72D297353CC}">
              <c16:uniqueId val="{00000007-86EA-4EBB-8537-F06EDFD161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5035</c:v>
                </c:pt>
                <c:pt idx="3">
                  <c:v>5172</c:v>
                </c:pt>
                <c:pt idx="6">
                  <c:v>4923</c:v>
                </c:pt>
                <c:pt idx="9">
                  <c:v>5113</c:v>
                </c:pt>
                <c:pt idx="12">
                  <c:v>4837</c:v>
                </c:pt>
              </c:numCache>
            </c:numRef>
          </c:val>
          <c:extLst>
            <c:ext xmlns:c16="http://schemas.microsoft.com/office/drawing/2014/chart" uri="{C3380CC4-5D6E-409C-BE32-E72D297353CC}">
              <c16:uniqueId val="{00000008-86EA-4EBB-8537-F06EDFD161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482</c:v>
                </c:pt>
                <c:pt idx="6">
                  <c:v>468</c:v>
                </c:pt>
                <c:pt idx="9">
                  <c:v>453</c:v>
                </c:pt>
                <c:pt idx="12">
                  <c:v>438</c:v>
                </c:pt>
              </c:numCache>
            </c:numRef>
          </c:val>
          <c:extLst>
            <c:ext xmlns:c16="http://schemas.microsoft.com/office/drawing/2014/chart" uri="{C3380CC4-5D6E-409C-BE32-E72D297353CC}">
              <c16:uniqueId val="{00000009-86EA-4EBB-8537-F06EDFD161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10789</c:v>
                </c:pt>
                <c:pt idx="3">
                  <c:v>10922</c:v>
                </c:pt>
                <c:pt idx="6">
                  <c:v>11205</c:v>
                </c:pt>
                <c:pt idx="9">
                  <c:v>11369</c:v>
                </c:pt>
                <c:pt idx="12">
                  <c:v>12340</c:v>
                </c:pt>
              </c:numCache>
            </c:numRef>
          </c:val>
          <c:extLst>
            <c:ext xmlns:c16="http://schemas.microsoft.com/office/drawing/2014/chart" uri="{C3380CC4-5D6E-409C-BE32-E72D297353CC}">
              <c16:uniqueId val="{0000000A-86EA-4EBB-8537-F06EDFD161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6023</c:v>
                </c:pt>
                <c:pt idx="2">
                  <c:v>#N/A</c:v>
                </c:pt>
                <c:pt idx="3">
                  <c:v>#N/A</c:v>
                </c:pt>
                <c:pt idx="4">
                  <c:v>6102</c:v>
                </c:pt>
                <c:pt idx="5">
                  <c:v>#N/A</c:v>
                </c:pt>
                <c:pt idx="6">
                  <c:v>#N/A</c:v>
                </c:pt>
                <c:pt idx="7">
                  <c:v>6127</c:v>
                </c:pt>
                <c:pt idx="8">
                  <c:v>#N/A</c:v>
                </c:pt>
                <c:pt idx="9">
                  <c:v>#N/A</c:v>
                </c:pt>
                <c:pt idx="10">
                  <c:v>6047</c:v>
                </c:pt>
                <c:pt idx="11">
                  <c:v>#N/A</c:v>
                </c:pt>
                <c:pt idx="12">
                  <c:v>#N/A</c:v>
                </c:pt>
                <c:pt idx="13">
                  <c:v>5400</c:v>
                </c:pt>
                <c:pt idx="14">
                  <c:v>#N/A</c:v>
                </c:pt>
              </c:numCache>
            </c:numRef>
          </c:val>
          <c:smooth val="0"/>
          <c:extLst>
            <c:ext xmlns:c16="http://schemas.microsoft.com/office/drawing/2014/chart" uri="{C3380CC4-5D6E-409C-BE32-E72D297353CC}">
              <c16:uniqueId val="{0000000B-86EA-4EBB-8537-F06EDFD161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1085</c:v>
                </c:pt>
                <c:pt idx="1">
                  <c:v>904</c:v>
                </c:pt>
                <c:pt idx="2">
                  <c:v>1077</c:v>
                </c:pt>
              </c:numCache>
            </c:numRef>
          </c:val>
          <c:extLst>
            <c:ext xmlns:c16="http://schemas.microsoft.com/office/drawing/2014/chart" uri="{C3380CC4-5D6E-409C-BE32-E72D297353CC}">
              <c16:uniqueId val="{00000000-87B8-42E1-B113-DA2B1B14BA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186</c:v>
                </c:pt>
                <c:pt idx="1">
                  <c:v>185</c:v>
                </c:pt>
                <c:pt idx="2">
                  <c:v>289</c:v>
                </c:pt>
              </c:numCache>
            </c:numRef>
          </c:val>
          <c:extLst>
            <c:ext xmlns:c16="http://schemas.microsoft.com/office/drawing/2014/chart" uri="{C3380CC4-5D6E-409C-BE32-E72D297353CC}">
              <c16:uniqueId val="{00000001-87B8-42E1-B113-DA2B1B14BA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1637</c:v>
                </c:pt>
                <c:pt idx="1">
                  <c:v>1829</c:v>
                </c:pt>
                <c:pt idx="2">
                  <c:v>2068</c:v>
                </c:pt>
              </c:numCache>
            </c:numRef>
          </c:val>
          <c:extLst>
            <c:ext xmlns:c16="http://schemas.microsoft.com/office/drawing/2014/chart" uri="{C3380CC4-5D6E-409C-BE32-E72D297353CC}">
              <c16:uniqueId val="{00000002-87B8-42E1-B113-DA2B1B14BA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{528A3299-C649-47B5-B076-ADD7A6CC898B}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6B7-4044-B037-6258588AC4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{9D42C5EF-D2A9-4721-9B74-2122E8642853}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7-4044-B037-6258588AC4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{F4F687D0-024F-4446-B58F-ECA2E6A26A8D}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7-4044-B037-6258588AC4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{276A8108-40D5-4D8A-B22D-6979D3FF315F}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7-4044-B037-6258588AC4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{40E6D9C8-8AE6-4191-93F5-C4E88D2E876B}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7-4044-B037-6258588AC43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{36077233-5BB2-4DBE-B6AC-9BCB246F9DE3}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6B7-4044-B037-6258588AC43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{1292EE4B-2180-4A79-8FB5-5BA57AE34CB2}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6B7-4044-B037-6258588AC43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{61072CBF-CD20-4A8B-9B89-A8CB807CA225}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6B7-4044-B037-6258588AC43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{0425BBED-7EBF-459D-A944-773A4A81DF94}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6B7-4044-B037-6258588AC4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59.5</c:v>
                </c:pt>
                <c:pt idx="16">
                  <c:v>60.6</c:v>
                </c:pt>
                <c:pt idx="24">
                  <c:v>61.9</c:v>
                </c:pt>
                <c:pt idx="32">
                  <c:v>63.2</c:v>
                </c:pt>
              </c:numCache>
            </c:numRef>
          </c:xVal>
          <c:yVal>
            <c:numRef>
              <c:f>公会計指標分析・財政指標組合せ分析表!$BP$51:$DC$51</c:f>
              <c:numCache>
                <c:formatCode>#,##0.0;"▲ "#,##0.0</c:formatCode>
                <c:ptCount val="40"/>
                <c:pt idx="0">
                  <c:v>97.2</c:v>
                </c:pt>
                <c:pt idx="8">
                  <c:v>97.2</c:v>
                </c:pt>
                <c:pt idx="16">
                  <c:v>97.8</c:v>
                </c:pt>
                <c:pt idx="24">
                  <c:v>94.1</c:v>
                </c:pt>
                <c:pt idx="32">
                  <c:v>79.599999999999994</c:v>
                </c:pt>
              </c:numCache>
            </c:numRef>
          </c:yVal>
          <c:smooth val="0"/>
          <c:extLst>
            <c:ext xmlns:c16="http://schemas.microsoft.com/office/drawing/2014/chart" uri="{C3380CC4-5D6E-409C-BE32-E72D297353CC}">
              <c16:uniqueId val="{00000009-76B7-4044-B037-6258588AC4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{F60D8F54-C087-4CB4-97A7-30DE5EFC4ACC}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6B7-4044-B037-6258588AC4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{9D86A790-BA3D-44DA-82DE-EB6572CC3441}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7-4044-B037-6258588AC4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{DEED3C6E-8954-4B61-B557-626005F9B82E}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7-4044-B037-6258588AC4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{C73F1B1F-A751-4C94-A666-F5D35B44C2EE}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7-4044-B037-6258588AC4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{31C9D015-3B9A-4119-88F1-F734D7CE96A6}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7-4044-B037-6258588AC437}"/>
                </c:ext>
              </c:extLst>
            </c:dLbl>
            <c:dLbl>
              <c:idx val="8"/>
              <c:layout>
                <c:manualLayout>
                  <c:x val="-3.0681791375817211E-2"/>
                  <c:y val="-8.046582128834410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{BEE73F09-F93E-4ED4-9212-28A679EEDBA4}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6B7-4044-B037-6258588AC437}"/>
                </c:ext>
              </c:extLst>
            </c:dLbl>
            <c:dLbl>
              <c:idx val="16"/>
              <c:layout>
                <c:manualLayout>
                  <c:x val="-3.3479159743989385E-2"/>
                  <c:y val="-4.901226292338629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{BC66FBD6-1EBE-4FD5-887F-877319D9F08C}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6B7-4044-B037-6258588AC43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{BBAAF9D3-0C2D-4E79-83D0-C429D628A24F}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6B7-4044-B037-6258588AC43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{C79AFF55-43CA-4B66-8DE0-30950686B481}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6B7-4044-B037-6258588AC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76B7-4044-B037-6258588AC437}"/>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{C76537A3-59B9-4DB6-B039-3C9802FBBFB0}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871-442A-BEBB-15BCE3AEEA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{7BFDF1C3-05A8-4596-BFE2-5C8351AD0E74}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71-442A-BEBB-15BCE3AEEA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{B14D1BE7-073D-4E51-87EB-CBC5C74986E7}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71-442A-BEBB-15BCE3AEEA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{A9A8F27B-B019-44BD-9378-C43BF82322D2}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71-442A-BEBB-15BCE3AEEA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{F93A9978-2EA8-4D1B-82C0-B24D5E25C46B}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71-442A-BEBB-15BCE3AEEAC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{E8114234-0356-495A-81C0-40A057EFADA1}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871-442A-BEBB-15BCE3AEEAC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{621C6670-A44C-484F-AC1A-F32A2AF97899}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871-442A-BEBB-15BCE3AEEAC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{5301D152-F9E9-4F68-AE20-105ECF9E88CB}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871-442A-BEBB-15BCE3AEEAC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{44A6BBD5-0991-4BED-9EA9-11528AF62482}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871-442A-BEBB-15BCE3AEEA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6.8</c:v>
                </c:pt>
                <c:pt idx="16">
                  <c:v>7.9</c:v>
                </c:pt>
                <c:pt idx="24">
                  <c:v>8.6</c:v>
                </c:pt>
                <c:pt idx="32">
                  <c:v>8.6</c:v>
                </c:pt>
              </c:numCache>
            </c:numRef>
          </c:xVal>
          <c:yVal>
            <c:numRef>
              <c:f>公会計指標分析・財政指標組合せ分析表!$BP$73:$DC$73</c:f>
              <c:numCache>
                <c:formatCode>#,##0.0;"▲ "#,##0.0</c:formatCode>
                <c:ptCount val="40"/>
                <c:pt idx="0">
                  <c:v>97.2</c:v>
                </c:pt>
                <c:pt idx="8">
                  <c:v>97.2</c:v>
                </c:pt>
                <c:pt idx="16">
                  <c:v>97.8</c:v>
                </c:pt>
                <c:pt idx="24">
                  <c:v>94.1</c:v>
                </c:pt>
                <c:pt idx="32">
                  <c:v>79.599999999999994</c:v>
                </c:pt>
              </c:numCache>
            </c:numRef>
          </c:yVal>
          <c:smooth val="0"/>
          <c:extLst>
            <c:ext xmlns:c16="http://schemas.microsoft.com/office/drawing/2014/chart" uri="{C3380CC4-5D6E-409C-BE32-E72D297353CC}">
              <c16:uniqueId val="{00000009-F871-442A-BEBB-15BCE3AEEA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{220AE1A8-E89C-4734-BA8E-587ED2DA5540}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871-442A-BEBB-15BCE3AEEA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{37728B85-00A9-4B5C-8081-EBDE106339F1}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71-442A-BEBB-15BCE3AEEA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{268007BD-B001-42B0-8124-5611C6332819}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71-442A-BEBB-15BCE3AEEA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{03F3241F-3AC3-4616-88D1-650BBC05793E}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71-442A-BEBB-15BCE3AEEA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{C7529530-C6C1-44D3-9509-AAF9825FCDDF}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71-442A-BEBB-15BCE3AEEACC}"/>
                </c:ext>
              </c:extLst>
            </c:dLbl>
            <c:dLbl>
              <c:idx val="8"/>
              <c:layout>
                <c:manualLayout>
                  <c:x val="-3.803377052720576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{D193A858-D8AB-4BB7-AC3F-D60485B2558F}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871-442A-BEBB-15BCE3AEEACC}"/>
                </c:ext>
              </c:extLst>
            </c:dLbl>
            <c:dLbl>
              <c:idx val="16"/>
              <c:layout>
                <c:manualLayout>
                  <c:x val="-2.5234563816980492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{7E4888D7-A18E-46A5-8AEF-E0CC31A92285}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871-442A-BEBB-15BCE3AEEAC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{5751D64D-E18D-4D88-B4C9-9BB9D6C07DB0}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871-442A-BEBB-15BCE3AEEAC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{EFB12E14-24C8-405F-A69E-2BDD5408C1EA}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871-442A-BEBB-15BCE3AEEA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871-442A-BEBB-15BCE3AEEACC}"/>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年度までは減少傾向で推移していたが、平成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年度以降は比率が上昇に転じ、令和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年度同様</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分子における比率の増要因としては、平成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年度以降、地方債償還額や組合等が起こした地方債の元利償還金に対する負担額が上昇傾向にあることが挙げられる。</a:t>
          </a:r>
        </a:p>
        <a:p>
          <a:r>
            <a:rPr kumimoji="1" lang="ja-JP" altLang="en-US" sz="1400">
              <a:latin typeface="ＭＳ ゴシック" pitchFamily="49" charset="-128"/>
              <a:ea typeface="ＭＳ ゴシック" pitchFamily="49" charset="-128"/>
            </a:rPr>
            <a:t>近年実施した大型投資事業に係る元金償還により、今後も公債費の増加が見込まれていることから、より一層計画的な地方債発行に努める必要がある。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年度以降上昇傾向にあったが、令和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79.6</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減の主な要因は、充当可能基金が大幅に増加したことが挙げられる。</a:t>
          </a:r>
        </a:p>
        <a:p>
          <a:r>
            <a:rPr kumimoji="1" lang="ja-JP" altLang="en-US" sz="1400">
              <a:latin typeface="ＭＳ ゴシック" pitchFamily="49" charset="-128"/>
              <a:ea typeface="ＭＳ ゴシック" pitchFamily="49" charset="-128"/>
            </a:rPr>
            <a:t>今後も地方債発行を最小限に抑制し、地方債残高の圧縮に努めるとともに、公営企業の経営健全化による繰出金（補助費等）の削減を図りながら、中長期的な視点で持続可能な財政運営に努める。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年度は、財政調整基金の減少を回避でき、また、普通交付税の増により減債基金への積立も行った。さらに、ふるさと納税基金の伸びもあり、基金全体では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財政調整基金は地方交付税や各種交付金等経常一般財源の伸びによる増、ふるさと納税基金は寄附金の伸びによる増が影響し残高増となった。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ふるさと納税基金については、今後も寄附額の増加を目標としており、基金残高についても増加が見込めるが、他の基金については近年減少傾向にあることから、取崩の回避及び堅実な基金運営に努める。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ふるさと納税基金：鹿島市のまちづくりを応援するために寄せられた寄附金を活用し、寄附者の以降に沿ったまちづくり事業に活用する。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公共施設建設基金：公共施設の建設等の投資事業に活用する。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地域福祉基金：高齢者等の保健福祉の増進を図り、地域福祉の充実に資する事業に活用する。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ふるさと人材育成支援基金：個性豊かで多様な人材育成事業を支援し、活力ある地域づくりに資するための事業に活用する。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ふるさと創生基金：自主的、主体的な地域づくりに資する事業に活用する。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ふるさと納税基金：ふるさと納税寄附額の伸びに伴う積立額の増（前年度比＋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公共施設建設基金：指定寄附積立による現在高の増（前年度比＋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ふるさと創生基金：指定寄附積立増による現在高の増（前年度比＋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ふるさと納税基金：ふるさと納税推進による寄附件数の伸びに伴う積立増を見込んでいる。寄附者の以降に沿った事業への取崩を行い、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公共施設建設基金：各種大型投資事業への取崩が見込まれるため、一定額を確保していく。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地域福祉基金：目的に合った有効活用（取崩）を行う。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ふるさと人材育成支援基金：児童生徒の育成支援に対する活動事業補助等を継続していく。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ふるさと創生基金：地域づくり補助団体への補助等を継続していく。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主には、収支不足による財源補塡のために活用しており、令和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残高増の主な要因として、地方交付税や各種交付金等経常一般財源の伸びによる増が影響したと考えられる。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年度以降、取崩超過の年度が多く、令和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年度は積立超過に転じたものの地方交付税等の増という一時的な要因によるものであるため、予断を許さない状況である。一般的に適正といわれる標準財政規模の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％の範囲内を維持しているが、今後も大規模災害発生などの不測の事態に備え、その基準（目安）を下回らないよう、中長期的な視点での積立・取崩を行う。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普通交付税（臨時財政対策債償還基金費分）の積立を行い、前年度比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なお、下水道事業債の償還に係る取崩は、令和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年度をもって一旦終了した。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限られた基金の中で、市の財政状況を鑑み、必要な場合は当基金を活用し計画的な地方債償還を図る。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28,258
28,087
112.12
17,975,659
17,543,490
306,726
7,604,007
12,339,626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有形固定資産減価償却率は佐賀県平均よりも低い数値であるが、年々老朽化が進んでいる状況である。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老朽化している施設のうち更新計画がある施設等は一部あるが、総合管理計画に基づく計画的な予防保全による長寿命化等を図っていく方針としており、有形固定資産減価償却率は今後も逓増する見込み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100859</xdr:rowOff>
    </xdr:from>
    <xdr:to>
      <xdr:col>19</xdr:col>
      <xdr:colOff>187325</xdr:colOff>
      <xdr:row>31</xdr:row>
      <xdr:rowOff>31009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151659</xdr:rowOff>
    </xdr:from>
    <xdr:to>
      <xdr:col>23</xdr:col>
      <xdr:colOff>85725</xdr:colOff>
      <xdr:row>31</xdr:row>
      <xdr:rowOff>3598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66684"/>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30</xdr:row>
      <xdr:rowOff>151659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043295"/>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57679</xdr:rowOff>
    </xdr:from>
    <xdr:to>
      <xdr:col>11</xdr:col>
      <xdr:colOff>187325</xdr:colOff>
      <xdr:row>30</xdr:row>
      <xdr:rowOff>159279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108479</xdr:rowOff>
    </xdr:from>
    <xdr:to>
      <xdr:col>15</xdr:col>
      <xdr:colOff>136525</xdr:colOff>
      <xdr:row>30</xdr:row>
      <xdr:rowOff>128270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023504"/>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27093</xdr:rowOff>
    </xdr:from>
    <xdr:to>
      <xdr:col>7</xdr:col>
      <xdr:colOff>187325</xdr:colOff>
      <xdr:row>30</xdr:row>
      <xdr:rowOff>128693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77893</xdr:rowOff>
    </xdr:from>
    <xdr:to>
      <xdr:col>11</xdr:col>
      <xdr:colOff>136525</xdr:colOff>
      <xdr:row>30</xdr:row>
      <xdr:rowOff>108479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92918"/>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22136</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4356</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4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経常一般財源の伸び（普通交付税など）により債務償還比率は前年度より低くなったが、類似団体や全国平均・佐賀県平均と比較しても比率が大きくなっている。近年の大型投資事業実施に伴う公債費の増や一部事務組合の公債費相当負担見込額の増などにより将来負担額は増える傾向にある。予防保全による長寿命化等を図っていくこととしている公共施設に係る投資的事業についても大規模なものは地方債現在高（将来負担額）に影響を及ぼすこととなり、計画的な実施、平準化など工夫した取組が必要とな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35751</xdr:rowOff>
    </xdr:from>
    <xdr:to>
      <xdr:col>76</xdr:col>
      <xdr:colOff>73025</xdr:colOff>
      <xdr:row>32</xdr:row>
      <xdr:rowOff>137351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2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14178</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27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87330</xdr:rowOff>
    </xdr:from>
    <xdr:to>
      <xdr:col>72</xdr:col>
      <xdr:colOff>123825</xdr:colOff>
      <xdr:row>35</xdr:row>
      <xdr:rowOff>17480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6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86551</xdr:rowOff>
    </xdr:from>
    <xdr:to>
      <xdr:col>76</xdr:col>
      <xdr:colOff>22225</xdr:colOff>
      <xdr:row>34</xdr:row>
      <xdr:rowOff>138130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344476"/>
          <a:ext cx="711200" cy="39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55100</xdr:rowOff>
    </xdr:from>
    <xdr:to>
      <xdr:col>68</xdr:col>
      <xdr:colOff>123825</xdr:colOff>
      <xdr:row>34</xdr:row>
      <xdr:rowOff>156700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105900</xdr:rowOff>
    </xdr:from>
    <xdr:to>
      <xdr:col>72</xdr:col>
      <xdr:colOff>73025</xdr:colOff>
      <xdr:row>34</xdr:row>
      <xdr:rowOff>138130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706725"/>
          <a:ext cx="7620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82859</xdr:rowOff>
    </xdr:from>
    <xdr:to>
      <xdr:col>64</xdr:col>
      <xdr:colOff>123825</xdr:colOff>
      <xdr:row>35</xdr:row>
      <xdr:rowOff>13009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105900</xdr:rowOff>
    </xdr:from>
    <xdr:to>
      <xdr:col>68</xdr:col>
      <xdr:colOff>73025</xdr:colOff>
      <xdr:row>34</xdr:row>
      <xdr:rowOff>133659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706725"/>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117556</xdr:rowOff>
    </xdr:from>
    <xdr:to>
      <xdr:col>60</xdr:col>
      <xdr:colOff>123825</xdr:colOff>
      <xdr:row>35</xdr:row>
      <xdr:rowOff>47706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7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133659</xdr:rowOff>
    </xdr:from>
    <xdr:to>
      <xdr:col>64</xdr:col>
      <xdr:colOff>73025</xdr:colOff>
      <xdr:row>34</xdr:row>
      <xdr:rowOff>168356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734484"/>
          <a:ext cx="762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8607</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78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147827</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7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4136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7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38833</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81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28,258
28,087
112.12
17,975,659
17,543,490
306,726
7,604,007
12,339,626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22877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95250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79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64770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55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40005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112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88265</xdr:rowOff>
    </xdr:from>
    <xdr:to>
      <xdr:col>6</xdr:col>
      <xdr:colOff>38100</xdr:colOff>
      <xdr:row>38</xdr:row>
      <xdr:rowOff>18415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139065</xdr:rowOff>
    </xdr:from>
    <xdr:to>
      <xdr:col>10</xdr:col>
      <xdr:colOff>114300</xdr:colOff>
      <xdr:row>37</xdr:row>
      <xdr:rowOff>167640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82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81932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123680</xdr:rowOff>
    </xdr:from>
    <xdr:to>
      <xdr:col>55</xdr:col>
      <xdr:colOff>50800</xdr:colOff>
      <xdr:row>41</xdr:row>
      <xdr:rowOff>53830</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38607</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125261</xdr:rowOff>
    </xdr:from>
    <xdr:to>
      <xdr:col>50</xdr:col>
      <xdr:colOff>165100</xdr:colOff>
      <xdr:row>41</xdr:row>
      <xdr:rowOff>55411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3030</xdr:rowOff>
    </xdr:from>
    <xdr:to>
      <xdr:col>55</xdr:col>
      <xdr:colOff>0</xdr:colOff>
      <xdr:row>41</xdr:row>
      <xdr:rowOff>4611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32480"/>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126853</xdr:rowOff>
    </xdr:from>
    <xdr:to>
      <xdr:col>46</xdr:col>
      <xdr:colOff>38100</xdr:colOff>
      <xdr:row>41</xdr:row>
      <xdr:rowOff>57003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4611</xdr:rowOff>
    </xdr:from>
    <xdr:to>
      <xdr:col>50</xdr:col>
      <xdr:colOff>114300</xdr:colOff>
      <xdr:row>41</xdr:row>
      <xdr:rowOff>6203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34061"/>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128618</xdr:rowOff>
    </xdr:from>
    <xdr:to>
      <xdr:col>41</xdr:col>
      <xdr:colOff>101600</xdr:colOff>
      <xdr:row>41</xdr:row>
      <xdr:rowOff>58768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6203</xdr:rowOff>
    </xdr:from>
    <xdr:to>
      <xdr:col>45</xdr:col>
      <xdr:colOff>177800</xdr:colOff>
      <xdr:row>41</xdr:row>
      <xdr:rowOff>7968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35653"/>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131077</xdr:rowOff>
    </xdr:from>
    <xdr:to>
      <xdr:col>36</xdr:col>
      <xdr:colOff>165100</xdr:colOff>
      <xdr:row>41</xdr:row>
      <xdr:rowOff>61227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7968</xdr:rowOff>
    </xdr:from>
    <xdr:to>
      <xdr:col>41</xdr:col>
      <xdr:colOff>50800</xdr:colOff>
      <xdr:row>41</xdr:row>
      <xdr:rowOff>10427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37418"/>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46538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48130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0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49895</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52354</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3101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31024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2918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4899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2674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151856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2412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125730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2167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135461</xdr:rowOff>
    </xdr:from>
    <xdr:to>
      <xdr:col>55</xdr:col>
      <xdr:colOff>50800</xdr:colOff>
      <xdr:row>61</xdr:row>
      <xdr:rowOff>65611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4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158338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27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142466</xdr:rowOff>
    </xdr:from>
    <xdr:to>
      <xdr:col>50</xdr:col>
      <xdr:colOff>165100</xdr:colOff>
      <xdr:row>61</xdr:row>
      <xdr:rowOff>72616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14811</xdr:rowOff>
    </xdr:from>
    <xdr:to>
      <xdr:col>55</xdr:col>
      <xdr:colOff>0</xdr:colOff>
      <xdr:row>61</xdr:row>
      <xdr:rowOff>21816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473261"/>
          <a:ext cx="8382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149496</xdr:rowOff>
    </xdr:from>
    <xdr:to>
      <xdr:col>46</xdr:col>
      <xdr:colOff>38100</xdr:colOff>
      <xdr:row>61</xdr:row>
      <xdr:rowOff>79646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4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21816</xdr:rowOff>
    </xdr:from>
    <xdr:to>
      <xdr:col>50</xdr:col>
      <xdr:colOff>114300</xdr:colOff>
      <xdr:row>61</xdr:row>
      <xdr:rowOff>28846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480266"/>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156901</xdr:rowOff>
    </xdr:from>
    <xdr:to>
      <xdr:col>41</xdr:col>
      <xdr:colOff>101600</xdr:colOff>
      <xdr:row>61</xdr:row>
      <xdr:rowOff>87051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4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28846</xdr:rowOff>
    </xdr:from>
    <xdr:to>
      <xdr:col>45</xdr:col>
      <xdr:colOff>177800</xdr:colOff>
      <xdr:row>61</xdr:row>
      <xdr:rowOff>36251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487296"/>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166402</xdr:rowOff>
    </xdr:from>
    <xdr:to>
      <xdr:col>36</xdr:col>
      <xdr:colOff>165100</xdr:colOff>
      <xdr:row>61</xdr:row>
      <xdr:rowOff>96552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4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36251</xdr:rowOff>
    </xdr:from>
    <xdr:to>
      <xdr:col>41</xdr:col>
      <xdr:colOff>50800</xdr:colOff>
      <xdr:row>61</xdr:row>
      <xdr:rowOff>45752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494701"/>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89143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2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96173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2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103578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21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113079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22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82566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110489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1351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100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41911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066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83</xdr:row>
      <xdr:rowOff>72389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130300" y="140665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143527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114316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118653</xdr:rowOff>
    </xdr:from>
    <xdr:to>
      <xdr:col>55</xdr:col>
      <xdr:colOff>50800</xdr:colOff>
      <xdr:row>86</xdr:row>
      <xdr:rowOff>48803</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119066</xdr:rowOff>
    </xdr:from>
    <xdr:to>
      <xdr:col>50</xdr:col>
      <xdr:colOff>165100</xdr:colOff>
      <xdr:row>86</xdr:row>
      <xdr:rowOff>49216</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169453</xdr:rowOff>
    </xdr:from>
    <xdr:to>
      <xdr:col>55</xdr:col>
      <xdr:colOff>0</xdr:colOff>
      <xdr:row>85</xdr:row>
      <xdr:rowOff>169866</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42703"/>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119568</xdr:rowOff>
    </xdr:from>
    <xdr:to>
      <xdr:col>46</xdr:col>
      <xdr:colOff>38100</xdr:colOff>
      <xdr:row>86</xdr:row>
      <xdr:rowOff>49718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169866</xdr:rowOff>
    </xdr:from>
    <xdr:to>
      <xdr:col>50</xdr:col>
      <xdr:colOff>114300</xdr:colOff>
      <xdr:row>85</xdr:row>
      <xdr:rowOff>170368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43116"/>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120070</xdr:rowOff>
    </xdr:from>
    <xdr:to>
      <xdr:col>41</xdr:col>
      <xdr:colOff>101600</xdr:colOff>
      <xdr:row>86</xdr:row>
      <xdr:rowOff>50220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170368</xdr:rowOff>
    </xdr:from>
    <xdr:to>
      <xdr:col>45</xdr:col>
      <xdr:colOff>177800</xdr:colOff>
      <xdr:row>85</xdr:row>
      <xdr:rowOff>170870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43618"/>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125099</xdr:rowOff>
    </xdr:from>
    <xdr:to>
      <xdr:col>36</xdr:col>
      <xdr:colOff>165100</xdr:colOff>
      <xdr:row>86</xdr:row>
      <xdr:rowOff>55249</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170870</xdr:rowOff>
    </xdr:from>
    <xdr:to>
      <xdr:col>41</xdr:col>
      <xdr:colOff>50800</xdr:colOff>
      <xdr:row>86</xdr:row>
      <xdr:rowOff>4449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441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40343</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8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40845</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8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41347</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8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46376</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9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118111</xdr:rowOff>
    </xdr:from>
    <xdr:to>
      <xdr:col>24</xdr:col>
      <xdr:colOff>114300</xdr:colOff>
      <xdr:row>105</xdr:row>
      <xdr:rowOff>48261</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96538</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96520</xdr:rowOff>
    </xdr:from>
    <xdr:to>
      <xdr:col>20</xdr:col>
      <xdr:colOff>38100</xdr:colOff>
      <xdr:row>105</xdr:row>
      <xdr:rowOff>26670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147320</xdr:rowOff>
    </xdr:from>
    <xdr:to>
      <xdr:col>24</xdr:col>
      <xdr:colOff>63500</xdr:colOff>
      <xdr:row>104</xdr:row>
      <xdr:rowOff>168911</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797812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76200</xdr:rowOff>
    </xdr:from>
    <xdr:to>
      <xdr:col>15</xdr:col>
      <xdr:colOff>101600</xdr:colOff>
      <xdr:row>105</xdr:row>
      <xdr:rowOff>6350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127000</xdr:rowOff>
    </xdr:from>
    <xdr:to>
      <xdr:col>19</xdr:col>
      <xdr:colOff>177800</xdr:colOff>
      <xdr:row>104</xdr:row>
      <xdr:rowOff>147320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79578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55880</xdr:rowOff>
    </xdr:from>
    <xdr:to>
      <xdr:col>10</xdr:col>
      <xdr:colOff>165100</xdr:colOff>
      <xdr:row>104</xdr:row>
      <xdr:rowOff>157480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106680</xdr:rowOff>
    </xdr:from>
    <xdr:to>
      <xdr:col>15</xdr:col>
      <xdr:colOff>50800</xdr:colOff>
      <xdr:row>104</xdr:row>
      <xdr:rowOff>127000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79374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35561</xdr:rowOff>
    </xdr:from>
    <xdr:to>
      <xdr:col>6</xdr:col>
      <xdr:colOff>38100</xdr:colOff>
      <xdr:row>104</xdr:row>
      <xdr:rowOff>137161</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86361</xdr:rowOff>
    </xdr:from>
    <xdr:to>
      <xdr:col>10</xdr:col>
      <xdr:colOff>114300</xdr:colOff>
      <xdr:row>104</xdr:row>
      <xdr:rowOff>106680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791716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17797</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168927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148607</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128288</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114212</xdr:rowOff>
    </xdr:from>
    <xdr:to>
      <xdr:col>55</xdr:col>
      <xdr:colOff>50800</xdr:colOff>
      <xdr:row>108</xdr:row>
      <xdr:rowOff>44362</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84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29139</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8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115216</xdr:rowOff>
    </xdr:from>
    <xdr:to>
      <xdr:col>50</xdr:col>
      <xdr:colOff>165100</xdr:colOff>
      <xdr:row>108</xdr:row>
      <xdr:rowOff>45366</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84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165012</xdr:rowOff>
    </xdr:from>
    <xdr:to>
      <xdr:col>55</xdr:col>
      <xdr:colOff>0</xdr:colOff>
      <xdr:row>107</xdr:row>
      <xdr:rowOff>166016</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510162"/>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116225</xdr:rowOff>
    </xdr:from>
    <xdr:to>
      <xdr:col>46</xdr:col>
      <xdr:colOff>38100</xdr:colOff>
      <xdr:row>108</xdr:row>
      <xdr:rowOff>46375</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4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166016</xdr:rowOff>
    </xdr:from>
    <xdr:to>
      <xdr:col>50</xdr:col>
      <xdr:colOff>114300</xdr:colOff>
      <xdr:row>107</xdr:row>
      <xdr:rowOff>167025</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8511166"/>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117289</xdr:rowOff>
    </xdr:from>
    <xdr:to>
      <xdr:col>41</xdr:col>
      <xdr:colOff>101600</xdr:colOff>
      <xdr:row>108</xdr:row>
      <xdr:rowOff>47439</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4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167025</xdr:rowOff>
    </xdr:from>
    <xdr:to>
      <xdr:col>45</xdr:col>
      <xdr:colOff>177800</xdr:colOff>
      <xdr:row>107</xdr:row>
      <xdr:rowOff>168089</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8512175"/>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118559</xdr:rowOff>
    </xdr:from>
    <xdr:to>
      <xdr:col>36</xdr:col>
      <xdr:colOff>165100</xdr:colOff>
      <xdr:row>108</xdr:row>
      <xdr:rowOff>48709</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84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168089</xdr:rowOff>
    </xdr:from>
    <xdr:to>
      <xdr:col>41</xdr:col>
      <xdr:colOff>50800</xdr:colOff>
      <xdr:row>107</xdr:row>
      <xdr:rowOff>169359</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851323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36493</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55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37502</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5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38566</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55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39836</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5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31496</xdr:rowOff>
    </xdr:from>
    <xdr:to>
      <xdr:col>85</xdr:col>
      <xdr:colOff>177800</xdr:colOff>
      <xdr:row>61</xdr:row>
      <xdr:rowOff>133096</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9923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168656</xdr:rowOff>
    </xdr:from>
    <xdr:to>
      <xdr:col>81</xdr:col>
      <xdr:colOff>101600</xdr:colOff>
      <xdr:row>61</xdr:row>
      <xdr:rowOff>98806</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48006</xdr:rowOff>
    </xdr:from>
    <xdr:to>
      <xdr:col>85</xdr:col>
      <xdr:colOff>127000</xdr:colOff>
      <xdr:row>61</xdr:row>
      <xdr:rowOff>82296</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5481300" y="105064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138938</xdr:rowOff>
    </xdr:from>
    <xdr:to>
      <xdr:col>76</xdr:col>
      <xdr:colOff>165100</xdr:colOff>
      <xdr:row>61</xdr:row>
      <xdr:rowOff>69088</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18288</xdr:rowOff>
    </xdr:from>
    <xdr:to>
      <xdr:col>81</xdr:col>
      <xdr:colOff>50800</xdr:colOff>
      <xdr:row>61</xdr:row>
      <xdr:rowOff>48006</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104767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106934</xdr:rowOff>
    </xdr:from>
    <xdr:to>
      <xdr:col>72</xdr:col>
      <xdr:colOff>38100</xdr:colOff>
      <xdr:row>61</xdr:row>
      <xdr:rowOff>37084</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157734</xdr:rowOff>
    </xdr:from>
    <xdr:to>
      <xdr:col>76</xdr:col>
      <xdr:colOff>114300</xdr:colOff>
      <xdr:row>61</xdr:row>
      <xdr:rowOff>18288</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3703300" y="104447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70358</xdr:rowOff>
    </xdr:from>
    <xdr:to>
      <xdr:col>67</xdr:col>
      <xdr:colOff>101600</xdr:colOff>
      <xdr:row>61</xdr:row>
      <xdr:rowOff>508</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121158</xdr:rowOff>
    </xdr:from>
    <xdr:to>
      <xdr:col>71</xdr:col>
      <xdr:colOff>177800</xdr:colOff>
      <xdr:row>60</xdr:row>
      <xdr:rowOff>157734</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814300" y="104081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89933</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60215</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28211</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163085</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42110</xdr:rowOff>
    </xdr:from>
    <xdr:to>
      <xdr:col>116</xdr:col>
      <xdr:colOff>114300</xdr:colOff>
      <xdr:row>62</xdr:row>
      <xdr:rowOff>143710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106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20537</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1065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46355</xdr:rowOff>
    </xdr:from>
    <xdr:to>
      <xdr:col>112</xdr:col>
      <xdr:colOff>38100</xdr:colOff>
      <xdr:row>62</xdr:row>
      <xdr:rowOff>147955</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92910</xdr:rowOff>
    </xdr:from>
    <xdr:to>
      <xdr:col>116</xdr:col>
      <xdr:colOff>63500</xdr:colOff>
      <xdr:row>62</xdr:row>
      <xdr:rowOff>97155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1323300" y="10722810"/>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45538</xdr:rowOff>
    </xdr:from>
    <xdr:to>
      <xdr:col>107</xdr:col>
      <xdr:colOff>101600</xdr:colOff>
      <xdr:row>62</xdr:row>
      <xdr:rowOff>147138</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96338</xdr:rowOff>
    </xdr:from>
    <xdr:to>
      <xdr:col>111</xdr:col>
      <xdr:colOff>177800</xdr:colOff>
      <xdr:row>62</xdr:row>
      <xdr:rowOff>97155</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0434300" y="1072623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50764</xdr:rowOff>
    </xdr:from>
    <xdr:to>
      <xdr:col>102</xdr:col>
      <xdr:colOff>165100</xdr:colOff>
      <xdr:row>62</xdr:row>
      <xdr:rowOff>152364</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6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96338</xdr:rowOff>
    </xdr:from>
    <xdr:to>
      <xdr:col>107</xdr:col>
      <xdr:colOff>50800</xdr:colOff>
      <xdr:row>62</xdr:row>
      <xdr:rowOff>101564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726238"/>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54519</xdr:rowOff>
    </xdr:from>
    <xdr:to>
      <xdr:col>98</xdr:col>
      <xdr:colOff>38100</xdr:colOff>
      <xdr:row>62</xdr:row>
      <xdr:rowOff>156119</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6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101564</xdr:rowOff>
    </xdr:from>
    <xdr:to>
      <xdr:col>102</xdr:col>
      <xdr:colOff>114300</xdr:colOff>
      <xdr:row>62</xdr:row>
      <xdr:rowOff>105319</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656300" y="1073146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139082</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163665</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4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168891</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45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147246</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77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1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00000000-0008-0000-0100-000093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100-000095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100-000097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156845</xdr:rowOff>
    </xdr:from>
    <xdr:to>
      <xdr:col>85</xdr:col>
      <xdr:colOff>177800</xdr:colOff>
      <xdr:row>108</xdr:row>
      <xdr:rowOff>86995</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6268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71772</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100-0000A3020000}"/>
            </a:ext>
          </a:extLst>
        </xdr:cNvPr>
        <xdr:cNvSpPr txBox="1"/>
      </xdr:nvSpPr>
      <xdr:spPr>
        <a:xfrm>
          <a:off x="16357600" y="184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36195</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5481300" y="185337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122555</xdr:rowOff>
    </xdr:from>
    <xdr:to>
      <xdr:col>76</xdr:col>
      <xdr:colOff>165100</xdr:colOff>
      <xdr:row>108</xdr:row>
      <xdr:rowOff>52705</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4541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1905</xdr:rowOff>
    </xdr:from>
    <xdr:to>
      <xdr:col>81</xdr:col>
      <xdr:colOff>50800</xdr:colOff>
      <xdr:row>108</xdr:row>
      <xdr:rowOff>17145</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4592300" y="18518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365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108</xdr:row>
      <xdr:rowOff>1905</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3703300" y="185013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88264</xdr:rowOff>
    </xdr:from>
    <xdr:to>
      <xdr:col>67</xdr:col>
      <xdr:colOff>101600</xdr:colOff>
      <xdr:row>108</xdr:row>
      <xdr:rowOff>18414</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2763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139064</xdr:rowOff>
    </xdr:from>
    <xdr:to>
      <xdr:col>71</xdr:col>
      <xdr:colOff>177800</xdr:colOff>
      <xdr:row>107</xdr:row>
      <xdr:rowOff>156211</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814300" y="18484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100-0000AC02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100-0000AD02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100-0000AE02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100-0000AF02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59072</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43832</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9541</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43906</xdr:rowOff>
    </xdr:from>
    <xdr:to>
      <xdr:col>116</xdr:col>
      <xdr:colOff>114300</xdr:colOff>
      <xdr:row>108</xdr:row>
      <xdr:rowOff>145506</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5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130283</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47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46082</xdr:rowOff>
    </xdr:from>
    <xdr:to>
      <xdr:col>112</xdr:col>
      <xdr:colOff>38100</xdr:colOff>
      <xdr:row>108</xdr:row>
      <xdr:rowOff>147682</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94706</xdr:rowOff>
    </xdr:from>
    <xdr:to>
      <xdr:col>116</xdr:col>
      <xdr:colOff>63500</xdr:colOff>
      <xdr:row>108</xdr:row>
      <xdr:rowOff>96882</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86113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47171</xdr:rowOff>
    </xdr:from>
    <xdr:to>
      <xdr:col>107</xdr:col>
      <xdr:colOff>101600</xdr:colOff>
      <xdr:row>108</xdr:row>
      <xdr:rowOff>148771</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96882</xdr:rowOff>
    </xdr:from>
    <xdr:to>
      <xdr:col>111</xdr:col>
      <xdr:colOff>177800</xdr:colOff>
      <xdr:row>108</xdr:row>
      <xdr:rowOff>97971</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86134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48261</xdr:rowOff>
    </xdr:from>
    <xdr:to>
      <xdr:col>102</xdr:col>
      <xdr:colOff>165100</xdr:colOff>
      <xdr:row>108</xdr:row>
      <xdr:rowOff>149861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97971</xdr:rowOff>
    </xdr:from>
    <xdr:to>
      <xdr:col>107</xdr:col>
      <xdr:colOff>50800</xdr:colOff>
      <xdr:row>108</xdr:row>
      <xdr:rowOff>99061</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19545300" y="18614571"/>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50437</xdr:rowOff>
    </xdr:from>
    <xdr:to>
      <xdr:col>98</xdr:col>
      <xdr:colOff>38100</xdr:colOff>
      <xdr:row>108</xdr:row>
      <xdr:rowOff>152037</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99061</xdr:rowOff>
    </xdr:from>
    <xdr:to>
      <xdr:col>102</xdr:col>
      <xdr:colOff>114300</xdr:colOff>
      <xdr:row>108</xdr:row>
      <xdr:rowOff>101237</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8656300" y="186156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138809</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139898</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140988</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143164</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類似団体の順位等の中で、有形固定資産減価償却率の高さが顕著なものは公民館、学校施設である。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28,258
28,087
112.12
17,975,659
17,543,490
306,726
7,604,007
12,339,626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20501</xdr:rowOff>
    </xdr:from>
    <xdr:to>
      <xdr:col>24</xdr:col>
      <xdr:colOff>114300</xdr:colOff>
      <xdr:row>37</xdr:row>
      <xdr:rowOff>122101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71301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7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170906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134983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7620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03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11430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15240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19050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73297</xdr:rowOff>
    </xdr:from>
    <xdr:to>
      <xdr:col>24</xdr:col>
      <xdr:colOff>114300</xdr:colOff>
      <xdr:row>64</xdr:row>
      <xdr:rowOff>3447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51724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58601</xdr:rowOff>
    </xdr:from>
    <xdr:to>
      <xdr:col>20</xdr:col>
      <xdr:colOff>38100</xdr:colOff>
      <xdr:row>63</xdr:row>
      <xdr:rowOff>160201</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109401</xdr:rowOff>
    </xdr:from>
    <xdr:to>
      <xdr:col>24</xdr:col>
      <xdr:colOff>63500</xdr:colOff>
      <xdr:row>63</xdr:row>
      <xdr:rowOff>124097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91075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45538</xdr:rowOff>
    </xdr:from>
    <xdr:to>
      <xdr:col>15</xdr:col>
      <xdr:colOff>101600</xdr:colOff>
      <xdr:row>63</xdr:row>
      <xdr:rowOff>147138</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96338</xdr:rowOff>
    </xdr:from>
    <xdr:to>
      <xdr:col>19</xdr:col>
      <xdr:colOff>177800</xdr:colOff>
      <xdr:row>63</xdr:row>
      <xdr:rowOff>109401</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897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30843</xdr:rowOff>
    </xdr:from>
    <xdr:to>
      <xdr:col>10</xdr:col>
      <xdr:colOff>165100</xdr:colOff>
      <xdr:row>63</xdr:row>
      <xdr:rowOff>132443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81643</xdr:rowOff>
    </xdr:from>
    <xdr:to>
      <xdr:col>15</xdr:col>
      <xdr:colOff>50800</xdr:colOff>
      <xdr:row>63</xdr:row>
      <xdr:rowOff>96338</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8829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xdr:rowOff>
    </xdr:from>
    <xdr:to>
      <xdr:col>6</xdr:col>
      <xdr:colOff>38100</xdr:colOff>
      <xdr:row>63</xdr:row>
      <xdr:rowOff>117747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66947</xdr:rowOff>
    </xdr:from>
    <xdr:to>
      <xdr:col>10</xdr:col>
      <xdr:colOff>114300</xdr:colOff>
      <xdr:row>63</xdr:row>
      <xdr:rowOff>81643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8682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151328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95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138265</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123570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108874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92075</xdr:rowOff>
    </xdr:from>
    <xdr:to>
      <xdr:col>55</xdr:col>
      <xdr:colOff>50800</xdr:colOff>
      <xdr:row>64</xdr:row>
      <xdr:rowOff>22225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93599</xdr:rowOff>
    </xdr:from>
    <xdr:to>
      <xdr:col>50</xdr:col>
      <xdr:colOff>165100</xdr:colOff>
      <xdr:row>64</xdr:row>
      <xdr:rowOff>23749</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142875</xdr:rowOff>
    </xdr:from>
    <xdr:to>
      <xdr:col>55</xdr:col>
      <xdr:colOff>0</xdr:colOff>
      <xdr:row>63</xdr:row>
      <xdr:rowOff>144399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94422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94742</xdr:rowOff>
    </xdr:from>
    <xdr:to>
      <xdr:col>46</xdr:col>
      <xdr:colOff>38100</xdr:colOff>
      <xdr:row>64</xdr:row>
      <xdr:rowOff>24892</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144399</xdr:rowOff>
    </xdr:from>
    <xdr:to>
      <xdr:col>50</xdr:col>
      <xdr:colOff>114300</xdr:colOff>
      <xdr:row>63</xdr:row>
      <xdr:rowOff>145542</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9457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96266</xdr:rowOff>
    </xdr:from>
    <xdr:to>
      <xdr:col>41</xdr:col>
      <xdr:colOff>101600</xdr:colOff>
      <xdr:row>64</xdr:row>
      <xdr:rowOff>26416</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145542</xdr:rowOff>
    </xdr:from>
    <xdr:to>
      <xdr:col>45</xdr:col>
      <xdr:colOff>177800</xdr:colOff>
      <xdr:row>63</xdr:row>
      <xdr:rowOff>147066</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9468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97790</xdr:rowOff>
    </xdr:from>
    <xdr:to>
      <xdr:col>36</xdr:col>
      <xdr:colOff>165100</xdr:colOff>
      <xdr:row>64</xdr:row>
      <xdr:rowOff>27940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147066</xdr:rowOff>
    </xdr:from>
    <xdr:to>
      <xdr:col>41</xdr:col>
      <xdr:colOff>50800</xdr:colOff>
      <xdr:row>63</xdr:row>
      <xdr:rowOff>148590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9484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14876</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16019</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17543</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9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19067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75474</xdr:rowOff>
    </xdr:from>
    <xdr:to>
      <xdr:col>24</xdr:col>
      <xdr:colOff>114300</xdr:colOff>
      <xdr:row>80</xdr:row>
      <xdr:rowOff>5624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98351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347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93436</xdr:rowOff>
    </xdr:from>
    <xdr:to>
      <xdr:col>20</xdr:col>
      <xdr:colOff>38100</xdr:colOff>
      <xdr:row>80</xdr:row>
      <xdr:rowOff>23586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126274</xdr:rowOff>
    </xdr:from>
    <xdr:to>
      <xdr:col>24</xdr:col>
      <xdr:colOff>63500</xdr:colOff>
      <xdr:row>79</xdr:row>
      <xdr:rowOff>144236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3797300" y="136708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144236</xdr:rowOff>
    </xdr:from>
    <xdr:to>
      <xdr:col>19</xdr:col>
      <xdr:colOff>177800</xdr:colOff>
      <xdr:row>80</xdr:row>
      <xdr:rowOff>26670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2908300" y="136887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49349</xdr:rowOff>
    </xdr:from>
    <xdr:to>
      <xdr:col>10</xdr:col>
      <xdr:colOff>165100</xdr:colOff>
      <xdr:row>80</xdr:row>
      <xdr:rowOff>150949</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100149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2019300" y="1374267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113030</xdr:rowOff>
    </xdr:from>
    <xdr:to>
      <xdr:col>6</xdr:col>
      <xdr:colOff>38100</xdr:colOff>
      <xdr:row>80</xdr:row>
      <xdr:rowOff>43180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163830</xdr:rowOff>
    </xdr:from>
    <xdr:to>
      <xdr:col>10</xdr:col>
      <xdr:colOff>114300</xdr:colOff>
      <xdr:row>80</xdr:row>
      <xdr:rowOff>100149</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37083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40113</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167476</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59707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105173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xdr:rowOff>
    </xdr:from>
    <xdr:to>
      <xdr:col>55</xdr:col>
      <xdr:colOff>0</xdr:colOff>
      <xdr:row>85</xdr:row>
      <xdr:rowOff>24385</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57934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24385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58163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145035</xdr:rowOff>
    </xdr:from>
    <xdr:to>
      <xdr:col>41</xdr:col>
      <xdr:colOff>101600</xdr:colOff>
      <xdr:row>85</xdr:row>
      <xdr:rowOff>75185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24385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58163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55880</xdr:rowOff>
    </xdr:from>
    <xdr:to>
      <xdr:col>36</xdr:col>
      <xdr:colOff>165100</xdr:colOff>
      <xdr:row>85</xdr:row>
      <xdr:rowOff>157480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24385</xdr:rowOff>
    </xdr:from>
    <xdr:to>
      <xdr:col>41</xdr:col>
      <xdr:colOff>50800</xdr:colOff>
      <xdr:row>85</xdr:row>
      <xdr:rowOff>106680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59763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66312</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66312</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148607</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134801</xdr:rowOff>
    </xdr:from>
    <xdr:to>
      <xdr:col>24</xdr:col>
      <xdr:colOff>114300</xdr:colOff>
      <xdr:row>104</xdr:row>
      <xdr:rowOff>64951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157678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14151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8090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62956</xdr:rowOff>
    </xdr:from>
    <xdr:to>
      <xdr:col>15</xdr:col>
      <xdr:colOff>101600</xdr:colOff>
      <xdr:row>103</xdr:row>
      <xdr:rowOff>164556</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103</xdr:row>
      <xdr:rowOff>149679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77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105</xdr:row>
      <xdr:rowOff>99061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2019300" y="17773106"/>
          <a:ext cx="889000" cy="3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99061</xdr:rowOff>
    </xdr:from>
    <xdr:to>
      <xdr:col>10</xdr:col>
      <xdr:colOff>114300</xdr:colOff>
      <xdr:row>109</xdr:row>
      <xdr:rowOff>35379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130300" y="18101311"/>
          <a:ext cx="889000" cy="6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9633</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140988</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76836</xdr:rowOff>
    </xdr:from>
    <xdr:to>
      <xdr:col>50</xdr:col>
      <xdr:colOff>165100</xdr:colOff>
      <xdr:row>108</xdr:row>
      <xdr:rowOff>6986</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127636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4708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127636</xdr:rowOff>
    </xdr:from>
    <xdr:to>
      <xdr:col>50</xdr:col>
      <xdr:colOff>114300</xdr:colOff>
      <xdr:row>107</xdr:row>
      <xdr:rowOff>129539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472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107</xdr:row>
      <xdr:rowOff>129539</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861300" y="183146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113030</xdr:rowOff>
    </xdr:from>
    <xdr:to>
      <xdr:col>36</xdr:col>
      <xdr:colOff>165100</xdr:colOff>
      <xdr:row>108</xdr:row>
      <xdr:rowOff>43180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140970</xdr:rowOff>
    </xdr:from>
    <xdr:to>
      <xdr:col>41</xdr:col>
      <xdr:colOff>50800</xdr:colOff>
      <xdr:row>107</xdr:row>
      <xdr:rowOff>163830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3146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169563</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34307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2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200-000009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200-00000B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200-00000D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51526</xdr:rowOff>
    </xdr:from>
    <xdr:to>
      <xdr:col>85</xdr:col>
      <xdr:colOff>177800</xdr:colOff>
      <xdr:row>37</xdr:row>
      <xdr:rowOff>153126</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6268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74403</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200-000019020000}"/>
            </a:ext>
          </a:extLst>
        </xdr:cNvPr>
        <xdr:cNvSpPr txBox="1"/>
      </xdr:nvSpPr>
      <xdr:spPr>
        <a:xfrm>
          <a:off x="16357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102326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5481300" y="639699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113574</xdr:rowOff>
    </xdr:from>
    <xdr:to>
      <xdr:col>76</xdr:col>
      <xdr:colOff>165100</xdr:colOff>
      <xdr:row>37</xdr:row>
      <xdr:rowOff>43724</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4541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164374</xdr:rowOff>
    </xdr:from>
    <xdr:to>
      <xdr:col>81</xdr:col>
      <xdr:colOff>50800</xdr:colOff>
      <xdr:row>37</xdr:row>
      <xdr:rowOff>53340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4592300" y="633657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44994</xdr:rowOff>
    </xdr:from>
    <xdr:to>
      <xdr:col>72</xdr:col>
      <xdr:colOff>38100</xdr:colOff>
      <xdr:row>36</xdr:row>
      <xdr:rowOff>146594</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3652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95794</xdr:rowOff>
    </xdr:from>
    <xdr:to>
      <xdr:col>76</xdr:col>
      <xdr:colOff>114300</xdr:colOff>
      <xdr:row>36</xdr:row>
      <xdr:rowOff>164374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3703300" y="62679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167458</xdr:rowOff>
    </xdr:from>
    <xdr:to>
      <xdr:col>67</xdr:col>
      <xdr:colOff>101600</xdr:colOff>
      <xdr:row>36</xdr:row>
      <xdr:rowOff>97608</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2763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46808</xdr:rowOff>
    </xdr:from>
    <xdr:to>
      <xdr:col>71</xdr:col>
      <xdr:colOff>177800</xdr:colOff>
      <xdr:row>36</xdr:row>
      <xdr:rowOff>95794</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814300" y="62190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163121</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3500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88735</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2611744" y="626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2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200-000040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200-000042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200-000044020000}"/>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3335</xdr:rowOff>
    </xdr:from>
    <xdr:to>
      <xdr:col>116</xdr:col>
      <xdr:colOff>114300</xdr:colOff>
      <xdr:row>38</xdr:row>
      <xdr:rowOff>104935</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65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26212</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200-000050020000}"/>
            </a:ext>
          </a:extLst>
        </xdr:cNvPr>
        <xdr:cNvSpPr txBox="1"/>
      </xdr:nvSpPr>
      <xdr:spPr>
        <a:xfrm>
          <a:off x="22199600" y="636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30781</xdr:rowOff>
    </xdr:from>
    <xdr:to>
      <xdr:col>112</xdr:col>
      <xdr:colOff>38100</xdr:colOff>
      <xdr:row>38</xdr:row>
      <xdr:rowOff>132381</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65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54135</xdr:rowOff>
    </xdr:from>
    <xdr:to>
      <xdr:col>116</xdr:col>
      <xdr:colOff>63500</xdr:colOff>
      <xdr:row>38</xdr:row>
      <xdr:rowOff>81581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1323300" y="6569235"/>
          <a:ext cx="8382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34352</xdr:rowOff>
    </xdr:from>
    <xdr:to>
      <xdr:col>107</xdr:col>
      <xdr:colOff>101600</xdr:colOff>
      <xdr:row>38</xdr:row>
      <xdr:rowOff>135952</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0383500" y="65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81581</xdr:rowOff>
    </xdr:from>
    <xdr:to>
      <xdr:col>111</xdr:col>
      <xdr:colOff>177800</xdr:colOff>
      <xdr:row>38</xdr:row>
      <xdr:rowOff>85152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0434300" y="6596681"/>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5763</xdr:rowOff>
    </xdr:from>
    <xdr:to>
      <xdr:col>102</xdr:col>
      <xdr:colOff>165100</xdr:colOff>
      <xdr:row>38</xdr:row>
      <xdr:rowOff>107363</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9494500" y="65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56563</xdr:rowOff>
    </xdr:from>
    <xdr:to>
      <xdr:col>107</xdr:col>
      <xdr:colOff>50800</xdr:colOff>
      <xdr:row>38</xdr:row>
      <xdr:rowOff>85152</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9545300" y="6571663"/>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149708</xdr:rowOff>
    </xdr:from>
    <xdr:to>
      <xdr:col>98</xdr:col>
      <xdr:colOff>38100</xdr:colOff>
      <xdr:row>39</xdr:row>
      <xdr:rowOff>79858</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8605500" y="6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56563</xdr:rowOff>
    </xdr:from>
    <xdr:to>
      <xdr:col>102</xdr:col>
      <xdr:colOff>114300</xdr:colOff>
      <xdr:row>39</xdr:row>
      <xdr:rowOff>29058</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8656300" y="6571663"/>
          <a:ext cx="889000" cy="14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148908</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1011095" y="632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152479</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0134795" y="632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123890</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9245795" y="629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70985</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389111" y="67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2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00000000-0008-0000-0200-00007B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200-00007D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200-00007F020000}"/>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58601</xdr:rowOff>
    </xdr:from>
    <xdr:to>
      <xdr:col>85</xdr:col>
      <xdr:colOff>177800</xdr:colOff>
      <xdr:row>59</xdr:row>
      <xdr:rowOff>160201</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268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81478</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200-00008B020000}"/>
            </a:ext>
          </a:extLst>
        </xdr:cNvPr>
        <xdr:cNvSpPr txBox="1"/>
      </xdr:nvSpPr>
      <xdr:spPr>
        <a:xfrm>
          <a:off x="16357600" y="1002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109401</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5481300" y="1018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73478</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592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37556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3703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1633</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814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148590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1323300" y="1094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148590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9545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152400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8656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2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200-0000FD020000}"/>
            </a:ext>
          </a:extLst>
        </xdr:cNvPr>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30480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5481300" y="1422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137161</xdr:rowOff>
    </xdr:from>
    <xdr:to>
      <xdr:col>76</xdr:col>
      <xdr:colOff>165100</xdr:colOff>
      <xdr:row>83</xdr:row>
      <xdr:rowOff>67311</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541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16511</xdr:rowOff>
    </xdr:from>
    <xdr:to>
      <xdr:col>81</xdr:col>
      <xdr:colOff>50800</xdr:colOff>
      <xdr:row>83</xdr:row>
      <xdr:rowOff>30480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4592300" y="142468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119380</xdr:rowOff>
    </xdr:from>
    <xdr:to>
      <xdr:col>72</xdr:col>
      <xdr:colOff>38100</xdr:colOff>
      <xdr:row>83</xdr:row>
      <xdr:rowOff>49530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6525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170180</xdr:rowOff>
    </xdr:from>
    <xdr:to>
      <xdr:col>76</xdr:col>
      <xdr:colOff>114300</xdr:colOff>
      <xdr:row>83</xdr:row>
      <xdr:rowOff>16511</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703300" y="142290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144780</xdr:rowOff>
    </xdr:from>
    <xdr:to>
      <xdr:col>67</xdr:col>
      <xdr:colOff>101600</xdr:colOff>
      <xdr:row>84</xdr:row>
      <xdr:rowOff>74930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7635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170180</xdr:rowOff>
    </xdr:from>
    <xdr:to>
      <xdr:col>71</xdr:col>
      <xdr:colOff>177800</xdr:colOff>
      <xdr:row>84</xdr:row>
      <xdr:rowOff>24130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2814300" y="1422908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200-00000903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72407</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58438</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40657</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66057</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446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63050</xdr:rowOff>
    </xdr:from>
    <xdr:to>
      <xdr:col>116</xdr:col>
      <xdr:colOff>114300</xdr:colOff>
      <xdr:row>86</xdr:row>
      <xdr:rowOff>164650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8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63081</xdr:rowOff>
    </xdr:from>
    <xdr:to>
      <xdr:col>112</xdr:col>
      <xdr:colOff>38100</xdr:colOff>
      <xdr:row>86</xdr:row>
      <xdr:rowOff>164681</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113850</xdr:rowOff>
    </xdr:from>
    <xdr:to>
      <xdr:col>116</xdr:col>
      <xdr:colOff>63500</xdr:colOff>
      <xdr:row>86</xdr:row>
      <xdr:rowOff>113881</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1323300" y="14858550"/>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63066</xdr:rowOff>
    </xdr:from>
    <xdr:to>
      <xdr:col>107</xdr:col>
      <xdr:colOff>101600</xdr:colOff>
      <xdr:row>86</xdr:row>
      <xdr:rowOff>164666</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113866</xdr:rowOff>
    </xdr:from>
    <xdr:to>
      <xdr:col>111</xdr:col>
      <xdr:colOff>177800</xdr:colOff>
      <xdr:row>86</xdr:row>
      <xdr:rowOff>113881</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0434300" y="1485856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63074</xdr:rowOff>
    </xdr:from>
    <xdr:to>
      <xdr:col>102</xdr:col>
      <xdr:colOff>165100</xdr:colOff>
      <xdr:row>86</xdr:row>
      <xdr:rowOff>164674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113866</xdr:rowOff>
    </xdr:from>
    <xdr:to>
      <xdr:col>107</xdr:col>
      <xdr:colOff>50800</xdr:colOff>
      <xdr:row>86</xdr:row>
      <xdr:rowOff>113874</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9545300" y="1485856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63139</xdr:rowOff>
    </xdr:from>
    <xdr:to>
      <xdr:col>98</xdr:col>
      <xdr:colOff>38100</xdr:colOff>
      <xdr:row>86</xdr:row>
      <xdr:rowOff>164739</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113874</xdr:rowOff>
    </xdr:from>
    <xdr:to>
      <xdr:col>102</xdr:col>
      <xdr:colOff>114300</xdr:colOff>
      <xdr:row>86</xdr:row>
      <xdr:rowOff>113939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656300" y="1485857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155808</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9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155793</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155801</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155866</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126637</xdr:rowOff>
    </xdr:from>
    <xdr:to>
      <xdr:col>81</xdr:col>
      <xdr:colOff>101600</xdr:colOff>
      <xdr:row>105</xdr:row>
      <xdr:rowOff>56787</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41911</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5481300" y="180082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105</xdr:row>
      <xdr:rowOff>5987</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79723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105592</xdr:rowOff>
    </xdr:from>
    <xdr:to>
      <xdr:col>76</xdr:col>
      <xdr:colOff>114300</xdr:colOff>
      <xdr:row>104</xdr:row>
      <xdr:rowOff>141514</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703300" y="179363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105592</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14300" y="179102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47914</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84182</xdr:rowOff>
    </xdr:from>
    <xdr:to>
      <xdr:col>116</xdr:col>
      <xdr:colOff>114300</xdr:colOff>
      <xdr:row>106</xdr:row>
      <xdr:rowOff>14332</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62609</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806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92348</xdr:rowOff>
    </xdr:from>
    <xdr:to>
      <xdr:col>112</xdr:col>
      <xdr:colOff>38100</xdr:colOff>
      <xdr:row>106</xdr:row>
      <xdr:rowOff>22498</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134982</xdr:rowOff>
    </xdr:from>
    <xdr:to>
      <xdr:col>116</xdr:col>
      <xdr:colOff>63500</xdr:colOff>
      <xdr:row>105</xdr:row>
      <xdr:rowOff>143148</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flipV="1">
          <a:off x="21323300" y="1813723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143148</xdr:rowOff>
    </xdr:from>
    <xdr:to>
      <xdr:col>111</xdr:col>
      <xdr:colOff>177800</xdr:colOff>
      <xdr:row>105</xdr:row>
      <xdr:rowOff>149679</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0434300" y="181453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107043</xdr:rowOff>
    </xdr:from>
    <xdr:to>
      <xdr:col>102</xdr:col>
      <xdr:colOff>165100</xdr:colOff>
      <xdr:row>106</xdr:row>
      <xdr:rowOff>37193</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149679</xdr:rowOff>
    </xdr:from>
    <xdr:to>
      <xdr:col>107</xdr:col>
      <xdr:colOff>50800</xdr:colOff>
      <xdr:row>105</xdr:row>
      <xdr:rowOff>157843</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9545300" y="181519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115207</xdr:rowOff>
    </xdr:from>
    <xdr:to>
      <xdr:col>98</xdr:col>
      <xdr:colOff>38100</xdr:colOff>
      <xdr:row>106</xdr:row>
      <xdr:rowOff>45357</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157843</xdr:rowOff>
    </xdr:from>
    <xdr:to>
      <xdr:col>102</xdr:col>
      <xdr:colOff>114300</xdr:colOff>
      <xdr:row>105</xdr:row>
      <xdr:rowOff>166007</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8656300" y="181600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13625</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28320</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36484</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類似団体の順位等の中で、有形固定資産減価償却率の低さが顕著なものは、近年新たな放課後児童クラブ専用施設を整備してきている、福祉施設である。</a:t>
          </a:r>
        </a:p>
        <a:p>
          <a:r>
            <a:rPr kumimoji="1" lang="ja-JP" altLang="en-US" sz="1300">
              <a:latin typeface="ＭＳ Ｐゴシック" panose="020B0600070205080204" pitchFamily="50" charset="-128"/>
              <a:ea typeface="ＭＳ Ｐゴシック" panose="020B0600070205080204" pitchFamily="50" charset="-128"/>
            </a:rPr>
            <a:t>逆に高さが顕著なものは体育館・ﾌﾟｰﾙ、消防施設である。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消防施設のうち常備消防施設は計画的な更新が行われているが、非常備消防施設は修繕により対応することとしている。</a:t>
          </a:r>
        </a:p>
        <a:p>
          <a:r>
            <a:rPr kumimoji="1" lang="ja-JP" altLang="en-US" sz="1300">
              <a:latin typeface="ＭＳ Ｐゴシック" panose="020B0600070205080204" pitchFamily="50" charset="-128"/>
              <a:ea typeface="ＭＳ Ｐゴシック" panose="020B0600070205080204" pitchFamily="50" charset="-128"/>
            </a:rPr>
            <a:t>また、新市民会館を建設しているところであり、数年後には市民会館の有形固定資産減価償却率の低下と一人当たり面積の増加が見込まれる。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28,258
28,087
112.12
17,975,659
17,543,490
306,726
7,604,007
12,339,626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年度と同値の</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類似団体平均を上回る状況で推移しているが、佐賀県平均を下回っているため、今後も歳出抑制を図るとともに、自主財源の確保に努める。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27940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27940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148590</xdr:rowOff>
    </xdr:from>
    <xdr:to>
      <xdr:col>11</xdr:col>
      <xdr:colOff>82550</xdr:colOff>
      <xdr:row>41</xdr:row>
      <xdr:rowOff>78740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88917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減と、指標としては改善したが、佐賀県平均を上回っている。前年度比減の要因としては、普通交付税の増などにより経常一般財源が増加したこと、歳出面では、職員数の減や会計年度任用職員の人件費に対する特定財源の増などが挙げられる。</a:t>
          </a:r>
        </a:p>
        <a:p>
          <a:r>
            <a:rPr kumimoji="1" lang="ja-JP" altLang="en-US" sz="1300">
              <a:latin typeface="ＭＳ Ｐゴシック" panose="020B0600070205080204" pitchFamily="50" charset="-128"/>
              <a:ea typeface="ＭＳ Ｐゴシック" panose="020B0600070205080204" pitchFamily="50" charset="-128"/>
            </a:rPr>
            <a:t>今後も、人件費や公債費の増が見込まれるため、事業の適正化を図り経常経費の圧縮に努める。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168698</xdr:rowOff>
    </xdr:from>
    <xdr:to>
      <xdr:col>23</xdr:col>
      <xdr:colOff>133350</xdr:colOff>
      <xdr:row>61</xdr:row>
      <xdr:rowOff>119380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84248"/>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783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212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697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61</xdr:row>
      <xdr:rowOff>111337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335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117898</xdr:rowOff>
    </xdr:from>
    <xdr:to>
      <xdr:col>23</xdr:col>
      <xdr:colOff>184150</xdr:colOff>
      <xdr:row>60</xdr:row>
      <xdr:rowOff>48048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134425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120862</xdr:rowOff>
    </xdr:from>
    <xdr:to>
      <xdr:col>15</xdr:col>
      <xdr:colOff>133350</xdr:colOff>
      <xdr:row>62</xdr:row>
      <xdr:rowOff>51012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35789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110719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2,670</a:t>
          </a:r>
          <a:r>
            <a:rPr kumimoji="1" lang="ja-JP" altLang="en-US" sz="1300">
              <a:latin typeface="ＭＳ Ｐゴシック" panose="020B0600070205080204" pitchFamily="50" charset="-128"/>
              <a:ea typeface="ＭＳ Ｐゴシック" panose="020B0600070205080204" pitchFamily="50" charset="-128"/>
            </a:rPr>
            <a:t>円の増となった。主な要因としては、退職金の増や、新型コロナウイルスワクチン接種事業による物件費の増が影響している。</a:t>
          </a:r>
        </a:p>
        <a:p>
          <a:r>
            <a:rPr kumimoji="1" lang="ja-JP" altLang="en-US" sz="1300">
              <a:latin typeface="ＭＳ Ｐゴシック" panose="020B0600070205080204" pitchFamily="50" charset="-128"/>
              <a:ea typeface="ＭＳ Ｐゴシック" panose="020B0600070205080204" pitchFamily="50" charset="-128"/>
            </a:rPr>
            <a:t>なお、類似団体平均及び佐賀県平均を下回っており、適正な範囲で推移していると思われるが、今後も効率的な行財政運営に資するため圧縮に努める。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26222</xdr:rowOff>
    </xdr:from>
    <xdr:to>
      <xdr:col>23</xdr:col>
      <xdr:colOff>133350</xdr:colOff>
      <xdr:row>82</xdr:row>
      <xdr:rowOff>31590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85122"/>
          <a:ext cx="8382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6113</xdr:rowOff>
    </xdr:from>
    <xdr:to>
      <xdr:col>19</xdr:col>
      <xdr:colOff>133350</xdr:colOff>
      <xdr:row>82</xdr:row>
      <xdr:rowOff>26222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6501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166236</xdr:rowOff>
    </xdr:from>
    <xdr:to>
      <xdr:col>15</xdr:col>
      <xdr:colOff>82550</xdr:colOff>
      <xdr:row>82</xdr:row>
      <xdr:rowOff>6113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53686"/>
          <a:ext cx="8890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153212</xdr:rowOff>
    </xdr:from>
    <xdr:to>
      <xdr:col>11</xdr:col>
      <xdr:colOff>31750</xdr:colOff>
      <xdr:row>81</xdr:row>
      <xdr:rowOff>166236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40662"/>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152240</xdr:rowOff>
    </xdr:from>
    <xdr:to>
      <xdr:col>23</xdr:col>
      <xdr:colOff>184150</xdr:colOff>
      <xdr:row>82</xdr:row>
      <xdr:rowOff>82390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73517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146872</xdr:rowOff>
    </xdr:from>
    <xdr:to>
      <xdr:col>19</xdr:col>
      <xdr:colOff>184150</xdr:colOff>
      <xdr:row>82</xdr:row>
      <xdr:rowOff>77022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87199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0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126763</xdr:rowOff>
    </xdr:from>
    <xdr:to>
      <xdr:col>15</xdr:col>
      <xdr:colOff>133350</xdr:colOff>
      <xdr:row>82</xdr:row>
      <xdr:rowOff>56913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67090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115436</xdr:rowOff>
    </xdr:from>
    <xdr:to>
      <xdr:col>11</xdr:col>
      <xdr:colOff>82550</xdr:colOff>
      <xdr:row>82</xdr:row>
      <xdr:rowOff>45586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55763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7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102412</xdr:rowOff>
    </xdr:from>
    <xdr:to>
      <xdr:col>7</xdr:col>
      <xdr:colOff>31750</xdr:colOff>
      <xdr:row>82</xdr:row>
      <xdr:rowOff>32562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42739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5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全国市平均は下回っているものの、類似団体内平均より高く推移しているため、今後も国や他自治体、民間企業等の給与を考慮しながら、人件費の抑制を図るとともに、給与水準の適正化に努める。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168628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155222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141816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これまでの行財政改革プランに基づいた定員管理（定員削減計画）により、類似団体内平均及び佐賀県平均を大きく下回る値で推移しており、今後も職員の資質向上を図りながら定員管理に努める。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99423</xdr:rowOff>
    </xdr:from>
    <xdr:to>
      <xdr:col>81</xdr:col>
      <xdr:colOff>44450</xdr:colOff>
      <xdr:row>58</xdr:row>
      <xdr:rowOff>108615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43523"/>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89081</xdr:rowOff>
    </xdr:from>
    <xdr:to>
      <xdr:col>77</xdr:col>
      <xdr:colOff>44450</xdr:colOff>
      <xdr:row>58</xdr:row>
      <xdr:rowOff>99423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331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86783</xdr:rowOff>
    </xdr:from>
    <xdr:to>
      <xdr:col>72</xdr:col>
      <xdr:colOff>203200</xdr:colOff>
      <xdr:row>58</xdr:row>
      <xdr:rowOff>89081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3088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77591</xdr:rowOff>
    </xdr:from>
    <xdr:to>
      <xdr:col>68</xdr:col>
      <xdr:colOff>152400</xdr:colOff>
      <xdr:row>58</xdr:row>
      <xdr:rowOff>86783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2169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57815</xdr:rowOff>
    </xdr:from>
    <xdr:to>
      <xdr:col>81</xdr:col>
      <xdr:colOff>95250</xdr:colOff>
      <xdr:row>58</xdr:row>
      <xdr:rowOff>159415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150542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2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48623</xdr:rowOff>
    </xdr:from>
    <xdr:to>
      <xdr:col>77</xdr:col>
      <xdr:colOff>95250</xdr:colOff>
      <xdr:row>58</xdr:row>
      <xdr:rowOff>150223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160400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6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38281</xdr:rowOff>
    </xdr:from>
    <xdr:to>
      <xdr:col>73</xdr:col>
      <xdr:colOff>44450</xdr:colOff>
      <xdr:row>58</xdr:row>
      <xdr:rowOff>139881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150058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35983</xdr:rowOff>
    </xdr:from>
    <xdr:to>
      <xdr:col>68</xdr:col>
      <xdr:colOff>203200</xdr:colOff>
      <xdr:row>58</xdr:row>
      <xdr:rowOff>137583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147760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26791</xdr:rowOff>
    </xdr:from>
    <xdr:to>
      <xdr:col>64</xdr:col>
      <xdr:colOff>152400</xdr:colOff>
      <xdr:row>58</xdr:row>
      <xdr:rowOff>128391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138568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前年度から増減なしとなった。</a:t>
          </a:r>
        </a:p>
        <a:p>
          <a:r>
            <a:rPr kumimoji="1" lang="ja-JP" altLang="en-US" sz="1300">
              <a:latin typeface="ＭＳ Ｐゴシック" panose="020B0600070205080204" pitchFamily="50" charset="-128"/>
              <a:ea typeface="ＭＳ Ｐゴシック" panose="020B0600070205080204" pitchFamily="50" charset="-128"/>
            </a:rPr>
            <a:t>佐賀県平均を上回っているものの、類似団体内平均より下回っており、概ね適正な数値で推移している。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9948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53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37</xdr:row>
      <xdr:rowOff>9948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395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145203</xdr:rowOff>
    </xdr:from>
    <xdr:to>
      <xdr:col>72</xdr:col>
      <xdr:colOff>203200</xdr:colOff>
      <xdr:row>36</xdr:row>
      <xdr:rowOff>167322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1740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145203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130598</xdr:rowOff>
    </xdr:from>
    <xdr:to>
      <xdr:col>77</xdr:col>
      <xdr:colOff>95250</xdr:colOff>
      <xdr:row>37</xdr:row>
      <xdr:rowOff>60748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70925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84349</xdr:rowOff>
    </xdr:from>
    <xdr:to>
      <xdr:col>64</xdr:col>
      <xdr:colOff>152400</xdr:colOff>
      <xdr:row>37</xdr:row>
      <xdr:rowOff>14499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24676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ポイントの減となった。主な要因は、充当可能基金の増や、標準財政規模の増が挙げられる。</a:t>
          </a:r>
        </a:p>
        <a:p>
          <a:r>
            <a:rPr kumimoji="1" lang="ja-JP" altLang="en-US" sz="1300">
              <a:latin typeface="ＭＳ Ｐゴシック" panose="020B0600070205080204" pitchFamily="50" charset="-128"/>
              <a:ea typeface="ＭＳ Ｐゴシック" panose="020B0600070205080204" pitchFamily="50" charset="-128"/>
            </a:rPr>
            <a:t>今後も、大型投資事業に伴う地方債残高の増などが見込まれるため、計画的な事業実施や地方債の発行抑制など、将来世代に負担を先送りしない財政運営を図る。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92050</xdr:rowOff>
    </xdr:from>
    <xdr:to>
      <xdr:col>81</xdr:col>
      <xdr:colOff>44450</xdr:colOff>
      <xdr:row>16</xdr:row>
      <xdr:rowOff>162027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35250"/>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162027</xdr:rowOff>
    </xdr:from>
    <xdr:to>
      <xdr:col>77</xdr:col>
      <xdr:colOff>44450</xdr:colOff>
      <xdr:row>17</xdr:row>
      <xdr:rowOff>8433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05227"/>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5537</xdr:rowOff>
    </xdr:from>
    <xdr:to>
      <xdr:col>72</xdr:col>
      <xdr:colOff>203200</xdr:colOff>
      <xdr:row>17</xdr:row>
      <xdr:rowOff>8433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2018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5537</xdr:rowOff>
    </xdr:from>
    <xdr:to>
      <xdr:col>68</xdr:col>
      <xdr:colOff>152400</xdr:colOff>
      <xdr:row>17</xdr:row>
      <xdr:rowOff>5537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920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41250</xdr:rowOff>
    </xdr:from>
    <xdr:to>
      <xdr:col>81</xdr:col>
      <xdr:colOff>95250</xdr:colOff>
      <xdr:row>16</xdr:row>
      <xdr:rowOff>142850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13327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111227</xdr:rowOff>
    </xdr:from>
    <xdr:to>
      <xdr:col>77</xdr:col>
      <xdr:colOff>95250</xdr:colOff>
      <xdr:row>17</xdr:row>
      <xdr:rowOff>41377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26154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4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129083</xdr:rowOff>
    </xdr:from>
    <xdr:to>
      <xdr:col>73</xdr:col>
      <xdr:colOff>44450</xdr:colOff>
      <xdr:row>17</xdr:row>
      <xdr:rowOff>59233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44010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126187</xdr:rowOff>
    </xdr:from>
    <xdr:to>
      <xdr:col>68</xdr:col>
      <xdr:colOff>203200</xdr:colOff>
      <xdr:row>17</xdr:row>
      <xdr:rowOff>56337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41114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126187</xdr:rowOff>
    </xdr:from>
    <xdr:to>
      <xdr:col>64</xdr:col>
      <xdr:colOff>152400</xdr:colOff>
      <xdr:row>17</xdr:row>
      <xdr:rowOff>56337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41114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70" name="テキスト ボックス 469">
          <a:extLst>
            <a:ext uri="{FF2B5EF4-FFF2-40B4-BE49-F238E27FC236}">
              <a16:creationId xmlns:a16="http://schemas.microsoft.com/office/drawing/2014/main" id="{C3C006EA-1BAB-4037-8247-CD1922528816}"/>
            </a:ext>
          </a:extLst>
        </xdr:cNvPr>
        <xdr:cNvSpPr txBox="1"/>
      </xdr:nvSpPr>
      <xdr:spPr>
        <a:xfrm>
          <a:off x="762000"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28,258
28,087
112.12
17,975,659
17,543,490
306,726
7,604,007
12,339,626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職員数の減や会計年度任用職員の人件費に対する特定財源の増が影響し、前年度比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全国平均・佐賀県平均を下回っており、今後も適正な人員配置を行い人件費の抑制に努める。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スクール構想に伴う児童生徒用のタブレット端末購入経費の減などが挙げられる。</a:t>
          </a:r>
        </a:p>
        <a:p>
          <a:r>
            <a:rPr kumimoji="1" lang="ja-JP" altLang="en-US" sz="1300">
              <a:latin typeface="ＭＳ Ｐゴシック" panose="020B0600070205080204" pitchFamily="50" charset="-128"/>
              <a:ea typeface="ＭＳ Ｐゴシック" panose="020B0600070205080204" pitchFamily="50" charset="-128"/>
            </a:rPr>
            <a:t>近年は、新規施設の維持管理経費や、放課後児童クラブ数の増などによる物件費が増加傾向にあるため、より一層の経常経費削減に努める。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59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ポイント減となった。主な要因としては、児童手当や児童扶養手当の減が挙げられる。</a:t>
          </a:r>
        </a:p>
        <a:p>
          <a:r>
            <a:rPr kumimoji="1" lang="ja-JP" altLang="en-US" sz="1200">
              <a:latin typeface="ＭＳ Ｐゴシック" panose="020B0600070205080204" pitchFamily="50" charset="-128"/>
              <a:ea typeface="ＭＳ Ｐゴシック" panose="020B0600070205080204" pitchFamily="50" charset="-128"/>
            </a:rPr>
            <a:t>また、類似団体内平均及び佐賀県平均を上回って推移している背景には、当市には幼稚園（市の経費としては保育所等より安価）が少なく、保育所又は認定こども園を利用する割合が高いことなどが挙げられる。</a:t>
          </a:r>
        </a:p>
        <a:p>
          <a:r>
            <a:rPr kumimoji="1" lang="ja-JP" altLang="en-US" sz="1200">
              <a:latin typeface="ＭＳ Ｐゴシック" panose="020B0600070205080204" pitchFamily="50" charset="-128"/>
              <a:ea typeface="ＭＳ Ｐゴシック" panose="020B0600070205080204" pitchFamily="50" charset="-128"/>
            </a:rPr>
            <a:t>今後も扶助費は高止まりすると見込んでおり、国県補助制度の拡大などを要望しながら健全な財政運営を図る。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133350</xdr:rowOff>
    </xdr:from>
    <xdr:to>
      <xdr:col>24</xdr:col>
      <xdr:colOff>25400</xdr:colOff>
      <xdr:row>60</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48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99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3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61</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3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127000</xdr:rowOff>
    </xdr:from>
    <xdr:to>
      <xdr:col>15</xdr:col>
      <xdr:colOff>149225</xdr:colOff>
      <xdr:row>61</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ポイントの減となった。普通交付税などの経常一般財源が大幅に増加したことにより全体的に減となったと考えられる。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465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140063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711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140063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11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59707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89263</xdr:rowOff>
    </xdr:from>
    <xdr:to>
      <xdr:col>69</xdr:col>
      <xdr:colOff>142875</xdr:colOff>
      <xdr:row>59</xdr:row>
      <xdr:rowOff>19413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1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ポイント減となった。主な要因としては、下水道事業への補助金減や消防事業に係る一部事務組合への負担金減が挙げられる。</a:t>
          </a:r>
        </a:p>
        <a:p>
          <a:r>
            <a:rPr kumimoji="1" lang="ja-JP" altLang="en-US" sz="1300">
              <a:latin typeface="ＭＳ Ｐゴシック" panose="020B0600070205080204" pitchFamily="50" charset="-128"/>
              <a:ea typeface="ＭＳ Ｐゴシック" panose="020B0600070205080204" pitchFamily="50" charset="-128"/>
            </a:rPr>
            <a:t>負担金を含め毎年約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億円程度の補助を行っている下水道事業について、より効率性、採算性を求め、補助金圧縮につながるよう努めたい。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50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890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44704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ポイント減となり、類似団体内平均及び佐賀県平均を大きく下回り適正な水準で推移している。</a:t>
          </a:r>
        </a:p>
        <a:p>
          <a:r>
            <a:rPr kumimoji="1" lang="ja-JP" altLang="en-US" sz="1300">
              <a:latin typeface="ＭＳ Ｐゴシック" panose="020B0600070205080204" pitchFamily="50" charset="-128"/>
              <a:ea typeface="ＭＳ Ｐゴシック" panose="020B0600070205080204" pitchFamily="50" charset="-128"/>
            </a:rPr>
            <a:t>今後、大型投資事業実施に伴う地方債の償還開始により、公債費が上昇することが見込まれるため、新たな投資事業や地方債発行の抑制に努める。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170434</xdr:rowOff>
    </xdr:from>
    <xdr:to>
      <xdr:col>24</xdr:col>
      <xdr:colOff>25400</xdr:colOff>
      <xdr:row>75</xdr:row>
      <xdr:rowOff>8128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577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xdr:rowOff>
    </xdr:from>
    <xdr:to>
      <xdr:col>19</xdr:col>
      <xdr:colOff>187325</xdr:colOff>
      <xdr:row>75</xdr:row>
      <xdr:rowOff>8128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66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140716</xdr:rowOff>
    </xdr:from>
    <xdr:to>
      <xdr:col>15</xdr:col>
      <xdr:colOff>98425</xdr:colOff>
      <xdr:row>75</xdr:row>
      <xdr:rowOff>8128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280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129286</xdr:rowOff>
    </xdr:from>
    <xdr:to>
      <xdr:col>11</xdr:col>
      <xdr:colOff>9525</xdr:colOff>
      <xdr:row>74</xdr:row>
      <xdr:rowOff>140716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165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119634</xdr:rowOff>
    </xdr:from>
    <xdr:to>
      <xdr:col>24</xdr:col>
      <xdr:colOff>76200</xdr:colOff>
      <xdr:row>75</xdr:row>
      <xdr:rowOff>49784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28211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1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128778</xdr:rowOff>
    </xdr:from>
    <xdr:to>
      <xdr:col>20</xdr:col>
      <xdr:colOff>38100</xdr:colOff>
      <xdr:row>75</xdr:row>
      <xdr:rowOff>58928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69105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8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128778</xdr:rowOff>
    </xdr:from>
    <xdr:to>
      <xdr:col>15</xdr:col>
      <xdr:colOff>149225</xdr:colOff>
      <xdr:row>75</xdr:row>
      <xdr:rowOff>58928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69105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89916</xdr:rowOff>
    </xdr:from>
    <xdr:to>
      <xdr:col>11</xdr:col>
      <xdr:colOff>60325</xdr:colOff>
      <xdr:row>75</xdr:row>
      <xdr:rowOff>20066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30243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78486</xdr:rowOff>
    </xdr:from>
    <xdr:to>
      <xdr:col>6</xdr:col>
      <xdr:colOff>171450</xdr:colOff>
      <xdr:row>75</xdr:row>
      <xdr:rowOff>8636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18813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上記「その他」と同様、普通交付税などの経常一般財源が大幅に増加したことにより前年度比</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ポイントの大幅減となった。</a:t>
          </a:r>
        </a:p>
        <a:p>
          <a:r>
            <a:rPr kumimoji="1" lang="ja-JP" altLang="en-US" sz="1300">
              <a:latin typeface="ＭＳ Ｐゴシック" panose="020B0600070205080204" pitchFamily="50" charset="-128"/>
              <a:ea typeface="ＭＳ Ｐゴシック" panose="020B0600070205080204" pitchFamily="50" charset="-128"/>
            </a:rPr>
            <a:t>各分析欄にも記載しているとおり、今後も効率的な行財政運営に努め、財政基盤の安定化を図る。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77239"/>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24130</xdr:rowOff>
    </xdr:from>
    <xdr:to>
      <xdr:col>78</xdr:col>
      <xdr:colOff>69850</xdr:colOff>
      <xdr:row>80</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7401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148589</xdr:rowOff>
    </xdr:from>
    <xdr:to>
      <xdr:col>78</xdr:col>
      <xdr:colOff>120650</xdr:colOff>
      <xdr:row>78</xdr:row>
      <xdr:rowOff>78739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73661</xdr:rowOff>
    </xdr:from>
    <xdr:to>
      <xdr:col>73</xdr:col>
      <xdr:colOff>180975</xdr:colOff>
      <xdr:row>80</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66039</xdr:rowOff>
    </xdr:from>
    <xdr:to>
      <xdr:col>69</xdr:col>
      <xdr:colOff>92075</xdr:colOff>
      <xdr:row>80</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782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144780</xdr:rowOff>
    </xdr:from>
    <xdr:to>
      <xdr:col>78</xdr:col>
      <xdr:colOff>120650</xdr:colOff>
      <xdr:row>80</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59707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30480</xdr:rowOff>
    </xdr:from>
    <xdr:to>
      <xdr:col>69</xdr:col>
      <xdr:colOff>142875</xdr:colOff>
      <xdr:row>80</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15239</xdr:rowOff>
    </xdr:from>
    <xdr:to>
      <xdr:col>65</xdr:col>
      <xdr:colOff>53975</xdr:colOff>
      <xdr:row>80</xdr:row>
      <xdr:rowOff>116839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101616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161315</xdr:rowOff>
    </xdr:from>
    <xdr:to>
      <xdr:col>29</xdr:col>
      <xdr:colOff>127000</xdr:colOff>
      <xdr:row>18</xdr:row>
      <xdr:rowOff>19647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23590"/>
          <a:ext cx="647700" cy="2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161315</xdr:rowOff>
    </xdr:from>
    <xdr:to>
      <xdr:col>26</xdr:col>
      <xdr:colOff>50800</xdr:colOff>
      <xdr:row>18</xdr:row>
      <xdr:rowOff>38303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3590"/>
          <a:ext cx="698500" cy="48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38303</xdr:rowOff>
    </xdr:from>
    <xdr:to>
      <xdr:col>22</xdr:col>
      <xdr:colOff>114300</xdr:colOff>
      <xdr:row>18</xdr:row>
      <xdr:rowOff>58699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2028"/>
          <a:ext cx="698500" cy="2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58699</xdr:rowOff>
    </xdr:from>
    <xdr:to>
      <xdr:col>18</xdr:col>
      <xdr:colOff>177800</xdr:colOff>
      <xdr:row>18</xdr:row>
      <xdr:rowOff>89611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2424"/>
          <a:ext cx="698500" cy="3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140297</xdr:rowOff>
    </xdr:from>
    <xdr:to>
      <xdr:col>29</xdr:col>
      <xdr:colOff>177800</xdr:colOff>
      <xdr:row>18</xdr:row>
      <xdr:rowOff>70447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112374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110515</xdr:rowOff>
    </xdr:from>
    <xdr:to>
      <xdr:col>26</xdr:col>
      <xdr:colOff>101600</xdr:colOff>
      <xdr:row>18</xdr:row>
      <xdr:rowOff>40665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25442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158953</xdr:rowOff>
    </xdr:from>
    <xdr:to>
      <xdr:col>22</xdr:col>
      <xdr:colOff>165100</xdr:colOff>
      <xdr:row>18</xdr:row>
      <xdr:rowOff>89103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73880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7899</xdr:rowOff>
    </xdr:from>
    <xdr:to>
      <xdr:col>19</xdr:col>
      <xdr:colOff>38100</xdr:colOff>
      <xdr:row>18</xdr:row>
      <xdr:rowOff>109499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94277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38811</xdr:rowOff>
    </xdr:from>
    <xdr:to>
      <xdr:col>15</xdr:col>
      <xdr:colOff>101600</xdr:colOff>
      <xdr:row>18</xdr:row>
      <xdr:rowOff>140411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125188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15577</xdr:rowOff>
    </xdr:from>
    <xdr:to>
      <xdr:col>29</xdr:col>
      <xdr:colOff>127000</xdr:colOff>
      <xdr:row>38</xdr:row>
      <xdr:rowOff>19981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3177"/>
          <a:ext cx="6477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8101</xdr:rowOff>
    </xdr:from>
    <xdr:to>
      <xdr:col>26</xdr:col>
      <xdr:colOff>50800</xdr:colOff>
      <xdr:row>38</xdr:row>
      <xdr:rowOff>19981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75701"/>
          <a:ext cx="698500" cy="1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8101</xdr:rowOff>
    </xdr:from>
    <xdr:to>
      <xdr:col>22</xdr:col>
      <xdr:colOff>114300</xdr:colOff>
      <xdr:row>38</xdr:row>
      <xdr:rowOff>23448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5701"/>
          <a:ext cx="6985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23448</xdr:rowOff>
    </xdr:from>
    <xdr:to>
      <xdr:col>18</xdr:col>
      <xdr:colOff>177800</xdr:colOff>
      <xdr:row>38</xdr:row>
      <xdr:rowOff>42349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91048"/>
          <a:ext cx="698500" cy="1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307677</xdr:rowOff>
    </xdr:from>
    <xdr:to>
      <xdr:col>29</xdr:col>
      <xdr:colOff>177800</xdr:colOff>
      <xdr:row>38</xdr:row>
      <xdr:rowOff>66377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312081</xdr:rowOff>
    </xdr:from>
    <xdr:to>
      <xdr:col>26</xdr:col>
      <xdr:colOff>101600</xdr:colOff>
      <xdr:row>38</xdr:row>
      <xdr:rowOff>70781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55558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300201</xdr:rowOff>
    </xdr:from>
    <xdr:to>
      <xdr:col>22</xdr:col>
      <xdr:colOff>165100</xdr:colOff>
      <xdr:row>38</xdr:row>
      <xdr:rowOff>58901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43678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315548</xdr:rowOff>
    </xdr:from>
    <xdr:to>
      <xdr:col>19</xdr:col>
      <xdr:colOff>38100</xdr:colOff>
      <xdr:row>38</xdr:row>
      <xdr:rowOff>74248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59025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334449</xdr:rowOff>
    </xdr:from>
    <xdr:to>
      <xdr:col>15</xdr:col>
      <xdr:colOff>101600</xdr:colOff>
      <xdr:row>38</xdr:row>
      <xdr:rowOff>93149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77926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28,258
28,087
112.12
17,975,659
17,543,490
306,726
7,604,007
12,339,626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118453</xdr:rowOff>
    </xdr:from>
    <xdr:to>
      <xdr:col>24</xdr:col>
      <xdr:colOff>63500</xdr:colOff>
      <xdr:row>37</xdr:row>
      <xdr:rowOff>128372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2103"/>
          <a:ext cx="8382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128372</xdr:rowOff>
    </xdr:from>
    <xdr:to>
      <xdr:col>19</xdr:col>
      <xdr:colOff>177800</xdr:colOff>
      <xdr:row>38</xdr:row>
      <xdr:rowOff>90348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2022"/>
          <a:ext cx="8890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57214</xdr:rowOff>
    </xdr:from>
    <xdr:to>
      <xdr:col>15</xdr:col>
      <xdr:colOff>50800</xdr:colOff>
      <xdr:row>38</xdr:row>
      <xdr:rowOff>90348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72314"/>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57214</xdr:rowOff>
    </xdr:from>
    <xdr:to>
      <xdr:col>10</xdr:col>
      <xdr:colOff>114300</xdr:colOff>
      <xdr:row>38</xdr:row>
      <xdr:rowOff>75895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2314"/>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67653</xdr:rowOff>
    </xdr:from>
    <xdr:to>
      <xdr:col>24</xdr:col>
      <xdr:colOff>114300</xdr:colOff>
      <xdr:row>37</xdr:row>
      <xdr:rowOff>169253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46080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77572</xdr:rowOff>
    </xdr:from>
    <xdr:to>
      <xdr:col>20</xdr:col>
      <xdr:colOff>38100</xdr:colOff>
      <xdr:row>38</xdr:row>
      <xdr:rowOff>7722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170298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39548</xdr:rowOff>
    </xdr:from>
    <xdr:to>
      <xdr:col>15</xdr:col>
      <xdr:colOff>101600</xdr:colOff>
      <xdr:row>38</xdr:row>
      <xdr:rowOff>141148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132275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6414</xdr:rowOff>
    </xdr:from>
    <xdr:to>
      <xdr:col>10</xdr:col>
      <xdr:colOff>165100</xdr:colOff>
      <xdr:row>38</xdr:row>
      <xdr:rowOff>108014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99141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25095</xdr:rowOff>
    </xdr:from>
    <xdr:to>
      <xdr:col>6</xdr:col>
      <xdr:colOff>38100</xdr:colOff>
      <xdr:row>38</xdr:row>
      <xdr:rowOff>126695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117822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161707</xdr:rowOff>
    </xdr:from>
    <xdr:to>
      <xdr:col>24</xdr:col>
      <xdr:colOff>63500</xdr:colOff>
      <xdr:row>57</xdr:row>
      <xdr:rowOff>167893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34357"/>
          <a:ext cx="8382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167893</xdr:rowOff>
    </xdr:from>
    <xdr:to>
      <xdr:col>19</xdr:col>
      <xdr:colOff>177800</xdr:colOff>
      <xdr:row>57</xdr:row>
      <xdr:rowOff>170952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40543"/>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170952</xdr:rowOff>
    </xdr:from>
    <xdr:to>
      <xdr:col>15</xdr:col>
      <xdr:colOff>50800</xdr:colOff>
      <xdr:row>58</xdr:row>
      <xdr:rowOff>11115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3602"/>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11115</xdr:rowOff>
    </xdr:from>
    <xdr:to>
      <xdr:col>10</xdr:col>
      <xdr:colOff>114300</xdr:colOff>
      <xdr:row>58</xdr:row>
      <xdr:rowOff>18805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55215"/>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110907</xdr:rowOff>
    </xdr:from>
    <xdr:to>
      <xdr:col>24</xdr:col>
      <xdr:colOff>114300</xdr:colOff>
      <xdr:row>58</xdr:row>
      <xdr:rowOff>41057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25834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9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117093</xdr:rowOff>
    </xdr:from>
    <xdr:to>
      <xdr:col>20</xdr:col>
      <xdr:colOff>38100</xdr:colOff>
      <xdr:row>58</xdr:row>
      <xdr:rowOff>47243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38370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120152</xdr:rowOff>
    </xdr:from>
    <xdr:to>
      <xdr:col>15</xdr:col>
      <xdr:colOff>101600</xdr:colOff>
      <xdr:row>58</xdr:row>
      <xdr:rowOff>50302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41429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131765</xdr:rowOff>
    </xdr:from>
    <xdr:to>
      <xdr:col>10</xdr:col>
      <xdr:colOff>165100</xdr:colOff>
      <xdr:row>58</xdr:row>
      <xdr:rowOff>61915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53042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139455</xdr:rowOff>
    </xdr:from>
    <xdr:to>
      <xdr:col>6</xdr:col>
      <xdr:colOff>38100</xdr:colOff>
      <xdr:row>58</xdr:row>
      <xdr:rowOff>69605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60732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73014</xdr:rowOff>
    </xdr:from>
    <xdr:to>
      <xdr:col>24</xdr:col>
      <xdr:colOff>63500</xdr:colOff>
      <xdr:row>79</xdr:row>
      <xdr:rowOff>73144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617564"/>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73014</xdr:rowOff>
    </xdr:from>
    <xdr:to>
      <xdr:col>19</xdr:col>
      <xdr:colOff>177800</xdr:colOff>
      <xdr:row>79</xdr:row>
      <xdr:rowOff>73454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17564"/>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73454</xdr:rowOff>
    </xdr:from>
    <xdr:to>
      <xdr:col>15</xdr:col>
      <xdr:colOff>50800</xdr:colOff>
      <xdr:row>79</xdr:row>
      <xdr:rowOff>77733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618004"/>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77733</xdr:rowOff>
    </xdr:from>
    <xdr:to>
      <xdr:col>10</xdr:col>
      <xdr:colOff>114300</xdr:colOff>
      <xdr:row>79</xdr:row>
      <xdr:rowOff>78141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22283"/>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22344</xdr:rowOff>
    </xdr:from>
    <xdr:to>
      <xdr:col>24</xdr:col>
      <xdr:colOff>114300</xdr:colOff>
      <xdr:row>79</xdr:row>
      <xdr:rowOff>123944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108721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8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22214</xdr:rowOff>
    </xdr:from>
    <xdr:to>
      <xdr:col>20</xdr:col>
      <xdr:colOff>38100</xdr:colOff>
      <xdr:row>79</xdr:row>
      <xdr:rowOff>123814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114941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22654</xdr:rowOff>
    </xdr:from>
    <xdr:to>
      <xdr:col>15</xdr:col>
      <xdr:colOff>101600</xdr:colOff>
      <xdr:row>79</xdr:row>
      <xdr:rowOff>124254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115381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26933</xdr:rowOff>
    </xdr:from>
    <xdr:to>
      <xdr:col>10</xdr:col>
      <xdr:colOff>165100</xdr:colOff>
      <xdr:row>79</xdr:row>
      <xdr:rowOff>128533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119660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27341</xdr:rowOff>
    </xdr:from>
    <xdr:to>
      <xdr:col>6</xdr:col>
      <xdr:colOff>38100</xdr:colOff>
      <xdr:row>79</xdr:row>
      <xdr:rowOff>128941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120068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118616</xdr:rowOff>
    </xdr:from>
    <xdr:to>
      <xdr:col>24</xdr:col>
      <xdr:colOff>63500</xdr:colOff>
      <xdr:row>95</xdr:row>
      <xdr:rowOff>137246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34916"/>
          <a:ext cx="838200" cy="1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137246</xdr:rowOff>
    </xdr:from>
    <xdr:to>
      <xdr:col>19</xdr:col>
      <xdr:colOff>177800</xdr:colOff>
      <xdr:row>95</xdr:row>
      <xdr:rowOff>141833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24996"/>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141833</xdr:rowOff>
    </xdr:from>
    <xdr:to>
      <xdr:col>15</xdr:col>
      <xdr:colOff>50800</xdr:colOff>
      <xdr:row>96</xdr:row>
      <xdr:rowOff>3172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29583"/>
          <a:ext cx="8890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3172</xdr:rowOff>
    </xdr:from>
    <xdr:to>
      <xdr:col>10</xdr:col>
      <xdr:colOff>114300</xdr:colOff>
      <xdr:row>96</xdr:row>
      <xdr:rowOff>17559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62372"/>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67816</xdr:rowOff>
    </xdr:from>
    <xdr:to>
      <xdr:col>24</xdr:col>
      <xdr:colOff>114300</xdr:colOff>
      <xdr:row>94</xdr:row>
      <xdr:rowOff>169416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90693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3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86446</xdr:rowOff>
    </xdr:from>
    <xdr:to>
      <xdr:col>20</xdr:col>
      <xdr:colOff>38100</xdr:colOff>
      <xdr:row>96</xdr:row>
      <xdr:rowOff>16596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33123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91033</xdr:rowOff>
    </xdr:from>
    <xdr:to>
      <xdr:col>15</xdr:col>
      <xdr:colOff>101600</xdr:colOff>
      <xdr:row>96</xdr:row>
      <xdr:rowOff>21183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37710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5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123822</xdr:rowOff>
    </xdr:from>
    <xdr:to>
      <xdr:col>10</xdr:col>
      <xdr:colOff>165100</xdr:colOff>
      <xdr:row>96</xdr:row>
      <xdr:rowOff>53972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70499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8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138209</xdr:rowOff>
    </xdr:from>
    <xdr:to>
      <xdr:col>6</xdr:col>
      <xdr:colOff>38100</xdr:colOff>
      <xdr:row>96</xdr:row>
      <xdr:rowOff>68359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84886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9040</xdr:rowOff>
    </xdr:from>
    <xdr:to>
      <xdr:col>55</xdr:col>
      <xdr:colOff>0</xdr:colOff>
      <xdr:row>37</xdr:row>
      <xdr:rowOff>45029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09790"/>
          <a:ext cx="838200" cy="3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9040</xdr:rowOff>
    </xdr:from>
    <xdr:to>
      <xdr:col>50</xdr:col>
      <xdr:colOff>114300</xdr:colOff>
      <xdr:row>37</xdr:row>
      <xdr:rowOff>167581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09790"/>
          <a:ext cx="889000" cy="5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167581</xdr:rowOff>
    </xdr:from>
    <xdr:to>
      <xdr:col>45</xdr:col>
      <xdr:colOff>177800</xdr:colOff>
      <xdr:row>38</xdr:row>
      <xdr:rowOff>27556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1231"/>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27556</xdr:rowOff>
    </xdr:from>
    <xdr:to>
      <xdr:col>41</xdr:col>
      <xdr:colOff>50800</xdr:colOff>
      <xdr:row>38</xdr:row>
      <xdr:rowOff>50382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2656"/>
          <a:ext cx="889000" cy="2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165679</xdr:rowOff>
    </xdr:from>
    <xdr:to>
      <xdr:col>55</xdr:col>
      <xdr:colOff>50800</xdr:colOff>
      <xdr:row>37</xdr:row>
      <xdr:rowOff>95829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144106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129690</xdr:rowOff>
    </xdr:from>
    <xdr:to>
      <xdr:col>50</xdr:col>
      <xdr:colOff>165100</xdr:colOff>
      <xdr:row>35</xdr:row>
      <xdr:rowOff>59840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50967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116782</xdr:rowOff>
    </xdr:from>
    <xdr:to>
      <xdr:col>46</xdr:col>
      <xdr:colOff>38100</xdr:colOff>
      <xdr:row>38</xdr:row>
      <xdr:rowOff>46932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38058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148206</xdr:rowOff>
    </xdr:from>
    <xdr:to>
      <xdr:col>41</xdr:col>
      <xdr:colOff>101600</xdr:colOff>
      <xdr:row>38</xdr:row>
      <xdr:rowOff>78356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69483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171032</xdr:rowOff>
    </xdr:from>
    <xdr:to>
      <xdr:col>36</xdr:col>
      <xdr:colOff>165100</xdr:colOff>
      <xdr:row>38</xdr:row>
      <xdr:rowOff>101182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92309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27197</xdr:rowOff>
    </xdr:from>
    <xdr:to>
      <xdr:col>55</xdr:col>
      <xdr:colOff>0</xdr:colOff>
      <xdr:row>57</xdr:row>
      <xdr:rowOff>25660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28397"/>
          <a:ext cx="838200" cy="1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168554</xdr:rowOff>
    </xdr:from>
    <xdr:to>
      <xdr:col>50</xdr:col>
      <xdr:colOff>114300</xdr:colOff>
      <xdr:row>57</xdr:row>
      <xdr:rowOff>25660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69754"/>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144944</xdr:rowOff>
    </xdr:from>
    <xdr:to>
      <xdr:col>45</xdr:col>
      <xdr:colOff>177800</xdr:colOff>
      <xdr:row>56</xdr:row>
      <xdr:rowOff>168554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46144"/>
          <a:ext cx="8890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144944</xdr:rowOff>
    </xdr:from>
    <xdr:to>
      <xdr:col>41</xdr:col>
      <xdr:colOff>50800</xdr:colOff>
      <xdr:row>57</xdr:row>
      <xdr:rowOff>17664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46144"/>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147847</xdr:rowOff>
    </xdr:from>
    <xdr:to>
      <xdr:col>55</xdr:col>
      <xdr:colOff>50800</xdr:colOff>
      <xdr:row>56</xdr:row>
      <xdr:rowOff>77997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170724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146310</xdr:rowOff>
    </xdr:from>
    <xdr:to>
      <xdr:col>50</xdr:col>
      <xdr:colOff>165100</xdr:colOff>
      <xdr:row>57</xdr:row>
      <xdr:rowOff>76460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67587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117754</xdr:rowOff>
    </xdr:from>
    <xdr:to>
      <xdr:col>46</xdr:col>
      <xdr:colOff>38100</xdr:colOff>
      <xdr:row>57</xdr:row>
      <xdr:rowOff>47904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39031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94144</xdr:rowOff>
    </xdr:from>
    <xdr:to>
      <xdr:col>41</xdr:col>
      <xdr:colOff>101600</xdr:colOff>
      <xdr:row>57</xdr:row>
      <xdr:rowOff>24294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138314</xdr:rowOff>
    </xdr:from>
    <xdr:to>
      <xdr:col>36</xdr:col>
      <xdr:colOff>165100</xdr:colOff>
      <xdr:row>57</xdr:row>
      <xdr:rowOff>68464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59591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124070</xdr:rowOff>
    </xdr:from>
    <xdr:to>
      <xdr:col>55</xdr:col>
      <xdr:colOff>0</xdr:colOff>
      <xdr:row>77</xdr:row>
      <xdr:rowOff>130842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25720"/>
          <a:ext cx="8382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54330</xdr:rowOff>
    </xdr:from>
    <xdr:to>
      <xdr:col>50</xdr:col>
      <xdr:colOff>114300</xdr:colOff>
      <xdr:row>77</xdr:row>
      <xdr:rowOff>130842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55980"/>
          <a:ext cx="889000" cy="7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139883</xdr:rowOff>
    </xdr:from>
    <xdr:to>
      <xdr:col>45</xdr:col>
      <xdr:colOff>177800</xdr:colOff>
      <xdr:row>77</xdr:row>
      <xdr:rowOff>54330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7008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139883</xdr:rowOff>
    </xdr:from>
    <xdr:to>
      <xdr:col>41</xdr:col>
      <xdr:colOff>50800</xdr:colOff>
      <xdr:row>77</xdr:row>
      <xdr:rowOff>40339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70083"/>
          <a:ext cx="889000" cy="7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73270</xdr:rowOff>
    </xdr:from>
    <xdr:to>
      <xdr:col>55</xdr:col>
      <xdr:colOff>50800</xdr:colOff>
      <xdr:row>78</xdr:row>
      <xdr:rowOff>3420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159647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80042</xdr:rowOff>
    </xdr:from>
    <xdr:to>
      <xdr:col>50</xdr:col>
      <xdr:colOff>165100</xdr:colOff>
      <xdr:row>78</xdr:row>
      <xdr:rowOff>10192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3530</xdr:rowOff>
    </xdr:from>
    <xdr:to>
      <xdr:col>46</xdr:col>
      <xdr:colOff>38100</xdr:colOff>
      <xdr:row>77</xdr:row>
      <xdr:rowOff>105130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96257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89083</xdr:rowOff>
    </xdr:from>
    <xdr:to>
      <xdr:col>41</xdr:col>
      <xdr:colOff>101600</xdr:colOff>
      <xdr:row>77</xdr:row>
      <xdr:rowOff>19233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35760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160989</xdr:rowOff>
    </xdr:from>
    <xdr:to>
      <xdr:col>36</xdr:col>
      <xdr:colOff>165100</xdr:colOff>
      <xdr:row>77</xdr:row>
      <xdr:rowOff>91139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107666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158714</xdr:rowOff>
    </xdr:from>
    <xdr:to>
      <xdr:col>55</xdr:col>
      <xdr:colOff>0</xdr:colOff>
      <xdr:row>98</xdr:row>
      <xdr:rowOff>4890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17914"/>
          <a:ext cx="838200" cy="18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4890</xdr:rowOff>
    </xdr:from>
    <xdr:to>
      <xdr:col>50</xdr:col>
      <xdr:colOff>114300</xdr:colOff>
      <xdr:row>98</xdr:row>
      <xdr:rowOff>18067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06990"/>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18067</xdr:rowOff>
    </xdr:from>
    <xdr:to>
      <xdr:col>45</xdr:col>
      <xdr:colOff>177800</xdr:colOff>
      <xdr:row>98</xdr:row>
      <xdr:rowOff>69794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20167"/>
          <a:ext cx="889000" cy="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3339</xdr:rowOff>
    </xdr:from>
    <xdr:to>
      <xdr:col>41</xdr:col>
      <xdr:colOff>50800</xdr:colOff>
      <xdr:row>98</xdr:row>
      <xdr:rowOff>69794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05439"/>
          <a:ext cx="889000" cy="6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107914</xdr:rowOff>
    </xdr:from>
    <xdr:to>
      <xdr:col>55</xdr:col>
      <xdr:colOff>50800</xdr:colOff>
      <xdr:row>97</xdr:row>
      <xdr:rowOff>38064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130791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125540</xdr:rowOff>
    </xdr:from>
    <xdr:to>
      <xdr:col>50</xdr:col>
      <xdr:colOff>165100</xdr:colOff>
      <xdr:row>98</xdr:row>
      <xdr:rowOff>55690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46817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138717</xdr:rowOff>
    </xdr:from>
    <xdr:to>
      <xdr:col>46</xdr:col>
      <xdr:colOff>38100</xdr:colOff>
      <xdr:row>98</xdr:row>
      <xdr:rowOff>68867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59994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18994</xdr:rowOff>
    </xdr:from>
    <xdr:to>
      <xdr:col>41</xdr:col>
      <xdr:colOff>101600</xdr:colOff>
      <xdr:row>98</xdr:row>
      <xdr:rowOff>120594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111721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123989</xdr:rowOff>
    </xdr:from>
    <xdr:to>
      <xdr:col>36</xdr:col>
      <xdr:colOff>165100</xdr:colOff>
      <xdr:row>98</xdr:row>
      <xdr:rowOff>54139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45266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136682</xdr:rowOff>
    </xdr:from>
    <xdr:to>
      <xdr:col>85</xdr:col>
      <xdr:colOff>127000</xdr:colOff>
      <xdr:row>37</xdr:row>
      <xdr:rowOff>148421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80332"/>
          <a:ext cx="8382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148421</xdr:rowOff>
    </xdr:from>
    <xdr:to>
      <xdr:col>81</xdr:col>
      <xdr:colOff>50800</xdr:colOff>
      <xdr:row>38</xdr:row>
      <xdr:rowOff>19725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92071"/>
          <a:ext cx="889000" cy="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19005</xdr:rowOff>
    </xdr:from>
    <xdr:to>
      <xdr:col>76</xdr:col>
      <xdr:colOff>114300</xdr:colOff>
      <xdr:row>38</xdr:row>
      <xdr:rowOff>19725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34105"/>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19005</xdr:rowOff>
    </xdr:from>
    <xdr:to>
      <xdr:col>71</xdr:col>
      <xdr:colOff>177800</xdr:colOff>
      <xdr:row>38</xdr:row>
      <xdr:rowOff>24720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4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85882</xdr:rowOff>
    </xdr:from>
    <xdr:to>
      <xdr:col>85</xdr:col>
      <xdr:colOff>177800</xdr:colOff>
      <xdr:row>38</xdr:row>
      <xdr:rowOff>16032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45259</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97621</xdr:rowOff>
    </xdr:from>
    <xdr:to>
      <xdr:col>81</xdr:col>
      <xdr:colOff>101600</xdr:colOff>
      <xdr:row>38</xdr:row>
      <xdr:rowOff>27771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18898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3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140375</xdr:rowOff>
    </xdr:from>
    <xdr:to>
      <xdr:col>76</xdr:col>
      <xdr:colOff>165100</xdr:colOff>
      <xdr:row>38</xdr:row>
      <xdr:rowOff>70525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61652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76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139655</xdr:rowOff>
    </xdr:from>
    <xdr:to>
      <xdr:col>72</xdr:col>
      <xdr:colOff>38100</xdr:colOff>
      <xdr:row>38</xdr:row>
      <xdr:rowOff>69805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60932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145370</xdr:rowOff>
    </xdr:from>
    <xdr:to>
      <xdr:col>67</xdr:col>
      <xdr:colOff>101600</xdr:colOff>
      <xdr:row>38</xdr:row>
      <xdr:rowOff>75519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0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66647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1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161463</xdr:rowOff>
    </xdr:from>
    <xdr:to>
      <xdr:col>85</xdr:col>
      <xdr:colOff>127000</xdr:colOff>
      <xdr:row>78</xdr:row>
      <xdr:rowOff>166596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34563"/>
          <a:ext cx="8382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166596</xdr:rowOff>
    </xdr:from>
    <xdr:to>
      <xdr:col>81</xdr:col>
      <xdr:colOff>50800</xdr:colOff>
      <xdr:row>78</xdr:row>
      <xdr:rowOff>169418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39696"/>
          <a:ext cx="8890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169418</xdr:rowOff>
    </xdr:from>
    <xdr:to>
      <xdr:col>76</xdr:col>
      <xdr:colOff>114300</xdr:colOff>
      <xdr:row>79</xdr:row>
      <xdr:rowOff>12449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42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12449</xdr:rowOff>
    </xdr:from>
    <xdr:to>
      <xdr:col>71</xdr:col>
      <xdr:colOff>177800</xdr:colOff>
      <xdr:row>79</xdr:row>
      <xdr:rowOff>17104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56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110663</xdr:rowOff>
    </xdr:from>
    <xdr:to>
      <xdr:col>85</xdr:col>
      <xdr:colOff>177800</xdr:colOff>
      <xdr:row>79</xdr:row>
      <xdr:rowOff>40813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25590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115796</xdr:rowOff>
    </xdr:from>
    <xdr:to>
      <xdr:col>81</xdr:col>
      <xdr:colOff>101600</xdr:colOff>
      <xdr:row>79</xdr:row>
      <xdr:rowOff>45946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37073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118618</xdr:rowOff>
    </xdr:from>
    <xdr:to>
      <xdr:col>76</xdr:col>
      <xdr:colOff>165100</xdr:colOff>
      <xdr:row>79</xdr:row>
      <xdr:rowOff>48768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39895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133099</xdr:rowOff>
    </xdr:from>
    <xdr:to>
      <xdr:col>72</xdr:col>
      <xdr:colOff>38100</xdr:colOff>
      <xdr:row>79</xdr:row>
      <xdr:rowOff>63249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54376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137754</xdr:rowOff>
    </xdr:from>
    <xdr:to>
      <xdr:col>67</xdr:col>
      <xdr:colOff>101600</xdr:colOff>
      <xdr:row>79</xdr:row>
      <xdr:rowOff>67904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59031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65864</xdr:rowOff>
    </xdr:from>
    <xdr:to>
      <xdr:col>85</xdr:col>
      <xdr:colOff>127000</xdr:colOff>
      <xdr:row>98</xdr:row>
      <xdr:rowOff>86274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7964"/>
          <a:ext cx="8382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86274</xdr:rowOff>
    </xdr:from>
    <xdr:to>
      <xdr:col>81</xdr:col>
      <xdr:colOff>50800</xdr:colOff>
      <xdr:row>98</xdr:row>
      <xdr:rowOff>90148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8374"/>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90148</xdr:rowOff>
    </xdr:from>
    <xdr:to>
      <xdr:col>76</xdr:col>
      <xdr:colOff>114300</xdr:colOff>
      <xdr:row>98</xdr:row>
      <xdr:rowOff>96259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2248"/>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96259</xdr:rowOff>
    </xdr:from>
    <xdr:to>
      <xdr:col>71</xdr:col>
      <xdr:colOff>177800</xdr:colOff>
      <xdr:row>98</xdr:row>
      <xdr:rowOff>102002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98359"/>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15064</xdr:rowOff>
    </xdr:from>
    <xdr:to>
      <xdr:col>85</xdr:col>
      <xdr:colOff>177800</xdr:colOff>
      <xdr:row>98</xdr:row>
      <xdr:rowOff>116664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35474</xdr:rowOff>
    </xdr:from>
    <xdr:to>
      <xdr:col>81</xdr:col>
      <xdr:colOff>101600</xdr:colOff>
      <xdr:row>98</xdr:row>
      <xdr:rowOff>137074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128201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39348</xdr:rowOff>
    </xdr:from>
    <xdr:to>
      <xdr:col>76</xdr:col>
      <xdr:colOff>165100</xdr:colOff>
      <xdr:row>98</xdr:row>
      <xdr:rowOff>140948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132075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45459</xdr:rowOff>
    </xdr:from>
    <xdr:to>
      <xdr:col>72</xdr:col>
      <xdr:colOff>38100</xdr:colOff>
      <xdr:row>98</xdr:row>
      <xdr:rowOff>147059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51202</xdr:rowOff>
    </xdr:from>
    <xdr:to>
      <xdr:col>67</xdr:col>
      <xdr:colOff>101600</xdr:colOff>
      <xdr:row>98</xdr:row>
      <xdr:rowOff>152802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44183</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44183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164833</xdr:rowOff>
    </xdr:from>
    <xdr:to>
      <xdr:col>102</xdr:col>
      <xdr:colOff>165100</xdr:colOff>
      <xdr:row>39</xdr:row>
      <xdr:rowOff>94983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86110</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164833</xdr:rowOff>
    </xdr:from>
    <xdr:to>
      <xdr:col>98</xdr:col>
      <xdr:colOff>38100</xdr:colOff>
      <xdr:row>39</xdr:row>
      <xdr:rowOff>94983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86110</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68320</xdr:rowOff>
    </xdr:from>
    <xdr:to>
      <xdr:col>116</xdr:col>
      <xdr:colOff>63500</xdr:colOff>
      <xdr:row>58</xdr:row>
      <xdr:rowOff>70968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12420"/>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68320</xdr:rowOff>
    </xdr:from>
    <xdr:to>
      <xdr:col>111</xdr:col>
      <xdr:colOff>177800</xdr:colOff>
      <xdr:row>58</xdr:row>
      <xdr:rowOff>74492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1242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74492</xdr:rowOff>
    </xdr:from>
    <xdr:to>
      <xdr:col>107</xdr:col>
      <xdr:colOff>50800</xdr:colOff>
      <xdr:row>58</xdr:row>
      <xdr:rowOff>76359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1859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76359</xdr:rowOff>
    </xdr:from>
    <xdr:to>
      <xdr:col>102</xdr:col>
      <xdr:colOff>114300</xdr:colOff>
      <xdr:row>58</xdr:row>
      <xdr:rowOff>78587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20459"/>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20168</xdr:rowOff>
    </xdr:from>
    <xdr:to>
      <xdr:col>116</xdr:col>
      <xdr:colOff>114300</xdr:colOff>
      <xdr:row>58</xdr:row>
      <xdr:rowOff>121768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43045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1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17520</xdr:rowOff>
    </xdr:from>
    <xdr:to>
      <xdr:col>112</xdr:col>
      <xdr:colOff>38100</xdr:colOff>
      <xdr:row>58</xdr:row>
      <xdr:rowOff>119120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135647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23692</xdr:rowOff>
    </xdr:from>
    <xdr:to>
      <xdr:col>107</xdr:col>
      <xdr:colOff>101600</xdr:colOff>
      <xdr:row>58</xdr:row>
      <xdr:rowOff>125292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141819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25559</xdr:rowOff>
    </xdr:from>
    <xdr:to>
      <xdr:col>102</xdr:col>
      <xdr:colOff>165100</xdr:colOff>
      <xdr:row>58</xdr:row>
      <xdr:rowOff>127159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143686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27787</xdr:rowOff>
    </xdr:from>
    <xdr:to>
      <xdr:col>98</xdr:col>
      <xdr:colOff>38100</xdr:colOff>
      <xdr:row>58</xdr:row>
      <xdr:rowOff>129387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145914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4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5544</xdr:rowOff>
    </xdr:from>
    <xdr:to>
      <xdr:col>116</xdr:col>
      <xdr:colOff>63500</xdr:colOff>
      <xdr:row>77</xdr:row>
      <xdr:rowOff>19196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07194"/>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47362</xdr:rowOff>
    </xdr:from>
    <xdr:to>
      <xdr:col>111</xdr:col>
      <xdr:colOff>177800</xdr:colOff>
      <xdr:row>77</xdr:row>
      <xdr:rowOff>19196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06112"/>
          <a:ext cx="889000" cy="3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46986</xdr:rowOff>
    </xdr:from>
    <xdr:to>
      <xdr:col>107</xdr:col>
      <xdr:colOff>50800</xdr:colOff>
      <xdr:row>75</xdr:row>
      <xdr:rowOff>47362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05736"/>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169745</xdr:rowOff>
    </xdr:from>
    <xdr:to>
      <xdr:col>102</xdr:col>
      <xdr:colOff>114300</xdr:colOff>
      <xdr:row>75</xdr:row>
      <xdr:rowOff>46986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57045"/>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126194</xdr:rowOff>
    </xdr:from>
    <xdr:to>
      <xdr:col>116</xdr:col>
      <xdr:colOff>114300</xdr:colOff>
      <xdr:row>77</xdr:row>
      <xdr:rowOff>56344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104621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139846</xdr:rowOff>
    </xdr:from>
    <xdr:to>
      <xdr:col>112</xdr:col>
      <xdr:colOff>38100</xdr:colOff>
      <xdr:row>77</xdr:row>
      <xdr:rowOff>69996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61123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168012</xdr:rowOff>
    </xdr:from>
    <xdr:to>
      <xdr:col>107</xdr:col>
      <xdr:colOff>101600</xdr:colOff>
      <xdr:row>75</xdr:row>
      <xdr:rowOff>98162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114689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167636</xdr:rowOff>
    </xdr:from>
    <xdr:to>
      <xdr:col>102</xdr:col>
      <xdr:colOff>165100</xdr:colOff>
      <xdr:row>75</xdr:row>
      <xdr:rowOff>97786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114313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118945</xdr:rowOff>
    </xdr:from>
    <xdr:to>
      <xdr:col>98</xdr:col>
      <xdr:colOff>38100</xdr:colOff>
      <xdr:row>75</xdr:row>
      <xdr:rowOff>49095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65622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扶助費、普通建設事業費（うち更新整備）、貸付金を除けば、住民一人あたりのコストはおおむね類似団体内平均より低い水準である。</a:t>
          </a:r>
        </a:p>
        <a:p>
          <a:r>
            <a:rPr kumimoji="1" lang="ja-JP" altLang="en-US" sz="1100">
              <a:latin typeface="ＭＳ Ｐゴシック" panose="020B0600070205080204" pitchFamily="50" charset="-128"/>
              <a:ea typeface="ＭＳ Ｐゴシック" panose="020B0600070205080204" pitchFamily="50" charset="-128"/>
            </a:rPr>
            <a:t>・扶助費が全国平均、類似団体内平均及び佐賀県平均を上回っている要因として、特に児童福祉費が高水準にあることが挙げられ、その背景には当市内に幼稚園が少なく、保育所又は認定こども園を利用する児童の割合が高いことが挙げられる。</a:t>
          </a:r>
        </a:p>
        <a:p>
          <a:r>
            <a:rPr kumimoji="1" lang="ja-JP" altLang="en-US" sz="1100">
              <a:latin typeface="ＭＳ Ｐゴシック" panose="020B0600070205080204" pitchFamily="50" charset="-128"/>
              <a:ea typeface="ＭＳ Ｐゴシック" panose="020B0600070205080204" pitchFamily="50" charset="-128"/>
            </a:rPr>
            <a:t>・各性質において前年度と比較し、増加が大きなものの主な要因は以下のとおり。</a:t>
          </a:r>
        </a:p>
        <a:p>
          <a:r>
            <a:rPr kumimoji="1" lang="ja-JP" altLang="en-US" sz="1100">
              <a:latin typeface="ＭＳ Ｐゴシック" panose="020B0600070205080204" pitchFamily="50" charset="-128"/>
              <a:ea typeface="ＭＳ Ｐゴシック" panose="020B0600070205080204" pitchFamily="50" charset="-128"/>
            </a:rPr>
            <a:t>　災害復旧事業費：</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災害の事業費に加え、</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災害での被害によりさらに復旧費用が膨らんだこと。　普通建設事業費：大型投資事業の実施により事業費が増加したこと。</a:t>
          </a:r>
        </a:p>
        <a:p>
          <a:r>
            <a:rPr kumimoji="1" lang="ja-JP" altLang="en-US" sz="1100">
              <a:latin typeface="ＭＳ Ｐゴシック" panose="020B0600070205080204" pitchFamily="50" charset="-128"/>
              <a:ea typeface="ＭＳ Ｐゴシック" panose="020B0600070205080204" pitchFamily="50" charset="-128"/>
            </a:rPr>
            <a:t>　扶助費：国の施策による給付金事業（非課税世帯臨時特別給付金等）の実施により事業費が増加したこと。</a:t>
          </a:r>
        </a:p>
        <a:p>
          <a:r>
            <a:rPr kumimoji="1" lang="ja-JP" altLang="en-US" sz="1100">
              <a:latin typeface="ＭＳ Ｐゴシック" panose="020B0600070205080204" pitchFamily="50" charset="-128"/>
              <a:ea typeface="ＭＳ Ｐゴシック" panose="020B0600070205080204" pitchFamily="50" charset="-128"/>
            </a:rPr>
            <a:t>・各性質別において前年度と比較し、減少が大きなものの主な要因は以下のとおり。</a:t>
          </a:r>
        </a:p>
        <a:p>
          <a:r>
            <a:rPr kumimoji="1" lang="ja-JP" altLang="en-US" sz="1100">
              <a:latin typeface="ＭＳ Ｐゴシック" panose="020B0600070205080204" pitchFamily="50" charset="-128"/>
              <a:ea typeface="ＭＳ Ｐゴシック" panose="020B0600070205080204" pitchFamily="50" charset="-128"/>
            </a:rPr>
            <a:t>　補助費等：国の施策による給付金事業（特別定額給付金）の終了により事業費が減少したこと。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28,258
28,087
112.12
17,975,659
17,543,490
306,726
7,604,007
12,339,626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132461</xdr:rowOff>
    </xdr:from>
    <xdr:to>
      <xdr:col>24</xdr:col>
      <xdr:colOff>63500</xdr:colOff>
      <xdr:row>35</xdr:row>
      <xdr:rowOff>147891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3211"/>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104077</xdr:rowOff>
    </xdr:from>
    <xdr:to>
      <xdr:col>19</xdr:col>
      <xdr:colOff>177800</xdr:colOff>
      <xdr:row>35</xdr:row>
      <xdr:rowOff>132461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482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104077</xdr:rowOff>
    </xdr:from>
    <xdr:to>
      <xdr:col>15</xdr:col>
      <xdr:colOff>50800</xdr:colOff>
      <xdr:row>35</xdr:row>
      <xdr:rowOff>125793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482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109029</xdr:rowOff>
    </xdr:from>
    <xdr:to>
      <xdr:col>10</xdr:col>
      <xdr:colOff>114300</xdr:colOff>
      <xdr:row>35</xdr:row>
      <xdr:rowOff>125793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9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97091</xdr:rowOff>
    </xdr:from>
    <xdr:to>
      <xdr:col>24</xdr:col>
      <xdr:colOff>114300</xdr:colOff>
      <xdr:row>36</xdr:row>
      <xdr:rowOff>27241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119968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81661</xdr:rowOff>
    </xdr:from>
    <xdr:to>
      <xdr:col>20</xdr:col>
      <xdr:colOff>38100</xdr:colOff>
      <xdr:row>36</xdr:row>
      <xdr:rowOff>11811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28338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53277</xdr:rowOff>
    </xdr:from>
    <xdr:to>
      <xdr:col>15</xdr:col>
      <xdr:colOff>101600</xdr:colOff>
      <xdr:row>35</xdr:row>
      <xdr:rowOff>154877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171404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74993</xdr:rowOff>
    </xdr:from>
    <xdr:to>
      <xdr:col>10</xdr:col>
      <xdr:colOff>165100</xdr:colOff>
      <xdr:row>36</xdr:row>
      <xdr:rowOff>5143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21670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58229</xdr:rowOff>
    </xdr:from>
    <xdr:to>
      <xdr:col>6</xdr:col>
      <xdr:colOff>38100</xdr:colOff>
      <xdr:row>35</xdr:row>
      <xdr:rowOff>159829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4906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163037</xdr:rowOff>
    </xdr:from>
    <xdr:to>
      <xdr:col>24</xdr:col>
      <xdr:colOff>63500</xdr:colOff>
      <xdr:row>58</xdr:row>
      <xdr:rowOff>65363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5687"/>
          <a:ext cx="838200" cy="7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163037</xdr:rowOff>
    </xdr:from>
    <xdr:to>
      <xdr:col>19</xdr:col>
      <xdr:colOff>177800</xdr:colOff>
      <xdr:row>58</xdr:row>
      <xdr:rowOff>113847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35687"/>
          <a:ext cx="889000" cy="1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113847</xdr:rowOff>
    </xdr:from>
    <xdr:to>
      <xdr:col>15</xdr:col>
      <xdr:colOff>50800</xdr:colOff>
      <xdr:row>58</xdr:row>
      <xdr:rowOff>128997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7947"/>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128997</xdr:rowOff>
    </xdr:from>
    <xdr:to>
      <xdr:col>10</xdr:col>
      <xdr:colOff>114300</xdr:colOff>
      <xdr:row>58</xdr:row>
      <xdr:rowOff>139052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309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14563</xdr:rowOff>
    </xdr:from>
    <xdr:to>
      <xdr:col>24</xdr:col>
      <xdr:colOff>114300</xdr:colOff>
      <xdr:row>58</xdr:row>
      <xdr:rowOff>116163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112237</xdr:rowOff>
    </xdr:from>
    <xdr:to>
      <xdr:col>20</xdr:col>
      <xdr:colOff>38100</xdr:colOff>
      <xdr:row>58</xdr:row>
      <xdr:rowOff>42387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33514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7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63047</xdr:rowOff>
    </xdr:from>
    <xdr:to>
      <xdr:col>15</xdr:col>
      <xdr:colOff>101600</xdr:colOff>
      <xdr:row>58</xdr:row>
      <xdr:rowOff>164647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155774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78197</xdr:rowOff>
    </xdr:from>
    <xdr:to>
      <xdr:col>10</xdr:col>
      <xdr:colOff>165100</xdr:colOff>
      <xdr:row>59</xdr:row>
      <xdr:rowOff>8347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170924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88252</xdr:rowOff>
    </xdr:from>
    <xdr:to>
      <xdr:col>6</xdr:col>
      <xdr:colOff>38100</xdr:colOff>
      <xdr:row>59</xdr:row>
      <xdr:rowOff>18402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73749</xdr:rowOff>
    </xdr:from>
    <xdr:to>
      <xdr:col>24</xdr:col>
      <xdr:colOff>63500</xdr:colOff>
      <xdr:row>76</xdr:row>
      <xdr:rowOff>4460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32499"/>
          <a:ext cx="838200" cy="1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170794</xdr:rowOff>
    </xdr:from>
    <xdr:to>
      <xdr:col>19</xdr:col>
      <xdr:colOff>177800</xdr:colOff>
      <xdr:row>76</xdr:row>
      <xdr:rowOff>4460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2954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170794</xdr:rowOff>
    </xdr:from>
    <xdr:to>
      <xdr:col>15</xdr:col>
      <xdr:colOff>50800</xdr:colOff>
      <xdr:row>76</xdr:row>
      <xdr:rowOff>65112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9544"/>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61033</xdr:rowOff>
    </xdr:from>
    <xdr:to>
      <xdr:col>10</xdr:col>
      <xdr:colOff>114300</xdr:colOff>
      <xdr:row>76</xdr:row>
      <xdr:rowOff>65112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91233"/>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22949</xdr:rowOff>
    </xdr:from>
    <xdr:to>
      <xdr:col>24</xdr:col>
      <xdr:colOff>114300</xdr:colOff>
      <xdr:row>75</xdr:row>
      <xdr:rowOff>124549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45826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3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125110</xdr:rowOff>
    </xdr:from>
    <xdr:to>
      <xdr:col>20</xdr:col>
      <xdr:colOff>38100</xdr:colOff>
      <xdr:row>76</xdr:row>
      <xdr:rowOff>55260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71787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5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119994</xdr:rowOff>
    </xdr:from>
    <xdr:to>
      <xdr:col>15</xdr:col>
      <xdr:colOff>101600</xdr:colOff>
      <xdr:row>76</xdr:row>
      <xdr:rowOff>50144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66671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14312</xdr:rowOff>
    </xdr:from>
    <xdr:to>
      <xdr:col>10</xdr:col>
      <xdr:colOff>165100</xdr:colOff>
      <xdr:row>76</xdr:row>
      <xdr:rowOff>115912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132439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10233</xdr:rowOff>
    </xdr:from>
    <xdr:to>
      <xdr:col>6</xdr:col>
      <xdr:colOff>38100</xdr:colOff>
      <xdr:row>76</xdr:row>
      <xdr:rowOff>111833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128361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65207</xdr:rowOff>
    </xdr:from>
    <xdr:to>
      <xdr:col>24</xdr:col>
      <xdr:colOff>63500</xdr:colOff>
      <xdr:row>97</xdr:row>
      <xdr:rowOff>134579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5857"/>
          <a:ext cx="838200" cy="6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134579</xdr:rowOff>
    </xdr:from>
    <xdr:to>
      <xdr:col>19</xdr:col>
      <xdr:colOff>177800</xdr:colOff>
      <xdr:row>97</xdr:row>
      <xdr:rowOff>152411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522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152411</xdr:rowOff>
    </xdr:from>
    <xdr:to>
      <xdr:col>15</xdr:col>
      <xdr:colOff>50800</xdr:colOff>
      <xdr:row>97</xdr:row>
      <xdr:rowOff>168610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306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168610</xdr:rowOff>
    </xdr:from>
    <xdr:to>
      <xdr:col>10</xdr:col>
      <xdr:colOff>114300</xdr:colOff>
      <xdr:row>98</xdr:row>
      <xdr:rowOff>18938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99260"/>
          <a:ext cx="889000" cy="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14407</xdr:rowOff>
    </xdr:from>
    <xdr:to>
      <xdr:col>24</xdr:col>
      <xdr:colOff>114300</xdr:colOff>
      <xdr:row>97</xdr:row>
      <xdr:rowOff>116007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100784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83779</xdr:rowOff>
    </xdr:from>
    <xdr:to>
      <xdr:col>20</xdr:col>
      <xdr:colOff>38100</xdr:colOff>
      <xdr:row>98</xdr:row>
      <xdr:rowOff>13929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101611</xdr:rowOff>
    </xdr:from>
    <xdr:to>
      <xdr:col>15</xdr:col>
      <xdr:colOff>101600</xdr:colOff>
      <xdr:row>98</xdr:row>
      <xdr:rowOff>31761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22888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117810</xdr:rowOff>
    </xdr:from>
    <xdr:to>
      <xdr:col>10</xdr:col>
      <xdr:colOff>165100</xdr:colOff>
      <xdr:row>98</xdr:row>
      <xdr:rowOff>47960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39087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139588</xdr:rowOff>
    </xdr:from>
    <xdr:to>
      <xdr:col>6</xdr:col>
      <xdr:colOff>38100</xdr:colOff>
      <xdr:row>98</xdr:row>
      <xdr:rowOff>69738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159360</xdr:rowOff>
    </xdr:from>
    <xdr:to>
      <xdr:col>55</xdr:col>
      <xdr:colOff>0</xdr:colOff>
      <xdr:row>36</xdr:row>
      <xdr:rowOff>13284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160110"/>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159360</xdr:rowOff>
    </xdr:from>
    <xdr:to>
      <xdr:col>50</xdr:col>
      <xdr:colOff>114300</xdr:colOff>
      <xdr:row>36</xdr:row>
      <xdr:rowOff>19914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16011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164160</xdr:rowOff>
    </xdr:from>
    <xdr:to>
      <xdr:col>45</xdr:col>
      <xdr:colOff>177800</xdr:colOff>
      <xdr:row>36</xdr:row>
      <xdr:rowOff>19914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164910"/>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164160</xdr:rowOff>
    </xdr:from>
    <xdr:to>
      <xdr:col>41</xdr:col>
      <xdr:colOff>50800</xdr:colOff>
      <xdr:row>35</xdr:row>
      <xdr:rowOff>171018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1649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133934</xdr:rowOff>
    </xdr:from>
    <xdr:to>
      <xdr:col>55</xdr:col>
      <xdr:colOff>50800</xdr:colOff>
      <xdr:row>36</xdr:row>
      <xdr:rowOff>64084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156811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8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108560</xdr:rowOff>
    </xdr:from>
    <xdr:to>
      <xdr:col>50</xdr:col>
      <xdr:colOff>165100</xdr:colOff>
      <xdr:row>36</xdr:row>
      <xdr:rowOff>38710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55237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8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140564</xdr:rowOff>
    </xdr:from>
    <xdr:to>
      <xdr:col>46</xdr:col>
      <xdr:colOff>38100</xdr:colOff>
      <xdr:row>36</xdr:row>
      <xdr:rowOff>70714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87241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113360</xdr:rowOff>
    </xdr:from>
    <xdr:to>
      <xdr:col>41</xdr:col>
      <xdr:colOff>101600</xdr:colOff>
      <xdr:row>36</xdr:row>
      <xdr:rowOff>43510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60037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120218</xdr:rowOff>
    </xdr:from>
    <xdr:to>
      <xdr:col>36</xdr:col>
      <xdr:colOff>165100</xdr:colOff>
      <xdr:row>36</xdr:row>
      <xdr:rowOff>50368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66895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9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27737</xdr:rowOff>
    </xdr:from>
    <xdr:to>
      <xdr:col>55</xdr:col>
      <xdr:colOff>0</xdr:colOff>
      <xdr:row>56</xdr:row>
      <xdr:rowOff>66751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28937"/>
          <a:ext cx="8382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66751</xdr:rowOff>
    </xdr:from>
    <xdr:to>
      <xdr:col>50</xdr:col>
      <xdr:colOff>114300</xdr:colOff>
      <xdr:row>57</xdr:row>
      <xdr:rowOff>368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67951"/>
          <a:ext cx="889000" cy="1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8509</xdr:rowOff>
    </xdr:from>
    <xdr:to>
      <xdr:col>45</xdr:col>
      <xdr:colOff>177800</xdr:colOff>
      <xdr:row>57</xdr:row>
      <xdr:rowOff>368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09709"/>
          <a:ext cx="889000" cy="1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8509</xdr:rowOff>
    </xdr:from>
    <xdr:to>
      <xdr:col>41</xdr:col>
      <xdr:colOff>50800</xdr:colOff>
      <xdr:row>56</xdr:row>
      <xdr:rowOff>48501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09709"/>
          <a:ext cx="8890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148387</xdr:rowOff>
    </xdr:from>
    <xdr:to>
      <xdr:col>55</xdr:col>
      <xdr:colOff>50800</xdr:colOff>
      <xdr:row>56</xdr:row>
      <xdr:rowOff>78537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171264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15951</xdr:rowOff>
    </xdr:from>
    <xdr:to>
      <xdr:col>50</xdr:col>
      <xdr:colOff>165100</xdr:colOff>
      <xdr:row>56</xdr:row>
      <xdr:rowOff>117551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134078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121018</xdr:rowOff>
    </xdr:from>
    <xdr:to>
      <xdr:col>46</xdr:col>
      <xdr:colOff>38100</xdr:colOff>
      <xdr:row>57</xdr:row>
      <xdr:rowOff>51168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42295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129159</xdr:rowOff>
    </xdr:from>
    <xdr:to>
      <xdr:col>41</xdr:col>
      <xdr:colOff>101600</xdr:colOff>
      <xdr:row>56</xdr:row>
      <xdr:rowOff>59309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75836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169151</xdr:rowOff>
    </xdr:from>
    <xdr:to>
      <xdr:col>36</xdr:col>
      <xdr:colOff>165100</xdr:colOff>
      <xdr:row>56</xdr:row>
      <xdr:rowOff>99301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115828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31860</xdr:rowOff>
    </xdr:from>
    <xdr:to>
      <xdr:col>55</xdr:col>
      <xdr:colOff>0</xdr:colOff>
      <xdr:row>78</xdr:row>
      <xdr:rowOff>38362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04960"/>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31860</xdr:rowOff>
    </xdr:from>
    <xdr:to>
      <xdr:col>50</xdr:col>
      <xdr:colOff>114300</xdr:colOff>
      <xdr:row>78</xdr:row>
      <xdr:rowOff>81590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04960"/>
          <a:ext cx="889000" cy="4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36748</xdr:rowOff>
    </xdr:from>
    <xdr:to>
      <xdr:col>45</xdr:col>
      <xdr:colOff>177800</xdr:colOff>
      <xdr:row>78</xdr:row>
      <xdr:rowOff>81590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09848"/>
          <a:ext cx="889000" cy="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36748</xdr:rowOff>
    </xdr:from>
    <xdr:to>
      <xdr:col>41</xdr:col>
      <xdr:colOff>50800</xdr:colOff>
      <xdr:row>78</xdr:row>
      <xdr:rowOff>78518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09848"/>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159012</xdr:rowOff>
    </xdr:from>
    <xdr:to>
      <xdr:col>55</xdr:col>
      <xdr:colOff>50800</xdr:colOff>
      <xdr:row>78</xdr:row>
      <xdr:rowOff>89162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152510</xdr:rowOff>
    </xdr:from>
    <xdr:to>
      <xdr:col>50</xdr:col>
      <xdr:colOff>165100</xdr:colOff>
      <xdr:row>78</xdr:row>
      <xdr:rowOff>82660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73787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30790</xdr:rowOff>
    </xdr:from>
    <xdr:to>
      <xdr:col>46</xdr:col>
      <xdr:colOff>38100</xdr:colOff>
      <xdr:row>78</xdr:row>
      <xdr:rowOff>132390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123517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157398</xdr:rowOff>
    </xdr:from>
    <xdr:to>
      <xdr:col>41</xdr:col>
      <xdr:colOff>101600</xdr:colOff>
      <xdr:row>78</xdr:row>
      <xdr:rowOff>87548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104075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27718</xdr:rowOff>
    </xdr:from>
    <xdr:to>
      <xdr:col>36</xdr:col>
      <xdr:colOff>165100</xdr:colOff>
      <xdr:row>78</xdr:row>
      <xdr:rowOff>129318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120445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91625</xdr:rowOff>
    </xdr:from>
    <xdr:to>
      <xdr:col>55</xdr:col>
      <xdr:colOff>0</xdr:colOff>
      <xdr:row>97</xdr:row>
      <xdr:rowOff>101670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22275"/>
          <a:ext cx="8382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101670</xdr:rowOff>
    </xdr:from>
    <xdr:to>
      <xdr:col>50</xdr:col>
      <xdr:colOff>114300</xdr:colOff>
      <xdr:row>97</xdr:row>
      <xdr:rowOff>105570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2320"/>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70969</xdr:rowOff>
    </xdr:from>
    <xdr:to>
      <xdr:col>45</xdr:col>
      <xdr:colOff>177800</xdr:colOff>
      <xdr:row>97</xdr:row>
      <xdr:rowOff>105570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01619"/>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70969</xdr:rowOff>
    </xdr:from>
    <xdr:to>
      <xdr:col>41</xdr:col>
      <xdr:colOff>50800</xdr:colOff>
      <xdr:row>97</xdr:row>
      <xdr:rowOff>129459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01619"/>
          <a:ext cx="889000" cy="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40825</xdr:rowOff>
    </xdr:from>
    <xdr:to>
      <xdr:col>55</xdr:col>
      <xdr:colOff>50800</xdr:colOff>
      <xdr:row>97</xdr:row>
      <xdr:rowOff>142425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19252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50870</xdr:rowOff>
    </xdr:from>
    <xdr:to>
      <xdr:col>50</xdr:col>
      <xdr:colOff>165100</xdr:colOff>
      <xdr:row>97</xdr:row>
      <xdr:rowOff>152470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143597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54770</xdr:rowOff>
    </xdr:from>
    <xdr:to>
      <xdr:col>46</xdr:col>
      <xdr:colOff>38100</xdr:colOff>
      <xdr:row>97</xdr:row>
      <xdr:rowOff>156370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147497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20169</xdr:rowOff>
    </xdr:from>
    <xdr:to>
      <xdr:col>41</xdr:col>
      <xdr:colOff>101600</xdr:colOff>
      <xdr:row>97</xdr:row>
      <xdr:rowOff>121769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112896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78659</xdr:rowOff>
    </xdr:from>
    <xdr:to>
      <xdr:col>36</xdr:col>
      <xdr:colOff>165100</xdr:colOff>
      <xdr:row>98</xdr:row>
      <xdr:rowOff>8809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171386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62852</xdr:rowOff>
    </xdr:from>
    <xdr:to>
      <xdr:col>85</xdr:col>
      <xdr:colOff>127000</xdr:colOff>
      <xdr:row>37</xdr:row>
      <xdr:rowOff>79445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06502"/>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62852</xdr:rowOff>
    </xdr:from>
    <xdr:to>
      <xdr:col>81</xdr:col>
      <xdr:colOff>50800</xdr:colOff>
      <xdr:row>37</xdr:row>
      <xdr:rowOff>84969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06502"/>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76911</xdr:rowOff>
    </xdr:from>
    <xdr:to>
      <xdr:col>76</xdr:col>
      <xdr:colOff>114300</xdr:colOff>
      <xdr:row>37</xdr:row>
      <xdr:rowOff>84969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20561"/>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76911</xdr:rowOff>
    </xdr:from>
    <xdr:to>
      <xdr:col>71</xdr:col>
      <xdr:colOff>177800</xdr:colOff>
      <xdr:row>37</xdr:row>
      <xdr:rowOff>94171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20561"/>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28645</xdr:rowOff>
    </xdr:from>
    <xdr:to>
      <xdr:col>85</xdr:col>
      <xdr:colOff>177800</xdr:colOff>
      <xdr:row>37</xdr:row>
      <xdr:rowOff>130245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115022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8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12052</xdr:rowOff>
    </xdr:from>
    <xdr:to>
      <xdr:col>81</xdr:col>
      <xdr:colOff>101600</xdr:colOff>
      <xdr:row>37</xdr:row>
      <xdr:rowOff>113652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104779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34169</xdr:rowOff>
    </xdr:from>
    <xdr:to>
      <xdr:col>76</xdr:col>
      <xdr:colOff>165100</xdr:colOff>
      <xdr:row>37</xdr:row>
      <xdr:rowOff>135769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126896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26111</xdr:rowOff>
    </xdr:from>
    <xdr:to>
      <xdr:col>72</xdr:col>
      <xdr:colOff>38100</xdr:colOff>
      <xdr:row>37</xdr:row>
      <xdr:rowOff>127711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118838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43371</xdr:rowOff>
    </xdr:from>
    <xdr:to>
      <xdr:col>67</xdr:col>
      <xdr:colOff>101600</xdr:colOff>
      <xdr:row>37</xdr:row>
      <xdr:rowOff>144971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136097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163403</xdr:rowOff>
    </xdr:from>
    <xdr:to>
      <xdr:col>85</xdr:col>
      <xdr:colOff>127000</xdr:colOff>
      <xdr:row>56</xdr:row>
      <xdr:rowOff>168775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64603"/>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163403</xdr:rowOff>
    </xdr:from>
    <xdr:to>
      <xdr:col>81</xdr:col>
      <xdr:colOff>50800</xdr:colOff>
      <xdr:row>57</xdr:row>
      <xdr:rowOff>19714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64603"/>
          <a:ext cx="8890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19714</xdr:rowOff>
    </xdr:from>
    <xdr:to>
      <xdr:col>76</xdr:col>
      <xdr:colOff>114300</xdr:colOff>
      <xdr:row>58</xdr:row>
      <xdr:rowOff>63747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92364"/>
          <a:ext cx="889000" cy="2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38559</xdr:rowOff>
    </xdr:from>
    <xdr:to>
      <xdr:col>71</xdr:col>
      <xdr:colOff>177800</xdr:colOff>
      <xdr:row>58</xdr:row>
      <xdr:rowOff>63747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11209"/>
          <a:ext cx="889000" cy="19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117975</xdr:rowOff>
    </xdr:from>
    <xdr:to>
      <xdr:col>85</xdr:col>
      <xdr:colOff>177800</xdr:colOff>
      <xdr:row>57</xdr:row>
      <xdr:rowOff>48125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96402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112603</xdr:rowOff>
    </xdr:from>
    <xdr:to>
      <xdr:col>81</xdr:col>
      <xdr:colOff>101600</xdr:colOff>
      <xdr:row>57</xdr:row>
      <xdr:rowOff>42753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33880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140364</xdr:rowOff>
    </xdr:from>
    <xdr:to>
      <xdr:col>76</xdr:col>
      <xdr:colOff>165100</xdr:colOff>
      <xdr:row>57</xdr:row>
      <xdr:rowOff>70514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61641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12947</xdr:rowOff>
    </xdr:from>
    <xdr:to>
      <xdr:col>72</xdr:col>
      <xdr:colOff>38100</xdr:colOff>
      <xdr:row>58</xdr:row>
      <xdr:rowOff>114547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105674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159209</xdr:rowOff>
    </xdr:from>
    <xdr:to>
      <xdr:col>67</xdr:col>
      <xdr:colOff>101600</xdr:colOff>
      <xdr:row>57</xdr:row>
      <xdr:rowOff>89359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80486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5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136683</xdr:rowOff>
    </xdr:from>
    <xdr:to>
      <xdr:col>85</xdr:col>
      <xdr:colOff>127000</xdr:colOff>
      <xdr:row>77</xdr:row>
      <xdr:rowOff>148420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38333"/>
          <a:ext cx="8382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148420</xdr:rowOff>
    </xdr:from>
    <xdr:to>
      <xdr:col>81</xdr:col>
      <xdr:colOff>50800</xdr:colOff>
      <xdr:row>78</xdr:row>
      <xdr:rowOff>19724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50070"/>
          <a:ext cx="889000" cy="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19005</xdr:rowOff>
    </xdr:from>
    <xdr:to>
      <xdr:col>76</xdr:col>
      <xdr:colOff>114300</xdr:colOff>
      <xdr:row>78</xdr:row>
      <xdr:rowOff>19724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2105"/>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19005</xdr:rowOff>
    </xdr:from>
    <xdr:to>
      <xdr:col>71</xdr:col>
      <xdr:colOff>177800</xdr:colOff>
      <xdr:row>78</xdr:row>
      <xdr:rowOff>24719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210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85883</xdr:rowOff>
    </xdr:from>
    <xdr:to>
      <xdr:col>85</xdr:col>
      <xdr:colOff>177800</xdr:colOff>
      <xdr:row>78</xdr:row>
      <xdr:rowOff>16033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45260</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97620</xdr:rowOff>
    </xdr:from>
    <xdr:to>
      <xdr:col>81</xdr:col>
      <xdr:colOff>101600</xdr:colOff>
      <xdr:row>78</xdr:row>
      <xdr:rowOff>27770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18897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39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140374</xdr:rowOff>
    </xdr:from>
    <xdr:to>
      <xdr:col>76</xdr:col>
      <xdr:colOff>165100</xdr:colOff>
      <xdr:row>78</xdr:row>
      <xdr:rowOff>70524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61651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43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139655</xdr:rowOff>
    </xdr:from>
    <xdr:to>
      <xdr:col>72</xdr:col>
      <xdr:colOff>38100</xdr:colOff>
      <xdr:row>78</xdr:row>
      <xdr:rowOff>69805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60932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3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145369</xdr:rowOff>
    </xdr:from>
    <xdr:to>
      <xdr:col>67</xdr:col>
      <xdr:colOff>101600</xdr:colOff>
      <xdr:row>78</xdr:row>
      <xdr:rowOff>75519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66646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161463</xdr:rowOff>
    </xdr:from>
    <xdr:to>
      <xdr:col>85</xdr:col>
      <xdr:colOff>127000</xdr:colOff>
      <xdr:row>98</xdr:row>
      <xdr:rowOff>166596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63563"/>
          <a:ext cx="8382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166596</xdr:rowOff>
    </xdr:from>
    <xdr:to>
      <xdr:col>81</xdr:col>
      <xdr:colOff>50800</xdr:colOff>
      <xdr:row>98</xdr:row>
      <xdr:rowOff>169418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68696"/>
          <a:ext cx="8890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169418</xdr:rowOff>
    </xdr:from>
    <xdr:to>
      <xdr:col>76</xdr:col>
      <xdr:colOff>114300</xdr:colOff>
      <xdr:row>99</xdr:row>
      <xdr:rowOff>12449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71518"/>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12449</xdr:rowOff>
    </xdr:from>
    <xdr:to>
      <xdr:col>71</xdr:col>
      <xdr:colOff>177800</xdr:colOff>
      <xdr:row>99</xdr:row>
      <xdr:rowOff>17104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85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110663</xdr:rowOff>
    </xdr:from>
    <xdr:to>
      <xdr:col>85</xdr:col>
      <xdr:colOff>177800</xdr:colOff>
      <xdr:row>99</xdr:row>
      <xdr:rowOff>40813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9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25590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82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115796</xdr:rowOff>
    </xdr:from>
    <xdr:to>
      <xdr:col>81</xdr:col>
      <xdr:colOff>101600</xdr:colOff>
      <xdr:row>99</xdr:row>
      <xdr:rowOff>45946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9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37073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70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118618</xdr:rowOff>
    </xdr:from>
    <xdr:to>
      <xdr:col>76</xdr:col>
      <xdr:colOff>165100</xdr:colOff>
      <xdr:row>99</xdr:row>
      <xdr:rowOff>48768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39895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133099</xdr:rowOff>
    </xdr:from>
    <xdr:to>
      <xdr:col>72</xdr:col>
      <xdr:colOff>38100</xdr:colOff>
      <xdr:row>99</xdr:row>
      <xdr:rowOff>63249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9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70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137754</xdr:rowOff>
    </xdr:from>
    <xdr:to>
      <xdr:col>67</xdr:col>
      <xdr:colOff>101600</xdr:colOff>
      <xdr:row>99</xdr:row>
      <xdr:rowOff>67904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59031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・民生費、労働費を除くと、住民一人当たりのコストは類似団体内平均と比較して、おおむね同等又は低い水準にある。</a:t>
          </a:r>
        </a:p>
        <a:p>
          <a:r>
            <a:rPr kumimoji="1" lang="ja-JP" altLang="en-US" sz="1200">
              <a:latin typeface="ＭＳ Ｐゴシック" panose="020B0600070205080204" pitchFamily="50" charset="-128"/>
              <a:ea typeface="ＭＳ Ｐゴシック" panose="020B0600070205080204" pitchFamily="50" charset="-128"/>
            </a:rPr>
            <a:t>・民生費は他自治体と比べ、老年人口割合が高く、当市内に幼稚園が少なく、保育所又は認定こども園を利用する児童の割合が高いこと、労働費は労働福利厚生資金等貸付金が高い水準の主な要因となってる。</a:t>
          </a:r>
        </a:p>
        <a:p>
          <a:r>
            <a:rPr kumimoji="1" lang="ja-JP" altLang="en-US" sz="1200">
              <a:latin typeface="ＭＳ Ｐゴシック" panose="020B0600070205080204" pitchFamily="50" charset="-128"/>
              <a:ea typeface="ＭＳ Ｐゴシック" panose="020B0600070205080204" pitchFamily="50" charset="-128"/>
            </a:rPr>
            <a:t>・各目的において前年度と比較し、増加が大きなものの主な要因は以下のとおり。</a:t>
          </a:r>
        </a:p>
        <a:p>
          <a:r>
            <a:rPr kumimoji="1" lang="ja-JP" altLang="en-US" sz="1200">
              <a:latin typeface="ＭＳ Ｐゴシック" panose="020B0600070205080204" pitchFamily="50" charset="-128"/>
              <a:ea typeface="ＭＳ Ｐゴシック" panose="020B0600070205080204" pitchFamily="50" charset="-128"/>
            </a:rPr>
            <a:t>　民生費：国の施策による給付金事業（非課税世帯臨時特別給付金等）の実施により事業費が増加したこと。　衛生費：新型コロナウイルスワクチン接種事業の事業費が増加したこと。</a:t>
          </a:r>
        </a:p>
        <a:p>
          <a:r>
            <a:rPr kumimoji="1" lang="ja-JP" altLang="en-US" sz="1200">
              <a:latin typeface="ＭＳ Ｐゴシック" panose="020B0600070205080204" pitchFamily="50" charset="-128"/>
              <a:ea typeface="ＭＳ Ｐゴシック" panose="020B0600070205080204" pitchFamily="50" charset="-128"/>
            </a:rPr>
            <a:t>・各目的別において前年度と比較し、減少が大きなものの主な要因は以下のとおり。</a:t>
          </a:r>
        </a:p>
        <a:p>
          <a:r>
            <a:rPr kumimoji="1" lang="ja-JP" altLang="en-US" sz="1200">
              <a:latin typeface="ＭＳ Ｐゴシック" panose="020B0600070205080204" pitchFamily="50" charset="-128"/>
              <a:ea typeface="ＭＳ Ｐゴシック" panose="020B0600070205080204" pitchFamily="50" charset="-128"/>
            </a:rPr>
            <a:t>　総務費：国の施策による給付金事業（特別定額給付金）の終了により事業費が減少したこと。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財政調整基金は、財源不足の補塡や年度間の財源平準化のために、取崩や積立を行っている。</a:t>
          </a:r>
        </a:p>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年度末残高は前年度を上回り、一般的に適正といわれている標準財政規模の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％程度で推移している。</a:t>
          </a:r>
        </a:p>
        <a:p>
          <a:r>
            <a:rPr kumimoji="1" lang="ja-JP" altLang="en-US" sz="1300">
              <a:latin typeface="ＭＳ ゴシック" pitchFamily="49" charset="-128"/>
              <a:ea typeface="ＭＳ ゴシック" pitchFamily="49" charset="-128"/>
            </a:rPr>
            <a:t>実質単年度収支については、普通交付税などの増もあり、前年度からプラスに転じた。</a:t>
          </a:r>
        </a:p>
        <a:p>
          <a:r>
            <a:rPr kumimoji="1" lang="ja-JP" altLang="en-US" sz="1300">
              <a:latin typeface="ＭＳ ゴシック" pitchFamily="49" charset="-128"/>
              <a:ea typeface="ＭＳ ゴシック" pitchFamily="49" charset="-128"/>
            </a:rPr>
            <a:t>今後も、財政調整基金の取崩を最小限にとどめ、財政基盤の強化を図る。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年度以降、全ての会計で黒字決算となっている。</a:t>
          </a:r>
        </a:p>
        <a:p>
          <a:r>
            <a:rPr kumimoji="1" lang="ja-JP" altLang="en-US" sz="1400">
              <a:latin typeface="ＭＳ ゴシック" pitchFamily="49" charset="-128"/>
              <a:ea typeface="ＭＳ ゴシック" pitchFamily="49" charset="-128"/>
            </a:rPr>
            <a:t>今後も、料金・税収納率の向上や事業規模の精査、給付費の適正化等を進め、黒字を維持できるよう努めるとともに、健全な事業運営を図る。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2074_&#40575;&#2379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97.2</v>
          </cell>
          <cell r="BX51">
            <v>97.2</v>
          </cell>
          <cell r="CF51">
            <v>97.8</v>
          </cell>
          <cell r="CN51">
            <v>94.1</v>
          </cell>
          <cell r="CV51">
            <v>79.599999999999994</v>
          </cell>
        </row>
        <row r="53">
          <cell r="BP53">
            <v>57.8</v>
          </cell>
          <cell r="BX53">
            <v>59.5</v>
          </cell>
          <cell r="CF53">
            <v>60.6</v>
          </cell>
          <cell r="CN53">
            <v>61.9</v>
          </cell>
          <cell r="CV53">
            <v>63.2</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97.2</v>
          </cell>
          <cell r="BX73">
            <v>97.2</v>
          </cell>
          <cell r="CF73">
            <v>97.8</v>
          </cell>
          <cell r="CN73">
            <v>94.1</v>
          </cell>
          <cell r="CV73">
            <v>79.599999999999994</v>
          </cell>
        </row>
        <row r="75">
          <cell r="BP75">
            <v>6.3</v>
          </cell>
          <cell r="BX75">
            <v>6.8</v>
          </cell>
          <cell r="CF75">
            <v>7.9</v>
          </cell>
          <cell r="CN75">
            <v>8.6</v>
          </cell>
          <cell r="CV75">
            <v>8.6</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workbookViewId="0">
      <selection activeCell="E53" sqref="E53"/>
    </sheetView>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4"/>
      <c r="DK1" s="174"/>
      <c r="DL1" s="174"/>
      <c r="DM1" s="174"/>
      <c r="DN1" s="174"/>
      <c r="DO1" s="174"/>
    </row>
    <row r="2" spans="1:119" ht="24.75" thickBot="1" x14ac:dyDescent="0.2">
      <c r="B2" s="175" t="s">
        <v>81</v>
      </c>
      <c r="C2" s="175"/>
      <c r="D2" s="176"/>
    </row>
    <row r="3" spans="1:119" ht="18.75" customHeight="1" thickBot="1" x14ac:dyDescent="0.2">
      <c r="A3" s="174"/>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4"/>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17975659</v>
      </c>
      <c r="BO4" s="453"/>
      <c r="BP4" s="453"/>
      <c r="BQ4" s="453"/>
      <c r="BR4" s="453"/>
      <c r="BS4" s="453"/>
      <c r="BT4" s="453"/>
      <c r="BU4" s="454"/>
      <c r="BV4" s="452">
        <v>18756738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4</v>
      </c>
      <c r="CU4" s="593"/>
      <c r="CV4" s="593"/>
      <c r="CW4" s="593"/>
      <c r="CX4" s="593"/>
      <c r="CY4" s="593"/>
      <c r="CZ4" s="593"/>
      <c r="DA4" s="594"/>
      <c r="DB4" s="592">
        <v>3.5</v>
      </c>
      <c r="DC4" s="593"/>
      <c r="DD4" s="593"/>
      <c r="DE4" s="593"/>
      <c r="DF4" s="593"/>
      <c r="DG4" s="593"/>
      <c r="DH4" s="593"/>
      <c r="DI4" s="594"/>
    </row>
    <row r="5" spans="1:119" ht="18.75" customHeight="1" x14ac:dyDescent="0.15">
      <c r="A5" s="174"/>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17543490</v>
      </c>
      <c r="BO5" s="424"/>
      <c r="BP5" s="424"/>
      <c r="BQ5" s="424"/>
      <c r="BR5" s="424"/>
      <c r="BS5" s="424"/>
      <c r="BT5" s="424"/>
      <c r="BU5" s="425"/>
      <c r="BV5" s="423">
        <v>18348976</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87.3</v>
      </c>
      <c r="CU5" s="421"/>
      <c r="CV5" s="421"/>
      <c r="CW5" s="421"/>
      <c r="CX5" s="421"/>
      <c r="CY5" s="421"/>
      <c r="CZ5" s="421"/>
      <c r="DA5" s="422"/>
      <c r="DB5" s="420">
        <v>94.6</v>
      </c>
      <c r="DC5" s="421"/>
      <c r="DD5" s="421"/>
      <c r="DE5" s="421"/>
      <c r="DF5" s="421"/>
      <c r="DG5" s="421"/>
      <c r="DH5" s="421"/>
      <c r="DI5" s="422"/>
    </row>
    <row r="6" spans="1:119" ht="18.75" customHeight="1" x14ac:dyDescent="0.15">
      <c r="A6" s="174"/>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432169</v>
      </c>
      <c r="BO6" s="424"/>
      <c r="BP6" s="424"/>
      <c r="BQ6" s="424"/>
      <c r="BR6" s="424"/>
      <c r="BS6" s="424"/>
      <c r="BT6" s="424"/>
      <c r="BU6" s="425"/>
      <c r="BV6" s="423">
        <v>407762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91.7</v>
      </c>
      <c r="CU6" s="567"/>
      <c r="CV6" s="567"/>
      <c r="CW6" s="567"/>
      <c r="CX6" s="567"/>
      <c r="CY6" s="567"/>
      <c r="CZ6" s="567"/>
      <c r="DA6" s="568"/>
      <c r="DB6" s="566">
        <v>98.5</v>
      </c>
      <c r="DC6" s="567"/>
      <c r="DD6" s="567"/>
      <c r="DE6" s="567"/>
      <c r="DF6" s="567"/>
      <c r="DG6" s="567"/>
      <c r="DH6" s="567"/>
      <c r="DI6" s="568"/>
    </row>
    <row r="7" spans="1:119" ht="18.75" customHeight="1" x14ac:dyDescent="0.15">
      <c r="A7" s="174"/>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125443</v>
      </c>
      <c r="BO7" s="424"/>
      <c r="BP7" s="424"/>
      <c r="BQ7" s="424"/>
      <c r="BR7" s="424"/>
      <c r="BS7" s="424"/>
      <c r="BT7" s="424"/>
      <c r="BU7" s="425"/>
      <c r="BV7" s="423">
        <v>156150</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7604007</v>
      </c>
      <c r="CU7" s="424"/>
      <c r="CV7" s="424"/>
      <c r="CW7" s="424"/>
      <c r="CX7" s="424"/>
      <c r="CY7" s="424"/>
      <c r="CZ7" s="424"/>
      <c r="DA7" s="425"/>
      <c r="DB7" s="423">
        <v>7258187</v>
      </c>
      <c r="DC7" s="424"/>
      <c r="DD7" s="424"/>
      <c r="DE7" s="424"/>
      <c r="DF7" s="424"/>
      <c r="DG7" s="424"/>
      <c r="DH7" s="424"/>
      <c r="DI7" s="425"/>
    </row>
    <row r="8" spans="1:119" ht="18.75" customHeight="1" thickBot="1" x14ac:dyDescent="0.2">
      <c r="A8" s="174"/>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306726</v>
      </c>
      <c r="BO8" s="424"/>
      <c r="BP8" s="424"/>
      <c r="BQ8" s="424"/>
      <c r="BR8" s="424"/>
      <c r="BS8" s="424"/>
      <c r="BT8" s="424"/>
      <c r="BU8" s="425"/>
      <c r="BV8" s="423">
        <v>251612</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0.48</v>
      </c>
      <c r="CU8" s="527"/>
      <c r="CV8" s="527"/>
      <c r="CW8" s="527"/>
      <c r="CX8" s="527"/>
      <c r="CY8" s="527"/>
      <c r="CZ8" s="527"/>
      <c r="DA8" s="528"/>
      <c r="DB8" s="526">
        <v>0.48</v>
      </c>
      <c r="DC8" s="527"/>
      <c r="DD8" s="527"/>
      <c r="DE8" s="527"/>
      <c r="DF8" s="527"/>
      <c r="DG8" s="527"/>
      <c r="DH8" s="527"/>
      <c r="DI8" s="528"/>
    </row>
    <row r="9" spans="1:119" ht="18.75" customHeight="1" thickBot="1" x14ac:dyDescent="0.2">
      <c r="A9" s="174"/>
      <c r="B9" s="555" t="s">
        <v>112</v>
      </c>
      <c r="C9" s="556"/>
      <c r="D9" s="556"/>
      <c r="E9" s="556"/>
      <c r="F9" s="556"/>
      <c r="G9" s="556"/>
      <c r="H9" s="556"/>
      <c r="I9" s="556"/>
      <c r="J9" s="556"/>
      <c r="K9" s="474"/>
      <c r="L9" s="557" t="s">
        <v>113</v>
      </c>
      <c r="M9" s="558"/>
      <c r="N9" s="558"/>
      <c r="O9" s="558"/>
      <c r="P9" s="558"/>
      <c r="Q9" s="559"/>
      <c r="R9" s="560">
        <v>27892</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109</v>
      </c>
      <c r="AV9" s="482"/>
      <c r="AW9" s="482"/>
      <c r="AX9" s="482"/>
      <c r="AY9" s="437" t="s">
        <v>116</v>
      </c>
      <c r="AZ9" s="438"/>
      <c r="BA9" s="438"/>
      <c r="BB9" s="438"/>
      <c r="BC9" s="438"/>
      <c r="BD9" s="438"/>
      <c r="BE9" s="438"/>
      <c r="BF9" s="438"/>
      <c r="BG9" s="438"/>
      <c r="BH9" s="438"/>
      <c r="BI9" s="438"/>
      <c r="BJ9" s="438"/>
      <c r="BK9" s="438"/>
      <c r="BL9" s="438"/>
      <c r="BM9" s="439"/>
      <c r="BN9" s="423">
        <v>54583</v>
      </c>
      <c r="BO9" s="424"/>
      <c r="BP9" s="424"/>
      <c r="BQ9" s="424"/>
      <c r="BR9" s="424"/>
      <c r="BS9" s="424"/>
      <c r="BT9" s="424"/>
      <c r="BU9" s="425"/>
      <c r="BV9" s="423">
        <v>-11190</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10</v>
      </c>
      <c r="CU9" s="421"/>
      <c r="CV9" s="421"/>
      <c r="CW9" s="421"/>
      <c r="CX9" s="421"/>
      <c r="CY9" s="421"/>
      <c r="CZ9" s="421"/>
      <c r="DA9" s="422"/>
      <c r="DB9" s="420">
        <v>9.8000000000000007</v>
      </c>
      <c r="DC9" s="421"/>
      <c r="DD9" s="421"/>
      <c r="DE9" s="421"/>
      <c r="DF9" s="421"/>
      <c r="DG9" s="421"/>
      <c r="DH9" s="421"/>
      <c r="DI9" s="422"/>
    </row>
    <row r="10" spans="1:119" ht="18.75" customHeight="1" thickBot="1" x14ac:dyDescent="0.2">
      <c r="A10" s="174"/>
      <c r="B10" s="555"/>
      <c r="C10" s="556"/>
      <c r="D10" s="556"/>
      <c r="E10" s="556"/>
      <c r="F10" s="556"/>
      <c r="G10" s="556"/>
      <c r="H10" s="556"/>
      <c r="I10" s="556"/>
      <c r="J10" s="556"/>
      <c r="K10" s="474"/>
      <c r="L10" s="379" t="s">
        <v>118</v>
      </c>
      <c r="M10" s="380"/>
      <c r="N10" s="380"/>
      <c r="O10" s="380"/>
      <c r="P10" s="380"/>
      <c r="Q10" s="381"/>
      <c r="R10" s="376">
        <v>29684</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227000</v>
      </c>
      <c r="BO10" s="424"/>
      <c r="BP10" s="424"/>
      <c r="BQ10" s="424"/>
      <c r="BR10" s="424"/>
      <c r="BS10" s="424"/>
      <c r="BT10" s="424"/>
      <c r="BU10" s="425"/>
      <c r="BV10" s="423">
        <v>219603</v>
      </c>
      <c r="BW10" s="424"/>
      <c r="BX10" s="424"/>
      <c r="BY10" s="424"/>
      <c r="BZ10" s="424"/>
      <c r="CA10" s="424"/>
      <c r="CB10" s="424"/>
      <c r="CC10" s="425"/>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94</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4"/>
      <c r="B12" s="529" t="s">
        <v>130</v>
      </c>
      <c r="C12" s="530"/>
      <c r="D12" s="530"/>
      <c r="E12" s="530"/>
      <c r="F12" s="530"/>
      <c r="G12" s="530"/>
      <c r="H12" s="530"/>
      <c r="I12" s="530"/>
      <c r="J12" s="530"/>
      <c r="K12" s="531"/>
      <c r="L12" s="538" t="s">
        <v>131</v>
      </c>
      <c r="M12" s="539"/>
      <c r="N12" s="539"/>
      <c r="O12" s="539"/>
      <c r="P12" s="539"/>
      <c r="Q12" s="540"/>
      <c r="R12" s="541">
        <v>28258</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53870</v>
      </c>
      <c r="BO12" s="424"/>
      <c r="BP12" s="424"/>
      <c r="BQ12" s="424"/>
      <c r="BR12" s="424"/>
      <c r="BS12" s="424"/>
      <c r="BT12" s="424"/>
      <c r="BU12" s="425"/>
      <c r="BV12" s="423">
        <v>401000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4"/>
      <c r="B13" s="532"/>
      <c r="C13" s="533"/>
      <c r="D13" s="533"/>
      <c r="E13" s="533"/>
      <c r="F13" s="533"/>
      <c r="G13" s="533"/>
      <c r="H13" s="533"/>
      <c r="I13" s="533"/>
      <c r="J13" s="533"/>
      <c r="K13" s="534"/>
      <c r="L13" s="183"/>
      <c r="M13" s="507" t="s">
        <v>138</v>
      </c>
      <c r="N13" s="508"/>
      <c r="O13" s="508"/>
      <c r="P13" s="508"/>
      <c r="Q13" s="509"/>
      <c r="R13" s="510">
        <v>28087</v>
      </c>
      <c r="S13" s="511"/>
      <c r="T13" s="511"/>
      <c r="U13" s="511"/>
      <c r="V13" s="512"/>
      <c r="W13" s="513" t="s">
        <v>139</v>
      </c>
      <c r="X13" s="409"/>
      <c r="Y13" s="409"/>
      <c r="Z13" s="409"/>
      <c r="AA13" s="409"/>
      <c r="AB13" s="410"/>
      <c r="AC13" s="376">
        <v>1899</v>
      </c>
      <c r="AD13" s="377"/>
      <c r="AE13" s="377"/>
      <c r="AF13" s="377"/>
      <c r="AG13" s="378"/>
      <c r="AH13" s="376">
        <v>2220</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227713</v>
      </c>
      <c r="BO13" s="424"/>
      <c r="BP13" s="424"/>
      <c r="BQ13" s="424"/>
      <c r="BR13" s="424"/>
      <c r="BS13" s="424"/>
      <c r="BT13" s="424"/>
      <c r="BU13" s="425"/>
      <c r="BV13" s="423">
        <v>-192587</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8.6</v>
      </c>
      <c r="CU13" s="421"/>
      <c r="CV13" s="421"/>
      <c r="CW13" s="421"/>
      <c r="CX13" s="421"/>
      <c r="CY13" s="421"/>
      <c r="CZ13" s="421"/>
      <c r="DA13" s="422"/>
      <c r="DB13" s="420">
        <v>8.6</v>
      </c>
      <c r="DC13" s="421"/>
      <c r="DD13" s="421"/>
      <c r="DE13" s="421"/>
      <c r="DF13" s="421"/>
      <c r="DG13" s="421"/>
      <c r="DH13" s="421"/>
      <c r="DI13" s="422"/>
    </row>
    <row r="14" spans="1:119" ht="18.75" customHeight="1" thickBot="1" x14ac:dyDescent="0.2">
      <c r="A14" s="174"/>
      <c r="B14" s="532"/>
      <c r="C14" s="533"/>
      <c r="D14" s="533"/>
      <c r="E14" s="533"/>
      <c r="F14" s="533"/>
      <c r="G14" s="533"/>
      <c r="H14" s="533"/>
      <c r="I14" s="533"/>
      <c r="J14" s="533"/>
      <c r="K14" s="534"/>
      <c r="L14" s="497" t="s">
        <v>144</v>
      </c>
      <c r="M14" s="550"/>
      <c r="N14" s="550"/>
      <c r="O14" s="550"/>
      <c r="P14" s="550"/>
      <c r="Q14" s="551"/>
      <c r="R14" s="510">
        <v>28606</v>
      </c>
      <c r="S14" s="511"/>
      <c r="T14" s="511"/>
      <c r="U14" s="511"/>
      <c r="V14" s="512"/>
      <c r="W14" s="514"/>
      <c r="X14" s="412"/>
      <c r="Y14" s="412"/>
      <c r="Z14" s="412"/>
      <c r="AA14" s="412"/>
      <c r="AB14" s="413"/>
      <c r="AC14" s="503">
        <v>12.9</v>
      </c>
      <c r="AD14" s="504"/>
      <c r="AE14" s="504"/>
      <c r="AF14" s="504"/>
      <c r="AG14" s="505"/>
      <c r="AH14" s="503">
        <v>14.2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79.599999999999994</v>
      </c>
      <c r="CU14" s="521"/>
      <c r="CV14" s="521"/>
      <c r="CW14" s="521"/>
      <c r="CX14" s="521"/>
      <c r="CY14" s="521"/>
      <c r="CZ14" s="521"/>
      <c r="DA14" s="522"/>
      <c r="DB14" s="520">
        <v>94.1</v>
      </c>
      <c r="DC14" s="521"/>
      <c r="DD14" s="521"/>
      <c r="DE14" s="521"/>
      <c r="DF14" s="521"/>
      <c r="DG14" s="521"/>
      <c r="DH14" s="521"/>
      <c r="DI14" s="522"/>
    </row>
    <row r="15" spans="1:119" ht="18.75" customHeight="1" x14ac:dyDescent="0.15">
      <c r="A15" s="174"/>
      <c r="B15" s="532"/>
      <c r="C15" s="533"/>
      <c r="D15" s="533"/>
      <c r="E15" s="533"/>
      <c r="F15" s="533"/>
      <c r="G15" s="533"/>
      <c r="H15" s="533"/>
      <c r="I15" s="533"/>
      <c r="J15" s="533"/>
      <c r="K15" s="534"/>
      <c r="L15" s="183"/>
      <c r="M15" s="507" t="s">
        <v>138</v>
      </c>
      <c r="N15" s="508"/>
      <c r="O15" s="508"/>
      <c r="P15" s="508"/>
      <c r="Q15" s="509"/>
      <c r="R15" s="510">
        <v>28446</v>
      </c>
      <c r="S15" s="511"/>
      <c r="T15" s="511"/>
      <c r="U15" s="511"/>
      <c r="V15" s="512"/>
      <c r="W15" s="513" t="s">
        <v>146</v>
      </c>
      <c r="X15" s="409"/>
      <c r="Y15" s="409"/>
      <c r="Z15" s="409"/>
      <c r="AA15" s="409"/>
      <c r="AB15" s="410"/>
      <c r="AC15" s="376">
        <v>3752</v>
      </c>
      <c r="AD15" s="377"/>
      <c r="AE15" s="377"/>
      <c r="AF15" s="377"/>
      <c r="AG15" s="378"/>
      <c r="AH15" s="376">
        <v>4007</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2986863</v>
      </c>
      <c r="BO15" s="453"/>
      <c r="BP15" s="453"/>
      <c r="BQ15" s="453"/>
      <c r="BR15" s="453"/>
      <c r="BS15" s="453"/>
      <c r="BT15" s="453"/>
      <c r="BU15" s="454"/>
      <c r="BV15" s="452">
        <v>3036656</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25.5</v>
      </c>
      <c r="AD16" s="504"/>
      <c r="AE16" s="504"/>
      <c r="AF16" s="504"/>
      <c r="AG16" s="505"/>
      <c r="AH16" s="503">
        <v>25.7</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6462672</v>
      </c>
      <c r="BO16" s="424"/>
      <c r="BP16" s="424"/>
      <c r="BQ16" s="424"/>
      <c r="BR16" s="424"/>
      <c r="BS16" s="424"/>
      <c r="BT16" s="424"/>
      <c r="BU16" s="425"/>
      <c r="BV16" s="423">
        <v>6202439</v>
      </c>
      <c r="BW16" s="424"/>
      <c r="BX16" s="424"/>
      <c r="BY16" s="424"/>
      <c r="BZ16" s="424"/>
      <c r="CA16" s="424"/>
      <c r="CB16" s="424"/>
      <c r="CC16" s="425"/>
      <c r="CD16" s="187"/>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4"/>
      <c r="B17" s="535"/>
      <c r="C17" s="536"/>
      <c r="D17" s="536"/>
      <c r="E17" s="536"/>
      <c r="F17" s="536"/>
      <c r="G17" s="536"/>
      <c r="H17" s="536"/>
      <c r="I17" s="536"/>
      <c r="J17" s="536"/>
      <c r="K17" s="537"/>
      <c r="L17" s="188"/>
      <c r="M17" s="516" t="s">
        <v>152</v>
      </c>
      <c r="N17" s="517"/>
      <c r="O17" s="517"/>
      <c r="P17" s="517"/>
      <c r="Q17" s="518"/>
      <c r="R17" s="500" t="s">
        <v>153</v>
      </c>
      <c r="S17" s="501"/>
      <c r="T17" s="501"/>
      <c r="U17" s="501"/>
      <c r="V17" s="502"/>
      <c r="W17" s="513" t="s">
        <v>154</v>
      </c>
      <c r="X17" s="409"/>
      <c r="Y17" s="409"/>
      <c r="Z17" s="409"/>
      <c r="AA17" s="409"/>
      <c r="AB17" s="410"/>
      <c r="AC17" s="376">
        <v>9050</v>
      </c>
      <c r="AD17" s="377"/>
      <c r="AE17" s="377"/>
      <c r="AF17" s="377"/>
      <c r="AG17" s="378"/>
      <c r="AH17" s="376">
        <v>9378</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3737658</v>
      </c>
      <c r="BO17" s="424"/>
      <c r="BP17" s="424"/>
      <c r="BQ17" s="424"/>
      <c r="BR17" s="424"/>
      <c r="BS17" s="424"/>
      <c r="BT17" s="424"/>
      <c r="BU17" s="425"/>
      <c r="BV17" s="423">
        <v>3800207</v>
      </c>
      <c r="BW17" s="424"/>
      <c r="BX17" s="424"/>
      <c r="BY17" s="424"/>
      <c r="BZ17" s="424"/>
      <c r="CA17" s="424"/>
      <c r="CB17" s="424"/>
      <c r="CC17" s="425"/>
      <c r="CD17" s="187"/>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4"/>
      <c r="B18" s="473" t="s">
        <v>156</v>
      </c>
      <c r="C18" s="474"/>
      <c r="D18" s="474"/>
      <c r="E18" s="475"/>
      <c r="F18" s="475"/>
      <c r="G18" s="475"/>
      <c r="H18" s="475"/>
      <c r="I18" s="475"/>
      <c r="J18" s="475"/>
      <c r="K18" s="475"/>
      <c r="L18" s="476">
        <v>112.12</v>
      </c>
      <c r="M18" s="476"/>
      <c r="N18" s="476"/>
      <c r="O18" s="476"/>
      <c r="P18" s="476"/>
      <c r="Q18" s="476"/>
      <c r="R18" s="477"/>
      <c r="S18" s="477"/>
      <c r="T18" s="477"/>
      <c r="U18" s="477"/>
      <c r="V18" s="478"/>
      <c r="W18" s="494"/>
      <c r="X18" s="495"/>
      <c r="Y18" s="495"/>
      <c r="Z18" s="495"/>
      <c r="AA18" s="495"/>
      <c r="AB18" s="519"/>
      <c r="AC18" s="393">
        <v>61.6</v>
      </c>
      <c r="AD18" s="394"/>
      <c r="AE18" s="394"/>
      <c r="AF18" s="394"/>
      <c r="AG18" s="479"/>
      <c r="AH18" s="393">
        <v>60.1</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6905955</v>
      </c>
      <c r="BO18" s="424"/>
      <c r="BP18" s="424"/>
      <c r="BQ18" s="424"/>
      <c r="BR18" s="424"/>
      <c r="BS18" s="424"/>
      <c r="BT18" s="424"/>
      <c r="BU18" s="425"/>
      <c r="BV18" s="423">
        <v>6957563</v>
      </c>
      <c r="BW18" s="424"/>
      <c r="BX18" s="424"/>
      <c r="BY18" s="424"/>
      <c r="BZ18" s="424"/>
      <c r="CA18" s="424"/>
      <c r="CB18" s="424"/>
      <c r="CC18" s="425"/>
      <c r="CD18" s="187"/>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4"/>
      <c r="B19" s="473" t="s">
        <v>158</v>
      </c>
      <c r="C19" s="474"/>
      <c r="D19" s="474"/>
      <c r="E19" s="475"/>
      <c r="F19" s="475"/>
      <c r="G19" s="475"/>
      <c r="H19" s="475"/>
      <c r="I19" s="475"/>
      <c r="J19" s="475"/>
      <c r="K19" s="475"/>
      <c r="L19" s="483">
        <v>249</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9365548</v>
      </c>
      <c r="BO19" s="424"/>
      <c r="BP19" s="424"/>
      <c r="BQ19" s="424"/>
      <c r="BR19" s="424"/>
      <c r="BS19" s="424"/>
      <c r="BT19" s="424"/>
      <c r="BU19" s="425"/>
      <c r="BV19" s="423">
        <v>9222064</v>
      </c>
      <c r="BW19" s="424"/>
      <c r="BX19" s="424"/>
      <c r="BY19" s="424"/>
      <c r="BZ19" s="424"/>
      <c r="CA19" s="424"/>
      <c r="CB19" s="424"/>
      <c r="CC19" s="425"/>
      <c r="CD19" s="187"/>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4"/>
      <c r="B20" s="473" t="s">
        <v>160</v>
      </c>
      <c r="C20" s="474"/>
      <c r="D20" s="474"/>
      <c r="E20" s="475"/>
      <c r="F20" s="475"/>
      <c r="G20" s="475"/>
      <c r="H20" s="475"/>
      <c r="I20" s="475"/>
      <c r="J20" s="475"/>
      <c r="K20" s="475"/>
      <c r="L20" s="483">
        <v>10046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87"/>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4"/>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87"/>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4"/>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12339626</v>
      </c>
      <c r="BO22" s="453"/>
      <c r="BP22" s="453"/>
      <c r="BQ22" s="453"/>
      <c r="BR22" s="453"/>
      <c r="BS22" s="453"/>
      <c r="BT22" s="453"/>
      <c r="BU22" s="454"/>
      <c r="BV22" s="452">
        <v>11368607</v>
      </c>
      <c r="BW22" s="453"/>
      <c r="BX22" s="453"/>
      <c r="BY22" s="453"/>
      <c r="BZ22" s="453"/>
      <c r="CA22" s="453"/>
      <c r="CB22" s="453"/>
      <c r="CC22" s="454"/>
      <c r="CD22" s="187"/>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4"/>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10805447</v>
      </c>
      <c r="BO23" s="424"/>
      <c r="BP23" s="424"/>
      <c r="BQ23" s="424"/>
      <c r="BR23" s="424"/>
      <c r="BS23" s="424"/>
      <c r="BT23" s="424"/>
      <c r="BU23" s="425"/>
      <c r="BV23" s="423">
        <v>10016909</v>
      </c>
      <c r="BW23" s="424"/>
      <c r="BX23" s="424"/>
      <c r="BY23" s="424"/>
      <c r="BZ23" s="424"/>
      <c r="CA23" s="424"/>
      <c r="CB23" s="424"/>
      <c r="CC23" s="425"/>
      <c r="CD23" s="187"/>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4"/>
      <c r="B24" s="402"/>
      <c r="C24" s="403"/>
      <c r="D24" s="404"/>
      <c r="E24" s="379" t="s">
        <v>170</v>
      </c>
      <c r="F24" s="380"/>
      <c r="G24" s="380"/>
      <c r="H24" s="380"/>
      <c r="I24" s="380"/>
      <c r="J24" s="380"/>
      <c r="K24" s="381"/>
      <c r="L24" s="376">
        <v>1</v>
      </c>
      <c r="M24" s="377"/>
      <c r="N24" s="377"/>
      <c r="O24" s="377"/>
      <c r="P24" s="378"/>
      <c r="Q24" s="376">
        <v>7860</v>
      </c>
      <c r="R24" s="377"/>
      <c r="S24" s="377"/>
      <c r="T24" s="377"/>
      <c r="U24" s="377"/>
      <c r="V24" s="378"/>
      <c r="W24" s="466"/>
      <c r="X24" s="403"/>
      <c r="Y24" s="404"/>
      <c r="Z24" s="379" t="s">
        <v>171</v>
      </c>
      <c r="AA24" s="380"/>
      <c r="AB24" s="380"/>
      <c r="AC24" s="380"/>
      <c r="AD24" s="380"/>
      <c r="AE24" s="380"/>
      <c r="AF24" s="380"/>
      <c r="AG24" s="381"/>
      <c r="AH24" s="376">
        <v>195</v>
      </c>
      <c r="AI24" s="377"/>
      <c r="AJ24" s="377"/>
      <c r="AK24" s="377"/>
      <c r="AL24" s="378"/>
      <c r="AM24" s="376">
        <v>624195</v>
      </c>
      <c r="AN24" s="377"/>
      <c r="AO24" s="377"/>
      <c r="AP24" s="377"/>
      <c r="AQ24" s="377"/>
      <c r="AR24" s="378"/>
      <c r="AS24" s="376">
        <v>3201</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7590177</v>
      </c>
      <c r="BO24" s="424"/>
      <c r="BP24" s="424"/>
      <c r="BQ24" s="424"/>
      <c r="BR24" s="424"/>
      <c r="BS24" s="424"/>
      <c r="BT24" s="424"/>
      <c r="BU24" s="425"/>
      <c r="BV24" s="423">
        <v>6618941</v>
      </c>
      <c r="BW24" s="424"/>
      <c r="BX24" s="424"/>
      <c r="BY24" s="424"/>
      <c r="BZ24" s="424"/>
      <c r="CA24" s="424"/>
      <c r="CB24" s="424"/>
      <c r="CC24" s="425"/>
      <c r="CD24" s="187"/>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4"/>
      <c r="B25" s="402"/>
      <c r="C25" s="403"/>
      <c r="D25" s="404"/>
      <c r="E25" s="379" t="s">
        <v>173</v>
      </c>
      <c r="F25" s="380"/>
      <c r="G25" s="380"/>
      <c r="H25" s="380"/>
      <c r="I25" s="380"/>
      <c r="J25" s="380"/>
      <c r="K25" s="381"/>
      <c r="L25" s="376">
        <v>1</v>
      </c>
      <c r="M25" s="377"/>
      <c r="N25" s="377"/>
      <c r="O25" s="377"/>
      <c r="P25" s="378"/>
      <c r="Q25" s="376">
        <v>6350</v>
      </c>
      <c r="R25" s="377"/>
      <c r="S25" s="377"/>
      <c r="T25" s="377"/>
      <c r="U25" s="377"/>
      <c r="V25" s="378"/>
      <c r="W25" s="466"/>
      <c r="X25" s="403"/>
      <c r="Y25" s="404"/>
      <c r="Z25" s="379" t="s">
        <v>174</v>
      </c>
      <c r="AA25" s="380"/>
      <c r="AB25" s="380"/>
      <c r="AC25" s="380"/>
      <c r="AD25" s="380"/>
      <c r="AE25" s="380"/>
      <c r="AF25" s="380"/>
      <c r="AG25" s="381"/>
      <c r="AH25" s="376" t="s">
        <v>175</v>
      </c>
      <c r="AI25" s="377"/>
      <c r="AJ25" s="377"/>
      <c r="AK25" s="377"/>
      <c r="AL25" s="378"/>
      <c r="AM25" s="376" t="s">
        <v>128</v>
      </c>
      <c r="AN25" s="377"/>
      <c r="AO25" s="377"/>
      <c r="AP25" s="377"/>
      <c r="AQ25" s="377"/>
      <c r="AR25" s="378"/>
      <c r="AS25" s="376" t="s">
        <v>128</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2100002</v>
      </c>
      <c r="BO25" s="453"/>
      <c r="BP25" s="453"/>
      <c r="BQ25" s="453"/>
      <c r="BR25" s="453"/>
      <c r="BS25" s="453"/>
      <c r="BT25" s="453"/>
      <c r="BU25" s="454"/>
      <c r="BV25" s="452">
        <v>2213711</v>
      </c>
      <c r="BW25" s="453"/>
      <c r="BX25" s="453"/>
      <c r="BY25" s="453"/>
      <c r="BZ25" s="453"/>
      <c r="CA25" s="453"/>
      <c r="CB25" s="453"/>
      <c r="CC25" s="454"/>
      <c r="CD25" s="187"/>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4"/>
      <c r="B26" s="402"/>
      <c r="C26" s="403"/>
      <c r="D26" s="404"/>
      <c r="E26" s="379" t="s">
        <v>177</v>
      </c>
      <c r="F26" s="380"/>
      <c r="G26" s="380"/>
      <c r="H26" s="380"/>
      <c r="I26" s="380"/>
      <c r="J26" s="380"/>
      <c r="K26" s="381"/>
      <c r="L26" s="376">
        <v>1</v>
      </c>
      <c r="M26" s="377"/>
      <c r="N26" s="377"/>
      <c r="O26" s="377"/>
      <c r="P26" s="378"/>
      <c r="Q26" s="376">
        <v>5960</v>
      </c>
      <c r="R26" s="377"/>
      <c r="S26" s="377"/>
      <c r="T26" s="377"/>
      <c r="U26" s="377"/>
      <c r="V26" s="378"/>
      <c r="W26" s="466"/>
      <c r="X26" s="403"/>
      <c r="Y26" s="404"/>
      <c r="Z26" s="379" t="s">
        <v>178</v>
      </c>
      <c r="AA26" s="434"/>
      <c r="AB26" s="434"/>
      <c r="AC26" s="434"/>
      <c r="AD26" s="434"/>
      <c r="AE26" s="434"/>
      <c r="AF26" s="434"/>
      <c r="AG26" s="435"/>
      <c r="AH26" s="376" t="s">
        <v>129</v>
      </c>
      <c r="AI26" s="377"/>
      <c r="AJ26" s="377"/>
      <c r="AK26" s="377"/>
      <c r="AL26" s="378"/>
      <c r="AM26" s="376" t="s">
        <v>128</v>
      </c>
      <c r="AN26" s="377"/>
      <c r="AO26" s="377"/>
      <c r="AP26" s="377"/>
      <c r="AQ26" s="377"/>
      <c r="AR26" s="378"/>
      <c r="AS26" s="376" t="s">
        <v>128</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128</v>
      </c>
      <c r="BO26" s="424"/>
      <c r="BP26" s="424"/>
      <c r="BQ26" s="424"/>
      <c r="BR26" s="424"/>
      <c r="BS26" s="424"/>
      <c r="BT26" s="424"/>
      <c r="BU26" s="425"/>
      <c r="BV26" s="423" t="s">
        <v>129</v>
      </c>
      <c r="BW26" s="424"/>
      <c r="BX26" s="424"/>
      <c r="BY26" s="424"/>
      <c r="BZ26" s="424"/>
      <c r="CA26" s="424"/>
      <c r="CB26" s="424"/>
      <c r="CC26" s="425"/>
      <c r="CD26" s="187"/>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4"/>
      <c r="B27" s="402"/>
      <c r="C27" s="403"/>
      <c r="D27" s="404"/>
      <c r="E27" s="379" t="s">
        <v>180</v>
      </c>
      <c r="F27" s="380"/>
      <c r="G27" s="380"/>
      <c r="H27" s="380"/>
      <c r="I27" s="380"/>
      <c r="J27" s="380"/>
      <c r="K27" s="381"/>
      <c r="L27" s="376">
        <v>1</v>
      </c>
      <c r="M27" s="377"/>
      <c r="N27" s="377"/>
      <c r="O27" s="377"/>
      <c r="P27" s="378"/>
      <c r="Q27" s="376">
        <v>4200</v>
      </c>
      <c r="R27" s="377"/>
      <c r="S27" s="377"/>
      <c r="T27" s="377"/>
      <c r="U27" s="377"/>
      <c r="V27" s="378"/>
      <c r="W27" s="466"/>
      <c r="X27" s="403"/>
      <c r="Y27" s="404"/>
      <c r="Z27" s="379" t="s">
        <v>181</v>
      </c>
      <c r="AA27" s="380"/>
      <c r="AB27" s="380"/>
      <c r="AC27" s="380"/>
      <c r="AD27" s="380"/>
      <c r="AE27" s="380"/>
      <c r="AF27" s="380"/>
      <c r="AG27" s="381"/>
      <c r="AH27" s="376">
        <v>4</v>
      </c>
      <c r="AI27" s="377"/>
      <c r="AJ27" s="377"/>
      <c r="AK27" s="377"/>
      <c r="AL27" s="378"/>
      <c r="AM27" s="376">
        <v>14428</v>
      </c>
      <c r="AN27" s="377"/>
      <c r="AO27" s="377"/>
      <c r="AP27" s="377"/>
      <c r="AQ27" s="377"/>
      <c r="AR27" s="378"/>
      <c r="AS27" s="376">
        <v>3607</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309963</v>
      </c>
      <c r="BO27" s="458"/>
      <c r="BP27" s="458"/>
      <c r="BQ27" s="458"/>
      <c r="BR27" s="458"/>
      <c r="BS27" s="458"/>
      <c r="BT27" s="458"/>
      <c r="BU27" s="459"/>
      <c r="BV27" s="457">
        <v>309963</v>
      </c>
      <c r="BW27" s="458"/>
      <c r="BX27" s="458"/>
      <c r="BY27" s="458"/>
      <c r="BZ27" s="458"/>
      <c r="CA27" s="458"/>
      <c r="CB27" s="458"/>
      <c r="CC27" s="459"/>
      <c r="CD27" s="189"/>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4"/>
      <c r="B28" s="402"/>
      <c r="C28" s="403"/>
      <c r="D28" s="404"/>
      <c r="E28" s="379" t="s">
        <v>183</v>
      </c>
      <c r="F28" s="380"/>
      <c r="G28" s="380"/>
      <c r="H28" s="380"/>
      <c r="I28" s="380"/>
      <c r="J28" s="380"/>
      <c r="K28" s="381"/>
      <c r="L28" s="376">
        <v>1</v>
      </c>
      <c r="M28" s="377"/>
      <c r="N28" s="377"/>
      <c r="O28" s="377"/>
      <c r="P28" s="378"/>
      <c r="Q28" s="376">
        <v>3540</v>
      </c>
      <c r="R28" s="377"/>
      <c r="S28" s="377"/>
      <c r="T28" s="377"/>
      <c r="U28" s="377"/>
      <c r="V28" s="378"/>
      <c r="W28" s="466"/>
      <c r="X28" s="403"/>
      <c r="Y28" s="404"/>
      <c r="Z28" s="379" t="s">
        <v>184</v>
      </c>
      <c r="AA28" s="380"/>
      <c r="AB28" s="380"/>
      <c r="AC28" s="380"/>
      <c r="AD28" s="380"/>
      <c r="AE28" s="380"/>
      <c r="AF28" s="380"/>
      <c r="AG28" s="381"/>
      <c r="AH28" s="376" t="s">
        <v>128</v>
      </c>
      <c r="AI28" s="377"/>
      <c r="AJ28" s="377"/>
      <c r="AK28" s="377"/>
      <c r="AL28" s="378"/>
      <c r="AM28" s="376" t="s">
        <v>129</v>
      </c>
      <c r="AN28" s="377"/>
      <c r="AO28" s="377"/>
      <c r="AP28" s="377"/>
      <c r="AQ28" s="377"/>
      <c r="AR28" s="378"/>
      <c r="AS28" s="376" t="s">
        <v>175</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1077115</v>
      </c>
      <c r="BO28" s="453"/>
      <c r="BP28" s="453"/>
      <c r="BQ28" s="453"/>
      <c r="BR28" s="453"/>
      <c r="BS28" s="453"/>
      <c r="BT28" s="453"/>
      <c r="BU28" s="454"/>
      <c r="BV28" s="452">
        <v>903985</v>
      </c>
      <c r="BW28" s="453"/>
      <c r="BX28" s="453"/>
      <c r="BY28" s="453"/>
      <c r="BZ28" s="453"/>
      <c r="CA28" s="453"/>
      <c r="CB28" s="453"/>
      <c r="CC28" s="454"/>
      <c r="CD28" s="187"/>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4"/>
      <c r="B29" s="402"/>
      <c r="C29" s="403"/>
      <c r="D29" s="404"/>
      <c r="E29" s="379" t="s">
        <v>186</v>
      </c>
      <c r="F29" s="380"/>
      <c r="G29" s="380"/>
      <c r="H29" s="380"/>
      <c r="I29" s="380"/>
      <c r="J29" s="380"/>
      <c r="K29" s="381"/>
      <c r="L29" s="376">
        <v>14</v>
      </c>
      <c r="M29" s="377"/>
      <c r="N29" s="377"/>
      <c r="O29" s="377"/>
      <c r="P29" s="378"/>
      <c r="Q29" s="376">
        <v>3340</v>
      </c>
      <c r="R29" s="377"/>
      <c r="S29" s="377"/>
      <c r="T29" s="377"/>
      <c r="U29" s="377"/>
      <c r="V29" s="378"/>
      <c r="W29" s="467"/>
      <c r="X29" s="468"/>
      <c r="Y29" s="469"/>
      <c r="Z29" s="379" t="s">
        <v>187</v>
      </c>
      <c r="AA29" s="380"/>
      <c r="AB29" s="380"/>
      <c r="AC29" s="380"/>
      <c r="AD29" s="380"/>
      <c r="AE29" s="380"/>
      <c r="AF29" s="380"/>
      <c r="AG29" s="381"/>
      <c r="AH29" s="376">
        <v>199</v>
      </c>
      <c r="AI29" s="377"/>
      <c r="AJ29" s="377"/>
      <c r="AK29" s="377"/>
      <c r="AL29" s="378"/>
      <c r="AM29" s="376">
        <v>638623</v>
      </c>
      <c r="AN29" s="377"/>
      <c r="AO29" s="377"/>
      <c r="AP29" s="377"/>
      <c r="AQ29" s="377"/>
      <c r="AR29" s="378"/>
      <c r="AS29" s="376">
        <v>3209</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288588</v>
      </c>
      <c r="BO29" s="424"/>
      <c r="BP29" s="424"/>
      <c r="BQ29" s="424"/>
      <c r="BR29" s="424"/>
      <c r="BS29" s="424"/>
      <c r="BT29" s="424"/>
      <c r="BU29" s="425"/>
      <c r="BV29" s="423">
        <v>184927</v>
      </c>
      <c r="BW29" s="424"/>
      <c r="BX29" s="424"/>
      <c r="BY29" s="424"/>
      <c r="BZ29" s="424"/>
      <c r="CA29" s="424"/>
      <c r="CB29" s="424"/>
      <c r="CC29" s="425"/>
      <c r="CD29" s="189"/>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4"/>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98.3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2068074</v>
      </c>
      <c r="BO30" s="458"/>
      <c r="BP30" s="458"/>
      <c r="BQ30" s="458"/>
      <c r="BR30" s="458"/>
      <c r="BS30" s="458"/>
      <c r="BT30" s="458"/>
      <c r="BU30" s="459"/>
      <c r="BV30" s="457">
        <v>1828901</v>
      </c>
      <c r="BW30" s="458"/>
      <c r="BX30" s="458"/>
      <c r="BY30" s="458"/>
      <c r="BZ30" s="458"/>
      <c r="CA30" s="458"/>
      <c r="CB30" s="458"/>
      <c r="CC30" s="459"/>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197"/>
    </row>
    <row r="33" spans="1:113" ht="13.5" customHeight="1" x14ac:dyDescent="0.15">
      <c r="A33" s="174"/>
      <c r="B33" s="198"/>
      <c r="C33" s="375" t="s">
        <v>196</v>
      </c>
      <c r="D33" s="375"/>
      <c r="E33" s="374" t="s">
        <v>197</v>
      </c>
      <c r="F33" s="374"/>
      <c r="G33" s="374"/>
      <c r="H33" s="374"/>
      <c r="I33" s="374"/>
      <c r="J33" s="374"/>
      <c r="K33" s="374"/>
      <c r="L33" s="374"/>
      <c r="M33" s="374"/>
      <c r="N33" s="374"/>
      <c r="O33" s="374"/>
      <c r="P33" s="374"/>
      <c r="Q33" s="374"/>
      <c r="R33" s="374"/>
      <c r="S33" s="374"/>
      <c r="T33" s="199"/>
      <c r="U33" s="375" t="s">
        <v>196</v>
      </c>
      <c r="V33" s="375"/>
      <c r="W33" s="374" t="s">
        <v>198</v>
      </c>
      <c r="X33" s="374"/>
      <c r="Y33" s="374"/>
      <c r="Z33" s="374"/>
      <c r="AA33" s="374"/>
      <c r="AB33" s="374"/>
      <c r="AC33" s="374"/>
      <c r="AD33" s="374"/>
      <c r="AE33" s="374"/>
      <c r="AF33" s="374"/>
      <c r="AG33" s="374"/>
      <c r="AH33" s="374"/>
      <c r="AI33" s="374"/>
      <c r="AJ33" s="374"/>
      <c r="AK33" s="374"/>
      <c r="AL33" s="199"/>
      <c r="AM33" s="375" t="s">
        <v>199</v>
      </c>
      <c r="AN33" s="375"/>
      <c r="AO33" s="374" t="s">
        <v>197</v>
      </c>
      <c r="AP33" s="374"/>
      <c r="AQ33" s="374"/>
      <c r="AR33" s="374"/>
      <c r="AS33" s="374"/>
      <c r="AT33" s="374"/>
      <c r="AU33" s="374"/>
      <c r="AV33" s="374"/>
      <c r="AW33" s="374"/>
      <c r="AX33" s="374"/>
      <c r="AY33" s="374"/>
      <c r="AZ33" s="374"/>
      <c r="BA33" s="374"/>
      <c r="BB33" s="374"/>
      <c r="BC33" s="374"/>
      <c r="BD33" s="200"/>
      <c r="BE33" s="374" t="s">
        <v>200</v>
      </c>
      <c r="BF33" s="374"/>
      <c r="BG33" s="374" t="s">
        <v>201</v>
      </c>
      <c r="BH33" s="374"/>
      <c r="BI33" s="374"/>
      <c r="BJ33" s="374"/>
      <c r="BK33" s="374"/>
      <c r="BL33" s="374"/>
      <c r="BM33" s="374"/>
      <c r="BN33" s="374"/>
      <c r="BO33" s="374"/>
      <c r="BP33" s="374"/>
      <c r="BQ33" s="374"/>
      <c r="BR33" s="374"/>
      <c r="BS33" s="374"/>
      <c r="BT33" s="374"/>
      <c r="BU33" s="374"/>
      <c r="BV33" s="200"/>
      <c r="BW33" s="375" t="s">
        <v>200</v>
      </c>
      <c r="BX33" s="375"/>
      <c r="BY33" s="374" t="s">
        <v>202</v>
      </c>
      <c r="BZ33" s="374"/>
      <c r="CA33" s="374"/>
      <c r="CB33" s="374"/>
      <c r="CC33" s="374"/>
      <c r="CD33" s="374"/>
      <c r="CE33" s="374"/>
      <c r="CF33" s="374"/>
      <c r="CG33" s="374"/>
      <c r="CH33" s="374"/>
      <c r="CI33" s="374"/>
      <c r="CJ33" s="374"/>
      <c r="CK33" s="374"/>
      <c r="CL33" s="374"/>
      <c r="CM33" s="374"/>
      <c r="CN33" s="199"/>
      <c r="CO33" s="375" t="s">
        <v>196</v>
      </c>
      <c r="CP33" s="375"/>
      <c r="CQ33" s="374" t="s">
        <v>203</v>
      </c>
      <c r="CR33" s="374"/>
      <c r="CS33" s="374"/>
      <c r="CT33" s="374"/>
      <c r="CU33" s="374"/>
      <c r="CV33" s="374"/>
      <c r="CW33" s="374"/>
      <c r="CX33" s="374"/>
      <c r="CY33" s="374"/>
      <c r="CZ33" s="374"/>
      <c r="DA33" s="374"/>
      <c r="DB33" s="374"/>
      <c r="DC33" s="374"/>
      <c r="DD33" s="374"/>
      <c r="DE33" s="374"/>
      <c r="DF33" s="199"/>
      <c r="DG33" s="373" t="s">
        <v>204</v>
      </c>
      <c r="DH33" s="373"/>
      <c r="DI33" s="201"/>
    </row>
    <row r="34" spans="1:113" ht="32.25" customHeight="1" x14ac:dyDescent="0.15">
      <c r="A34" s="174"/>
      <c r="B34" s="198"/>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4"/>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4"/>
      <c r="AM34" s="371">
        <f>IF(AO34="","",MAX(C34:D43,U34:V43)+1)</f>
        <v>4</v>
      </c>
      <c r="AN34" s="371"/>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74"/>
      <c r="BE34" s="371" t="str">
        <f>IF(BG34="","",MAX(C34:D43,U34:V43,AM34:AN43)+1)</f>
        <v/>
      </c>
      <c r="BF34" s="371"/>
      <c r="BG34" s="372"/>
      <c r="BH34" s="372"/>
      <c r="BI34" s="372"/>
      <c r="BJ34" s="372"/>
      <c r="BK34" s="372"/>
      <c r="BL34" s="372"/>
      <c r="BM34" s="372"/>
      <c r="BN34" s="372"/>
      <c r="BO34" s="372"/>
      <c r="BP34" s="372"/>
      <c r="BQ34" s="372"/>
      <c r="BR34" s="372"/>
      <c r="BS34" s="372"/>
      <c r="BT34" s="372"/>
      <c r="BU34" s="372"/>
      <c r="BV34" s="174"/>
      <c r="BW34" s="371">
        <f>IF(BY34="","",MAX(C34:D43,U34:V43,AM34:AN43,BE34:BF43)+1)</f>
        <v>6</v>
      </c>
      <c r="BX34" s="371"/>
      <c r="BY34" s="372" t="str">
        <f>IF('各会計、関係団体の財政状況及び健全化判断比率'!B68="","",'各会計、関係団体の財政状況及び健全化判断比率'!B68)</f>
        <v>鹿島・藤津地区衛生施設組合</v>
      </c>
      <c r="BZ34" s="372"/>
      <c r="CA34" s="372"/>
      <c r="CB34" s="372"/>
      <c r="CC34" s="372"/>
      <c r="CD34" s="372"/>
      <c r="CE34" s="372"/>
      <c r="CF34" s="372"/>
      <c r="CG34" s="372"/>
      <c r="CH34" s="372"/>
      <c r="CI34" s="372"/>
      <c r="CJ34" s="372"/>
      <c r="CK34" s="372"/>
      <c r="CL34" s="372"/>
      <c r="CM34" s="372"/>
      <c r="CN34" s="174"/>
      <c r="CO34" s="371">
        <f>IF(CQ34="","",MAX(C34:D43,U34:V43,AM34:AN43,BE34:BF43,BW34:BX43)+1)</f>
        <v>11</v>
      </c>
      <c r="CP34" s="371"/>
      <c r="CQ34" s="372" t="str">
        <f>IF('各会計、関係団体の財政状況及び健全化判断比率'!BS7="","",'各会計、関係団体の財政状況及び健全化判断比率'!BS7)</f>
        <v>鹿島市土地開発公社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1"/>
    </row>
    <row r="35" spans="1:113" ht="32.25" customHeight="1" x14ac:dyDescent="0.15">
      <c r="A35" s="174"/>
      <c r="B35" s="198"/>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4"/>
      <c r="U35" s="371">
        <f>IF(W35="","",U34+1)</f>
        <v>3</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4"/>
      <c r="AM35" s="371">
        <f t="shared" ref="AM35:AM43" si="0">IF(AO35="","",AM34+1)</f>
        <v>5</v>
      </c>
      <c r="AN35" s="371"/>
      <c r="AO35" s="372" t="str">
        <f>IF('各会計、関係団体の財政状況及び健全化判断比率'!B31="","",'各会計、関係団体の財政状況及び健全化判断比率'!B31)</f>
        <v>下水道事業会計</v>
      </c>
      <c r="AP35" s="372"/>
      <c r="AQ35" s="372"/>
      <c r="AR35" s="372"/>
      <c r="AS35" s="372"/>
      <c r="AT35" s="372"/>
      <c r="AU35" s="372"/>
      <c r="AV35" s="372"/>
      <c r="AW35" s="372"/>
      <c r="AX35" s="372"/>
      <c r="AY35" s="372"/>
      <c r="AZ35" s="372"/>
      <c r="BA35" s="372"/>
      <c r="BB35" s="372"/>
      <c r="BC35" s="372"/>
      <c r="BD35" s="174"/>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4"/>
      <c r="BW35" s="371">
        <f t="shared" ref="BW35:BW43" si="2">IF(BY35="","",BW34+1)</f>
        <v>7</v>
      </c>
      <c r="BX35" s="371"/>
      <c r="BY35" s="372" t="str">
        <f>IF('各会計、関係団体の財政状況及び健全化判断比率'!B69="","",'各会計、関係団体の財政状況及び健全化判断比率'!B69)</f>
        <v>杵藤地区広域市町村圏組合</v>
      </c>
      <c r="BZ35" s="372"/>
      <c r="CA35" s="372"/>
      <c r="CB35" s="372"/>
      <c r="CC35" s="372"/>
      <c r="CD35" s="372"/>
      <c r="CE35" s="372"/>
      <c r="CF35" s="372"/>
      <c r="CG35" s="372"/>
      <c r="CH35" s="372"/>
      <c r="CI35" s="372"/>
      <c r="CJ35" s="372"/>
      <c r="CK35" s="372"/>
      <c r="CL35" s="372"/>
      <c r="CM35" s="372"/>
      <c r="CN35" s="174"/>
      <c r="CO35" s="371">
        <f t="shared" ref="CO35:CO43" si="3">IF(CQ35="","",CO34+1)</f>
        <v>12</v>
      </c>
      <c r="CP35" s="371"/>
      <c r="CQ35" s="372" t="str">
        <f>IF('各会計、関係団体の財政状況及び健全化判断比率'!BS8="","",'各会計、関係団体の財政状況及び健全化判断比率'!BS8)</f>
        <v>鹿島市体育協会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v>
      </c>
      <c r="DH35" s="369"/>
      <c r="DI35" s="201"/>
    </row>
    <row r="36" spans="1:113" ht="32.25" customHeight="1" x14ac:dyDescent="0.15">
      <c r="A36" s="174"/>
      <c r="B36" s="198"/>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4"/>
      <c r="U36" s="371" t="str">
        <f t="shared" ref="U36:U43" si="4">IF(W36="","",U35+1)</f>
        <v/>
      </c>
      <c r="V36" s="371"/>
      <c r="W36" s="372"/>
      <c r="X36" s="372"/>
      <c r="Y36" s="372"/>
      <c r="Z36" s="372"/>
      <c r="AA36" s="372"/>
      <c r="AB36" s="372"/>
      <c r="AC36" s="372"/>
      <c r="AD36" s="372"/>
      <c r="AE36" s="372"/>
      <c r="AF36" s="372"/>
      <c r="AG36" s="372"/>
      <c r="AH36" s="372"/>
      <c r="AI36" s="372"/>
      <c r="AJ36" s="372"/>
      <c r="AK36" s="372"/>
      <c r="AL36" s="174"/>
      <c r="AM36" s="371" t="str">
        <f t="shared" si="0"/>
        <v/>
      </c>
      <c r="AN36" s="371"/>
      <c r="AO36" s="372"/>
      <c r="AP36" s="372"/>
      <c r="AQ36" s="372"/>
      <c r="AR36" s="372"/>
      <c r="AS36" s="372"/>
      <c r="AT36" s="372"/>
      <c r="AU36" s="372"/>
      <c r="AV36" s="372"/>
      <c r="AW36" s="372"/>
      <c r="AX36" s="372"/>
      <c r="AY36" s="372"/>
      <c r="AZ36" s="372"/>
      <c r="BA36" s="372"/>
      <c r="BB36" s="372"/>
      <c r="BC36" s="372"/>
      <c r="BD36" s="174"/>
      <c r="BE36" s="371" t="str">
        <f t="shared" si="1"/>
        <v/>
      </c>
      <c r="BF36" s="371"/>
      <c r="BG36" s="372"/>
      <c r="BH36" s="372"/>
      <c r="BI36" s="372"/>
      <c r="BJ36" s="372"/>
      <c r="BK36" s="372"/>
      <c r="BL36" s="372"/>
      <c r="BM36" s="372"/>
      <c r="BN36" s="372"/>
      <c r="BO36" s="372"/>
      <c r="BP36" s="372"/>
      <c r="BQ36" s="372"/>
      <c r="BR36" s="372"/>
      <c r="BS36" s="372"/>
      <c r="BT36" s="372"/>
      <c r="BU36" s="372"/>
      <c r="BV36" s="174"/>
      <c r="BW36" s="371">
        <f t="shared" si="2"/>
        <v>8</v>
      </c>
      <c r="BX36" s="371"/>
      <c r="BY36" s="372" t="str">
        <f>IF('各会計、関係団体の財政状況及び健全化判断比率'!B70="","",'各会計、関係団体の財政状況及び健全化判断比率'!B70)</f>
        <v>佐賀県後期高齢者医療広域連合</v>
      </c>
      <c r="BZ36" s="372"/>
      <c r="CA36" s="372"/>
      <c r="CB36" s="372"/>
      <c r="CC36" s="372"/>
      <c r="CD36" s="372"/>
      <c r="CE36" s="372"/>
      <c r="CF36" s="372"/>
      <c r="CG36" s="372"/>
      <c r="CH36" s="372"/>
      <c r="CI36" s="372"/>
      <c r="CJ36" s="372"/>
      <c r="CK36" s="372"/>
      <c r="CL36" s="372"/>
      <c r="CM36" s="372"/>
      <c r="CN36" s="174"/>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1"/>
    </row>
    <row r="37" spans="1:113" ht="32.25" customHeight="1" x14ac:dyDescent="0.15">
      <c r="A37" s="174"/>
      <c r="B37" s="198"/>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4"/>
      <c r="U37" s="371" t="str">
        <f t="shared" si="4"/>
        <v/>
      </c>
      <c r="V37" s="371"/>
      <c r="W37" s="372"/>
      <c r="X37" s="372"/>
      <c r="Y37" s="372"/>
      <c r="Z37" s="372"/>
      <c r="AA37" s="372"/>
      <c r="AB37" s="372"/>
      <c r="AC37" s="372"/>
      <c r="AD37" s="372"/>
      <c r="AE37" s="372"/>
      <c r="AF37" s="372"/>
      <c r="AG37" s="372"/>
      <c r="AH37" s="372"/>
      <c r="AI37" s="372"/>
      <c r="AJ37" s="372"/>
      <c r="AK37" s="372"/>
      <c r="AL37" s="174"/>
      <c r="AM37" s="371" t="str">
        <f t="shared" si="0"/>
        <v/>
      </c>
      <c r="AN37" s="371"/>
      <c r="AO37" s="372"/>
      <c r="AP37" s="372"/>
      <c r="AQ37" s="372"/>
      <c r="AR37" s="372"/>
      <c r="AS37" s="372"/>
      <c r="AT37" s="372"/>
      <c r="AU37" s="372"/>
      <c r="AV37" s="372"/>
      <c r="AW37" s="372"/>
      <c r="AX37" s="372"/>
      <c r="AY37" s="372"/>
      <c r="AZ37" s="372"/>
      <c r="BA37" s="372"/>
      <c r="BB37" s="372"/>
      <c r="BC37" s="372"/>
      <c r="BD37" s="174"/>
      <c r="BE37" s="371" t="str">
        <f t="shared" si="1"/>
        <v/>
      </c>
      <c r="BF37" s="371"/>
      <c r="BG37" s="372"/>
      <c r="BH37" s="372"/>
      <c r="BI37" s="372"/>
      <c r="BJ37" s="372"/>
      <c r="BK37" s="372"/>
      <c r="BL37" s="372"/>
      <c r="BM37" s="372"/>
      <c r="BN37" s="372"/>
      <c r="BO37" s="372"/>
      <c r="BP37" s="372"/>
      <c r="BQ37" s="372"/>
      <c r="BR37" s="372"/>
      <c r="BS37" s="372"/>
      <c r="BT37" s="372"/>
      <c r="BU37" s="372"/>
      <c r="BV37" s="174"/>
      <c r="BW37" s="371">
        <f t="shared" si="2"/>
        <v>9</v>
      </c>
      <c r="BX37" s="371"/>
      <c r="BY37" s="372" t="str">
        <f>IF('各会計、関係団体の財政状況及び健全化判断比率'!B71="","",'各会計、関係団体の財政状況及び健全化判断比率'!B71)</f>
        <v>佐賀県市町総合事務組合</v>
      </c>
      <c r="BZ37" s="372"/>
      <c r="CA37" s="372"/>
      <c r="CB37" s="372"/>
      <c r="CC37" s="372"/>
      <c r="CD37" s="372"/>
      <c r="CE37" s="372"/>
      <c r="CF37" s="372"/>
      <c r="CG37" s="372"/>
      <c r="CH37" s="372"/>
      <c r="CI37" s="372"/>
      <c r="CJ37" s="372"/>
      <c r="CK37" s="372"/>
      <c r="CL37" s="372"/>
      <c r="CM37" s="372"/>
      <c r="CN37" s="174"/>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1"/>
    </row>
    <row r="38" spans="1:113" ht="32.25" customHeight="1" x14ac:dyDescent="0.15">
      <c r="A38" s="174"/>
      <c r="B38" s="198"/>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4"/>
      <c r="U38" s="371" t="str">
        <f t="shared" si="4"/>
        <v/>
      </c>
      <c r="V38" s="371"/>
      <c r="W38" s="372"/>
      <c r="X38" s="372"/>
      <c r="Y38" s="372"/>
      <c r="Z38" s="372"/>
      <c r="AA38" s="372"/>
      <c r="AB38" s="372"/>
      <c r="AC38" s="372"/>
      <c r="AD38" s="372"/>
      <c r="AE38" s="372"/>
      <c r="AF38" s="372"/>
      <c r="AG38" s="372"/>
      <c r="AH38" s="372"/>
      <c r="AI38" s="372"/>
      <c r="AJ38" s="372"/>
      <c r="AK38" s="372"/>
      <c r="AL38" s="174"/>
      <c r="AM38" s="371" t="str">
        <f t="shared" si="0"/>
        <v/>
      </c>
      <c r="AN38" s="371"/>
      <c r="AO38" s="372"/>
      <c r="AP38" s="372"/>
      <c r="AQ38" s="372"/>
      <c r="AR38" s="372"/>
      <c r="AS38" s="372"/>
      <c r="AT38" s="372"/>
      <c r="AU38" s="372"/>
      <c r="AV38" s="372"/>
      <c r="AW38" s="372"/>
      <c r="AX38" s="372"/>
      <c r="AY38" s="372"/>
      <c r="AZ38" s="372"/>
      <c r="BA38" s="372"/>
      <c r="BB38" s="372"/>
      <c r="BC38" s="372"/>
      <c r="BD38" s="174"/>
      <c r="BE38" s="371" t="str">
        <f t="shared" si="1"/>
        <v/>
      </c>
      <c r="BF38" s="371"/>
      <c r="BG38" s="372"/>
      <c r="BH38" s="372"/>
      <c r="BI38" s="372"/>
      <c r="BJ38" s="372"/>
      <c r="BK38" s="372"/>
      <c r="BL38" s="372"/>
      <c r="BM38" s="372"/>
      <c r="BN38" s="372"/>
      <c r="BO38" s="372"/>
      <c r="BP38" s="372"/>
      <c r="BQ38" s="372"/>
      <c r="BR38" s="372"/>
      <c r="BS38" s="372"/>
      <c r="BT38" s="372"/>
      <c r="BU38" s="372"/>
      <c r="BV38" s="174"/>
      <c r="BW38" s="371">
        <f t="shared" si="2"/>
        <v>10</v>
      </c>
      <c r="BX38" s="371"/>
      <c r="BY38" s="372" t="str">
        <f>IF('各会計、関係団体の財政状況及び健全化判断比率'!B72="","",'各会計、関係団体の財政状況及び健全化判断比率'!B72)</f>
        <v>佐賀県西部広域環境組合</v>
      </c>
      <c r="BZ38" s="372"/>
      <c r="CA38" s="372"/>
      <c r="CB38" s="372"/>
      <c r="CC38" s="372"/>
      <c r="CD38" s="372"/>
      <c r="CE38" s="372"/>
      <c r="CF38" s="372"/>
      <c r="CG38" s="372"/>
      <c r="CH38" s="372"/>
      <c r="CI38" s="372"/>
      <c r="CJ38" s="372"/>
      <c r="CK38" s="372"/>
      <c r="CL38" s="372"/>
      <c r="CM38" s="372"/>
      <c r="CN38" s="174"/>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1"/>
    </row>
    <row r="39" spans="1:113" ht="32.25" customHeight="1" x14ac:dyDescent="0.15">
      <c r="A39" s="174"/>
      <c r="B39" s="198"/>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4"/>
      <c r="U39" s="371" t="str">
        <f t="shared" si="4"/>
        <v/>
      </c>
      <c r="V39" s="371"/>
      <c r="W39" s="372"/>
      <c r="X39" s="372"/>
      <c r="Y39" s="372"/>
      <c r="Z39" s="372"/>
      <c r="AA39" s="372"/>
      <c r="AB39" s="372"/>
      <c r="AC39" s="372"/>
      <c r="AD39" s="372"/>
      <c r="AE39" s="372"/>
      <c r="AF39" s="372"/>
      <c r="AG39" s="372"/>
      <c r="AH39" s="372"/>
      <c r="AI39" s="372"/>
      <c r="AJ39" s="372"/>
      <c r="AK39" s="372"/>
      <c r="AL39" s="174"/>
      <c r="AM39" s="371" t="str">
        <f t="shared" si="0"/>
        <v/>
      </c>
      <c r="AN39" s="371"/>
      <c r="AO39" s="372"/>
      <c r="AP39" s="372"/>
      <c r="AQ39" s="372"/>
      <c r="AR39" s="372"/>
      <c r="AS39" s="372"/>
      <c r="AT39" s="372"/>
      <c r="AU39" s="372"/>
      <c r="AV39" s="372"/>
      <c r="AW39" s="372"/>
      <c r="AX39" s="372"/>
      <c r="AY39" s="372"/>
      <c r="AZ39" s="372"/>
      <c r="BA39" s="372"/>
      <c r="BB39" s="372"/>
      <c r="BC39" s="372"/>
      <c r="BD39" s="174"/>
      <c r="BE39" s="371" t="str">
        <f t="shared" si="1"/>
        <v/>
      </c>
      <c r="BF39" s="371"/>
      <c r="BG39" s="372"/>
      <c r="BH39" s="372"/>
      <c r="BI39" s="372"/>
      <c r="BJ39" s="372"/>
      <c r="BK39" s="372"/>
      <c r="BL39" s="372"/>
      <c r="BM39" s="372"/>
      <c r="BN39" s="372"/>
      <c r="BO39" s="372"/>
      <c r="BP39" s="372"/>
      <c r="BQ39" s="372"/>
      <c r="BR39" s="372"/>
      <c r="BS39" s="372"/>
      <c r="BT39" s="372"/>
      <c r="BU39" s="372"/>
      <c r="BV39" s="174"/>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4"/>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1"/>
    </row>
    <row r="40" spans="1:113" ht="32.25" customHeight="1" x14ac:dyDescent="0.15">
      <c r="A40" s="174"/>
      <c r="B40" s="198"/>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4"/>
      <c r="U40" s="371" t="str">
        <f t="shared" si="4"/>
        <v/>
      </c>
      <c r="V40" s="371"/>
      <c r="W40" s="372"/>
      <c r="X40" s="372"/>
      <c r="Y40" s="372"/>
      <c r="Z40" s="372"/>
      <c r="AA40" s="372"/>
      <c r="AB40" s="372"/>
      <c r="AC40" s="372"/>
      <c r="AD40" s="372"/>
      <c r="AE40" s="372"/>
      <c r="AF40" s="372"/>
      <c r="AG40" s="372"/>
      <c r="AH40" s="372"/>
      <c r="AI40" s="372"/>
      <c r="AJ40" s="372"/>
      <c r="AK40" s="372"/>
      <c r="AL40" s="174"/>
      <c r="AM40" s="371" t="str">
        <f t="shared" si="0"/>
        <v/>
      </c>
      <c r="AN40" s="371"/>
      <c r="AO40" s="372"/>
      <c r="AP40" s="372"/>
      <c r="AQ40" s="372"/>
      <c r="AR40" s="372"/>
      <c r="AS40" s="372"/>
      <c r="AT40" s="372"/>
      <c r="AU40" s="372"/>
      <c r="AV40" s="372"/>
      <c r="AW40" s="372"/>
      <c r="AX40" s="372"/>
      <c r="AY40" s="372"/>
      <c r="AZ40" s="372"/>
      <c r="BA40" s="372"/>
      <c r="BB40" s="372"/>
      <c r="BC40" s="372"/>
      <c r="BD40" s="174"/>
      <c r="BE40" s="371" t="str">
        <f t="shared" si="1"/>
        <v/>
      </c>
      <c r="BF40" s="371"/>
      <c r="BG40" s="372"/>
      <c r="BH40" s="372"/>
      <c r="BI40" s="372"/>
      <c r="BJ40" s="372"/>
      <c r="BK40" s="372"/>
      <c r="BL40" s="372"/>
      <c r="BM40" s="372"/>
      <c r="BN40" s="372"/>
      <c r="BO40" s="372"/>
      <c r="BP40" s="372"/>
      <c r="BQ40" s="372"/>
      <c r="BR40" s="372"/>
      <c r="BS40" s="372"/>
      <c r="BT40" s="372"/>
      <c r="BU40" s="372"/>
      <c r="BV40" s="174"/>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4"/>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1"/>
    </row>
    <row r="41" spans="1:113" ht="32.25" customHeight="1" x14ac:dyDescent="0.15">
      <c r="A41" s="174"/>
      <c r="B41" s="198"/>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4"/>
      <c r="U41" s="371" t="str">
        <f t="shared" si="4"/>
        <v/>
      </c>
      <c r="V41" s="371"/>
      <c r="W41" s="372"/>
      <c r="X41" s="372"/>
      <c r="Y41" s="372"/>
      <c r="Z41" s="372"/>
      <c r="AA41" s="372"/>
      <c r="AB41" s="372"/>
      <c r="AC41" s="372"/>
      <c r="AD41" s="372"/>
      <c r="AE41" s="372"/>
      <c r="AF41" s="372"/>
      <c r="AG41" s="372"/>
      <c r="AH41" s="372"/>
      <c r="AI41" s="372"/>
      <c r="AJ41" s="372"/>
      <c r="AK41" s="372"/>
      <c r="AL41" s="174"/>
      <c r="AM41" s="371" t="str">
        <f t="shared" si="0"/>
        <v/>
      </c>
      <c r="AN41" s="371"/>
      <c r="AO41" s="372"/>
      <c r="AP41" s="372"/>
      <c r="AQ41" s="372"/>
      <c r="AR41" s="372"/>
      <c r="AS41" s="372"/>
      <c r="AT41" s="372"/>
      <c r="AU41" s="372"/>
      <c r="AV41" s="372"/>
      <c r="AW41" s="372"/>
      <c r="AX41" s="372"/>
      <c r="AY41" s="372"/>
      <c r="AZ41" s="372"/>
      <c r="BA41" s="372"/>
      <c r="BB41" s="372"/>
      <c r="BC41" s="372"/>
      <c r="BD41" s="174"/>
      <c r="BE41" s="371" t="str">
        <f t="shared" si="1"/>
        <v/>
      </c>
      <c r="BF41" s="371"/>
      <c r="BG41" s="372"/>
      <c r="BH41" s="372"/>
      <c r="BI41" s="372"/>
      <c r="BJ41" s="372"/>
      <c r="BK41" s="372"/>
      <c r="BL41" s="372"/>
      <c r="BM41" s="372"/>
      <c r="BN41" s="372"/>
      <c r="BO41" s="372"/>
      <c r="BP41" s="372"/>
      <c r="BQ41" s="372"/>
      <c r="BR41" s="372"/>
      <c r="BS41" s="372"/>
      <c r="BT41" s="372"/>
      <c r="BU41" s="372"/>
      <c r="BV41" s="174"/>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4"/>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1"/>
    </row>
    <row r="42" spans="1:113" ht="32.25" customHeight="1" x14ac:dyDescent="0.15">
      <c r="B42" s="198"/>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4"/>
      <c r="U42" s="371" t="str">
        <f t="shared" si="4"/>
        <v/>
      </c>
      <c r="V42" s="371"/>
      <c r="W42" s="372"/>
      <c r="X42" s="372"/>
      <c r="Y42" s="372"/>
      <c r="Z42" s="372"/>
      <c r="AA42" s="372"/>
      <c r="AB42" s="372"/>
      <c r="AC42" s="372"/>
      <c r="AD42" s="372"/>
      <c r="AE42" s="372"/>
      <c r="AF42" s="372"/>
      <c r="AG42" s="372"/>
      <c r="AH42" s="372"/>
      <c r="AI42" s="372"/>
      <c r="AJ42" s="372"/>
      <c r="AK42" s="372"/>
      <c r="AL42" s="174"/>
      <c r="AM42" s="371" t="str">
        <f t="shared" si="0"/>
        <v/>
      </c>
      <c r="AN42" s="371"/>
      <c r="AO42" s="372"/>
      <c r="AP42" s="372"/>
      <c r="AQ42" s="372"/>
      <c r="AR42" s="372"/>
      <c r="AS42" s="372"/>
      <c r="AT42" s="372"/>
      <c r="AU42" s="372"/>
      <c r="AV42" s="372"/>
      <c r="AW42" s="372"/>
      <c r="AX42" s="372"/>
      <c r="AY42" s="372"/>
      <c r="AZ42" s="372"/>
      <c r="BA42" s="372"/>
      <c r="BB42" s="372"/>
      <c r="BC42" s="372"/>
      <c r="BD42" s="174"/>
      <c r="BE42" s="371" t="str">
        <f t="shared" si="1"/>
        <v/>
      </c>
      <c r="BF42" s="371"/>
      <c r="BG42" s="372"/>
      <c r="BH42" s="372"/>
      <c r="BI42" s="372"/>
      <c r="BJ42" s="372"/>
      <c r="BK42" s="372"/>
      <c r="BL42" s="372"/>
      <c r="BM42" s="372"/>
      <c r="BN42" s="372"/>
      <c r="BO42" s="372"/>
      <c r="BP42" s="372"/>
      <c r="BQ42" s="372"/>
      <c r="BR42" s="372"/>
      <c r="BS42" s="372"/>
      <c r="BT42" s="372"/>
      <c r="BU42" s="372"/>
      <c r="BV42" s="174"/>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4"/>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1"/>
    </row>
    <row r="43" spans="1:113" ht="32.25" customHeight="1" x14ac:dyDescent="0.15">
      <c r="B43" s="198"/>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4"/>
      <c r="U43" s="371" t="str">
        <f t="shared" si="4"/>
        <v/>
      </c>
      <c r="V43" s="371"/>
      <c r="W43" s="372"/>
      <c r="X43" s="372"/>
      <c r="Y43" s="372"/>
      <c r="Z43" s="372"/>
      <c r="AA43" s="372"/>
      <c r="AB43" s="372"/>
      <c r="AC43" s="372"/>
      <c r="AD43" s="372"/>
      <c r="AE43" s="372"/>
      <c r="AF43" s="372"/>
      <c r="AG43" s="372"/>
      <c r="AH43" s="372"/>
      <c r="AI43" s="372"/>
      <c r="AJ43" s="372"/>
      <c r="AK43" s="372"/>
      <c r="AL43" s="174"/>
      <c r="AM43" s="371" t="str">
        <f t="shared" si="0"/>
        <v/>
      </c>
      <c r="AN43" s="371"/>
      <c r="AO43" s="372"/>
      <c r="AP43" s="372"/>
      <c r="AQ43" s="372"/>
      <c r="AR43" s="372"/>
      <c r="AS43" s="372"/>
      <c r="AT43" s="372"/>
      <c r="AU43" s="372"/>
      <c r="AV43" s="372"/>
      <c r="AW43" s="372"/>
      <c r="AX43" s="372"/>
      <c r="AY43" s="372"/>
      <c r="AZ43" s="372"/>
      <c r="BA43" s="372"/>
      <c r="BB43" s="372"/>
      <c r="BC43" s="372"/>
      <c r="BD43" s="174"/>
      <c r="BE43" s="371" t="str">
        <f t="shared" si="1"/>
        <v/>
      </c>
      <c r="BF43" s="371"/>
      <c r="BG43" s="372"/>
      <c r="BH43" s="372"/>
      <c r="BI43" s="372"/>
      <c r="BJ43" s="372"/>
      <c r="BK43" s="372"/>
      <c r="BL43" s="372"/>
      <c r="BM43" s="372"/>
      <c r="BN43" s="372"/>
      <c r="BO43" s="372"/>
      <c r="BP43" s="372"/>
      <c r="BQ43" s="372"/>
      <c r="BR43" s="372"/>
      <c r="BS43" s="372"/>
      <c r="BT43" s="372"/>
      <c r="BU43" s="372"/>
      <c r="BV43" s="174"/>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4"/>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3" t="s">
        <v>582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0" t="s">
        <v>569</v>
      </c>
      <c r="D34" s="1180"/>
      <c r="E34" s="1181"/>
      <c r="F34" s="32">
        <v>8.83</v>
      </c>
      <c r="G34" s="33">
        <v>8.2100000000000009</v>
      </c>
      <c r="H34" s="33">
        <v>9.92</v>
      </c>
      <c r="I34" s="33">
        <v>11.15</v>
      </c>
      <c r="J34" s="34">
        <v>10.82</v>
      </c>
      <c r="K34" s="22"/>
      <c r="L34" s="22"/>
      <c r="M34" s="22"/>
      <c r="N34" s="22"/>
      <c r="O34" s="22"/>
      <c r="P34" s="22"/>
    </row>
    <row r="35" spans="1:16" ht="39" customHeight="1" x14ac:dyDescent="0.15">
      <c r="A35" s="22"/>
      <c r="B35" s="35"/>
      <c r="C35" s="1174" t="s">
        <v>570</v>
      </c>
      <c r="D35" s="1175"/>
      <c r="E35" s="1176"/>
      <c r="F35" s="36">
        <v>3.37</v>
      </c>
      <c r="G35" s="37">
        <v>4.9400000000000004</v>
      </c>
      <c r="H35" s="37">
        <v>3.68</v>
      </c>
      <c r="I35" s="37">
        <v>3.46</v>
      </c>
      <c r="J35" s="38">
        <v>4.03</v>
      </c>
      <c r="K35" s="22"/>
      <c r="L35" s="22"/>
      <c r="M35" s="22"/>
      <c r="N35" s="22"/>
      <c r="O35" s="22"/>
      <c r="P35" s="22"/>
    </row>
    <row r="36" spans="1:16" ht="39" customHeight="1" x14ac:dyDescent="0.15">
      <c r="A36" s="22"/>
      <c r="B36" s="35"/>
      <c r="C36" s="1174" t="s">
        <v>571</v>
      </c>
      <c r="D36" s="1175"/>
      <c r="E36" s="1176"/>
      <c r="F36" s="36" t="s">
        <v>520</v>
      </c>
      <c r="G36" s="37" t="s">
        <v>520</v>
      </c>
      <c r="H36" s="37" t="s">
        <v>520</v>
      </c>
      <c r="I36" s="37">
        <v>2.29</v>
      </c>
      <c r="J36" s="38">
        <v>2.65</v>
      </c>
      <c r="K36" s="22"/>
      <c r="L36" s="22"/>
      <c r="M36" s="22"/>
      <c r="N36" s="22"/>
      <c r="O36" s="22"/>
      <c r="P36" s="22"/>
    </row>
    <row r="37" spans="1:16" ht="39" customHeight="1" x14ac:dyDescent="0.15">
      <c r="A37" s="22"/>
      <c r="B37" s="35"/>
      <c r="C37" s="1174" t="s">
        <v>572</v>
      </c>
      <c r="D37" s="1175"/>
      <c r="E37" s="1176"/>
      <c r="F37" s="36">
        <v>0.66</v>
      </c>
      <c r="G37" s="37">
        <v>1.23</v>
      </c>
      <c r="H37" s="37">
        <v>0.3</v>
      </c>
      <c r="I37" s="37">
        <v>0.61</v>
      </c>
      <c r="J37" s="38">
        <v>2.06</v>
      </c>
      <c r="K37" s="22"/>
      <c r="L37" s="22"/>
      <c r="M37" s="22"/>
      <c r="N37" s="22"/>
      <c r="O37" s="22"/>
      <c r="P37" s="22"/>
    </row>
    <row r="38" spans="1:16" ht="39" customHeight="1" x14ac:dyDescent="0.15">
      <c r="A38" s="22"/>
      <c r="B38" s="35"/>
      <c r="C38" s="1174" t="s">
        <v>573</v>
      </c>
      <c r="D38" s="1175"/>
      <c r="E38" s="1176"/>
      <c r="F38" s="36">
        <v>0.02</v>
      </c>
      <c r="G38" s="37">
        <v>0.02</v>
      </c>
      <c r="H38" s="37">
        <v>0</v>
      </c>
      <c r="I38" s="37">
        <v>0.01</v>
      </c>
      <c r="J38" s="38">
        <v>0.03</v>
      </c>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574</v>
      </c>
      <c r="D42" s="1175"/>
      <c r="E42" s="1176"/>
      <c r="F42" s="36" t="s">
        <v>520</v>
      </c>
      <c r="G42" s="37" t="s">
        <v>520</v>
      </c>
      <c r="H42" s="37" t="s">
        <v>520</v>
      </c>
      <c r="I42" s="37" t="s">
        <v>520</v>
      </c>
      <c r="J42" s="38" t="s">
        <v>520</v>
      </c>
      <c r="K42" s="22"/>
      <c r="L42" s="22"/>
      <c r="M42" s="22"/>
      <c r="N42" s="22"/>
      <c r="O42" s="22"/>
      <c r="P42" s="22"/>
    </row>
    <row r="43" spans="1:16" ht="39" customHeight="1" thickBot="1" x14ac:dyDescent="0.2">
      <c r="A43" s="22"/>
      <c r="B43" s="40"/>
      <c r="C43" s="1177" t="s">
        <v>575</v>
      </c>
      <c r="D43" s="1178"/>
      <c r="E43" s="1179"/>
      <c r="F43" s="41">
        <v>1.33</v>
      </c>
      <c r="G43" s="42">
        <v>0.96</v>
      </c>
      <c r="H43" s="42">
        <v>0.61</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Vz/idvpsH6YiPozBX/1ZpVYs8MrZ4eX4R5GHTpu4sTVn8hYB1/+TaIlN7aDHi9BR+29Ak8lxLiBgndg5GRsUw==" saltValue="viPzo/9u5nKb2lWCBP8U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747</v>
      </c>
      <c r="L45" s="60">
        <v>777</v>
      </c>
      <c r="M45" s="60">
        <v>895</v>
      </c>
      <c r="N45" s="60">
        <v>909</v>
      </c>
      <c r="O45" s="61">
        <v>942</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520</v>
      </c>
      <c r="L46" s="64" t="s">
        <v>520</v>
      </c>
      <c r="M46" s="64" t="s">
        <v>520</v>
      </c>
      <c r="N46" s="64" t="s">
        <v>520</v>
      </c>
      <c r="O46" s="65" t="s">
        <v>520</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520</v>
      </c>
      <c r="L47" s="64" t="s">
        <v>520</v>
      </c>
      <c r="M47" s="64" t="s">
        <v>520</v>
      </c>
      <c r="N47" s="64" t="s">
        <v>520</v>
      </c>
      <c r="O47" s="65" t="s">
        <v>520</v>
      </c>
      <c r="P47" s="48"/>
      <c r="Q47" s="48"/>
      <c r="R47" s="48"/>
      <c r="S47" s="48"/>
      <c r="T47" s="48"/>
      <c r="U47" s="48"/>
    </row>
    <row r="48" spans="1:21" ht="30.75" customHeight="1" x14ac:dyDescent="0.15">
      <c r="A48" s="48"/>
      <c r="B48" s="1202"/>
      <c r="C48" s="1203"/>
      <c r="D48" s="62"/>
      <c r="E48" s="1184" t="s">
        <v>15</v>
      </c>
      <c r="F48" s="1184"/>
      <c r="G48" s="1184"/>
      <c r="H48" s="1184"/>
      <c r="I48" s="1184"/>
      <c r="J48" s="1185"/>
      <c r="K48" s="63">
        <v>467</v>
      </c>
      <c r="L48" s="64">
        <v>484</v>
      </c>
      <c r="M48" s="64">
        <v>482</v>
      </c>
      <c r="N48" s="64">
        <v>324</v>
      </c>
      <c r="O48" s="65">
        <v>313</v>
      </c>
      <c r="P48" s="48"/>
      <c r="Q48" s="48"/>
      <c r="R48" s="48"/>
      <c r="S48" s="48"/>
      <c r="T48" s="48"/>
      <c r="U48" s="48"/>
    </row>
    <row r="49" spans="1:21" ht="30.75" customHeight="1" x14ac:dyDescent="0.15">
      <c r="A49" s="48"/>
      <c r="B49" s="1202"/>
      <c r="C49" s="1203"/>
      <c r="D49" s="62"/>
      <c r="E49" s="1184" t="s">
        <v>16</v>
      </c>
      <c r="F49" s="1184"/>
      <c r="G49" s="1184"/>
      <c r="H49" s="1184"/>
      <c r="I49" s="1184"/>
      <c r="J49" s="1185"/>
      <c r="K49" s="63">
        <v>56</v>
      </c>
      <c r="L49" s="64">
        <v>112</v>
      </c>
      <c r="M49" s="64">
        <v>116</v>
      </c>
      <c r="N49" s="64">
        <v>121</v>
      </c>
      <c r="O49" s="65">
        <v>112</v>
      </c>
      <c r="P49" s="48"/>
      <c r="Q49" s="48"/>
      <c r="R49" s="48"/>
      <c r="S49" s="48"/>
      <c r="T49" s="48"/>
      <c r="U49" s="48"/>
    </row>
    <row r="50" spans="1:21" ht="30.75" customHeight="1" x14ac:dyDescent="0.15">
      <c r="A50" s="48"/>
      <c r="B50" s="1202"/>
      <c r="C50" s="1203"/>
      <c r="D50" s="62"/>
      <c r="E50" s="1184" t="s">
        <v>17</v>
      </c>
      <c r="F50" s="1184"/>
      <c r="G50" s="1184"/>
      <c r="H50" s="1184"/>
      <c r="I50" s="1184"/>
      <c r="J50" s="1185"/>
      <c r="K50" s="63">
        <v>0</v>
      </c>
      <c r="L50" s="64">
        <v>0</v>
      </c>
      <c r="M50" s="64">
        <v>0</v>
      </c>
      <c r="N50" s="64">
        <v>0</v>
      </c>
      <c r="O50" s="65">
        <v>0</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905</v>
      </c>
      <c r="L52" s="64">
        <v>869</v>
      </c>
      <c r="M52" s="64">
        <v>879</v>
      </c>
      <c r="N52" s="64">
        <v>836</v>
      </c>
      <c r="O52" s="65">
        <v>822</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365</v>
      </c>
      <c r="L53" s="69">
        <v>504</v>
      </c>
      <c r="M53" s="69">
        <v>614</v>
      </c>
      <c r="N53" s="69">
        <v>518</v>
      </c>
      <c r="O53" s="70">
        <v>545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1YjdH4PVyPsac8qVNfN2ihQURWVtZhp/8bys94hkC50SyXcegPPlXD1A4p5InGEREvSWUpHPkBD4JyDxiWrg==" saltValue="J+7DHEL4uoy53mD2jSqK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3"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20" t="s">
        <v>30</v>
      </c>
      <c r="C41" s="1221"/>
      <c r="D41" s="102"/>
      <c r="E41" s="1222" t="s">
        <v>31</v>
      </c>
      <c r="F41" s="1222"/>
      <c r="G41" s="1222"/>
      <c r="H41" s="1223"/>
      <c r="I41" s="354">
        <v>10789</v>
      </c>
      <c r="J41" s="355">
        <v>10922</v>
      </c>
      <c r="K41" s="355">
        <v>11205</v>
      </c>
      <c r="L41" s="355">
        <v>11369</v>
      </c>
      <c r="M41" s="356">
        <v>12340</v>
      </c>
    </row>
    <row r="42" spans="2:13" ht="27.75" customHeight="1" x14ac:dyDescent="0.15">
      <c r="B42" s="1210"/>
      <c r="C42" s="1211"/>
      <c r="D42" s="103"/>
      <c r="E42" s="1214" t="s">
        <v>32</v>
      </c>
      <c r="F42" s="1214"/>
      <c r="G42" s="1214"/>
      <c r="H42" s="1215"/>
      <c r="I42" s="357" t="s">
        <v>520</v>
      </c>
      <c r="J42" s="358">
        <v>482</v>
      </c>
      <c r="K42" s="358">
        <v>468</v>
      </c>
      <c r="L42" s="358">
        <v>453</v>
      </c>
      <c r="M42" s="359">
        <v>438</v>
      </c>
    </row>
    <row r="43" spans="2:13" ht="27.75" customHeight="1" x14ac:dyDescent="0.15">
      <c r="B43" s="1210"/>
      <c r="C43" s="1211"/>
      <c r="D43" s="103"/>
      <c r="E43" s="1214" t="s">
        <v>33</v>
      </c>
      <c r="F43" s="1214"/>
      <c r="G43" s="1214"/>
      <c r="H43" s="1215"/>
      <c r="I43" s="357">
        <v>5035</v>
      </c>
      <c r="J43" s="358">
        <v>5172</v>
      </c>
      <c r="K43" s="358">
        <v>4923</v>
      </c>
      <c r="L43" s="358">
        <v>5113</v>
      </c>
      <c r="M43" s="359">
        <v>4837</v>
      </c>
    </row>
    <row r="44" spans="2:13" ht="27.75" customHeight="1" x14ac:dyDescent="0.15">
      <c r="B44" s="1210"/>
      <c r="C44" s="1211"/>
      <c r="D44" s="103"/>
      <c r="E44" s="1214" t="s">
        <v>34</v>
      </c>
      <c r="F44" s="1214"/>
      <c r="G44" s="1214"/>
      <c r="H44" s="1215"/>
      <c r="I44" s="357">
        <v>1643</v>
      </c>
      <c r="J44" s="358">
        <v>1592</v>
      </c>
      <c r="K44" s="358">
        <v>1445</v>
      </c>
      <c r="L44" s="358">
        <v>1295</v>
      </c>
      <c r="M44" s="359">
        <v>1240</v>
      </c>
    </row>
    <row r="45" spans="2:13" ht="27.75" customHeight="1" x14ac:dyDescent="0.15">
      <c r="B45" s="1210"/>
      <c r="C45" s="1211"/>
      <c r="D45" s="103"/>
      <c r="E45" s="1214" t="s">
        <v>35</v>
      </c>
      <c r="F45" s="1214"/>
      <c r="G45" s="1214"/>
      <c r="H45" s="1215"/>
      <c r="I45" s="357">
        <v>1898</v>
      </c>
      <c r="J45" s="358">
        <v>1853</v>
      </c>
      <c r="K45" s="358">
        <v>1897</v>
      </c>
      <c r="L45" s="358">
        <v>1792</v>
      </c>
      <c r="M45" s="359">
        <v>1743</v>
      </c>
    </row>
    <row r="46" spans="2:13" ht="27.75" customHeight="1" x14ac:dyDescent="0.15">
      <c r="B46" s="1210"/>
      <c r="C46" s="1211"/>
      <c r="D46" s="104"/>
      <c r="E46" s="1214" t="s">
        <v>36</v>
      </c>
      <c r="F46" s="1214"/>
      <c r="G46" s="1214"/>
      <c r="H46" s="1215"/>
      <c r="I46" s="357" t="s">
        <v>520</v>
      </c>
      <c r="J46" s="358" t="s">
        <v>520</v>
      </c>
      <c r="K46" s="358" t="s">
        <v>520</v>
      </c>
      <c r="L46" s="358" t="s">
        <v>520</v>
      </c>
      <c r="M46" s="359" t="s">
        <v>520</v>
      </c>
    </row>
    <row r="47" spans="2:13" ht="27.75" customHeight="1" x14ac:dyDescent="0.15">
      <c r="B47" s="1210"/>
      <c r="C47" s="1211"/>
      <c r="D47" s="105"/>
      <c r="E47" s="1224" t="s">
        <v>37</v>
      </c>
      <c r="F47" s="1225"/>
      <c r="G47" s="1225"/>
      <c r="H47" s="1226"/>
      <c r="I47" s="357" t="s">
        <v>520</v>
      </c>
      <c r="J47" s="358" t="s">
        <v>520</v>
      </c>
      <c r="K47" s="358" t="s">
        <v>520</v>
      </c>
      <c r="L47" s="358" t="s">
        <v>520</v>
      </c>
      <c r="M47" s="359" t="s">
        <v>520</v>
      </c>
    </row>
    <row r="48" spans="2:13" ht="27.75" customHeight="1" x14ac:dyDescent="0.15">
      <c r="B48" s="1210"/>
      <c r="C48" s="1211"/>
      <c r="D48" s="103"/>
      <c r="E48" s="1214" t="s">
        <v>38</v>
      </c>
      <c r="F48" s="1214"/>
      <c r="G48" s="1214"/>
      <c r="H48" s="1215"/>
      <c r="I48" s="357" t="s">
        <v>520</v>
      </c>
      <c r="J48" s="358" t="s">
        <v>520</v>
      </c>
      <c r="K48" s="358" t="s">
        <v>520</v>
      </c>
      <c r="L48" s="358" t="s">
        <v>520</v>
      </c>
      <c r="M48" s="359" t="s">
        <v>520</v>
      </c>
    </row>
    <row r="49" spans="2:13" ht="27.75" customHeight="1" x14ac:dyDescent="0.15">
      <c r="B49" s="1212"/>
      <c r="C49" s="1213"/>
      <c r="D49" s="103"/>
      <c r="E49" s="1214" t="s">
        <v>39</v>
      </c>
      <c r="F49" s="1214"/>
      <c r="G49" s="1214"/>
      <c r="H49" s="1215"/>
      <c r="I49" s="357" t="s">
        <v>520</v>
      </c>
      <c r="J49" s="358" t="s">
        <v>520</v>
      </c>
      <c r="K49" s="358" t="s">
        <v>520</v>
      </c>
      <c r="L49" s="358" t="s">
        <v>520</v>
      </c>
      <c r="M49" s="359" t="s">
        <v>520</v>
      </c>
    </row>
    <row r="50" spans="2:13" ht="27.75" customHeight="1" x14ac:dyDescent="0.15">
      <c r="B50" s="1208" t="s">
        <v>40</v>
      </c>
      <c r="C50" s="1209"/>
      <c r="D50" s="106"/>
      <c r="E50" s="1214" t="s">
        <v>41</v>
      </c>
      <c r="F50" s="1214"/>
      <c r="G50" s="1214"/>
      <c r="H50" s="1215"/>
      <c r="I50" s="357">
        <v>3159</v>
      </c>
      <c r="J50" s="358">
        <v>3244</v>
      </c>
      <c r="K50" s="358">
        <v>3223</v>
      </c>
      <c r="L50" s="358">
        <v>3234</v>
      </c>
      <c r="M50" s="359">
        <v>3752</v>
      </c>
    </row>
    <row r="51" spans="2:13" ht="27.75" customHeight="1" x14ac:dyDescent="0.15">
      <c r="B51" s="1210"/>
      <c r="C51" s="1211"/>
      <c r="D51" s="103"/>
      <c r="E51" s="1214" t="s">
        <v>42</v>
      </c>
      <c r="F51" s="1214"/>
      <c r="G51" s="1214"/>
      <c r="H51" s="1215"/>
      <c r="I51" s="357">
        <v>22</v>
      </c>
      <c r="J51" s="358">
        <v>521</v>
      </c>
      <c r="K51" s="358">
        <v>530</v>
      </c>
      <c r="L51" s="358">
        <v>519</v>
      </c>
      <c r="M51" s="359">
        <v>508</v>
      </c>
    </row>
    <row r="52" spans="2:13" ht="27.75" customHeight="1" x14ac:dyDescent="0.15">
      <c r="B52" s="1212"/>
      <c r="C52" s="1213"/>
      <c r="D52" s="103"/>
      <c r="E52" s="1214" t="s">
        <v>43</v>
      </c>
      <c r="F52" s="1214"/>
      <c r="G52" s="1214"/>
      <c r="H52" s="1215"/>
      <c r="I52" s="357">
        <v>10161</v>
      </c>
      <c r="J52" s="358">
        <v>10154</v>
      </c>
      <c r="K52" s="358">
        <v>10058</v>
      </c>
      <c r="L52" s="358">
        <v>10221</v>
      </c>
      <c r="M52" s="359">
        <v>10938</v>
      </c>
    </row>
    <row r="53" spans="2:13" ht="27.75" customHeight="1" thickBot="1" x14ac:dyDescent="0.2">
      <c r="B53" s="1216" t="s">
        <v>44</v>
      </c>
      <c r="C53" s="1217"/>
      <c r="D53" s="107"/>
      <c r="E53" s="1218" t="s">
        <v>45</v>
      </c>
      <c r="F53" s="1218"/>
      <c r="G53" s="1218"/>
      <c r="H53" s="1219"/>
      <c r="I53" s="360">
        <v>6023</v>
      </c>
      <c r="J53" s="361">
        <v>6102</v>
      </c>
      <c r="K53" s="361">
        <v>6127</v>
      </c>
      <c r="L53" s="361">
        <v>6047</v>
      </c>
      <c r="M53" s="362">
        <v>5400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nur0lEQanC9Z3OAjVpIAUqm6eMWmXRk4OuVcw/NK6fPCdjbSk2GiDXlTtrCLYbUijYVED4hkBvS4T6QtH/6Ag==" saltValue="wVUxs//M/goHxy9/j6D+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5" t="s">
        <v>48</v>
      </c>
      <c r="D55" s="1235"/>
      <c r="E55" s="1236"/>
      <c r="F55" s="119">
        <v>1085</v>
      </c>
      <c r="G55" s="119">
        <v>904</v>
      </c>
      <c r="H55" s="120">
        <v>1077</v>
      </c>
    </row>
    <row r="56" spans="2:8" ht="52.5" customHeight="1" x14ac:dyDescent="0.15">
      <c r="B56" s="121"/>
      <c r="C56" s="1237" t="s">
        <v>49</v>
      </c>
      <c r="D56" s="1237"/>
      <c r="E56" s="1238"/>
      <c r="F56" s="122">
        <v>186</v>
      </c>
      <c r="G56" s="122">
        <v>185</v>
      </c>
      <c r="H56" s="123">
        <v>289</v>
      </c>
    </row>
    <row r="57" spans="2:8" ht="53.25" customHeight="1" x14ac:dyDescent="0.15">
      <c r="B57" s="121"/>
      <c r="C57" s="1239" t="s">
        <v>50</v>
      </c>
      <c r="D57" s="1239"/>
      <c r="E57" s="1240"/>
      <c r="F57" s="124">
        <v>1637</v>
      </c>
      <c r="G57" s="124">
        <v>1829</v>
      </c>
      <c r="H57" s="125">
        <v>2068</v>
      </c>
    </row>
    <row r="58" spans="2:8" ht="45.75" customHeight="1" x14ac:dyDescent="0.15">
      <c r="B58" s="126"/>
      <c r="C58" s="1227" t="s">
        <v>592</v>
      </c>
      <c r="D58" s="1228"/>
      <c r="E58" s="1229"/>
      <c r="F58" s="364">
        <v>706</v>
      </c>
      <c r="G58" s="364">
        <v>841</v>
      </c>
      <c r="H58" s="365">
        <v>980</v>
      </c>
    </row>
    <row r="59" spans="2:8" ht="45.75" customHeight="1" x14ac:dyDescent="0.15">
      <c r="B59" s="126"/>
      <c r="C59" s="1227" t="s">
        <v>593</v>
      </c>
      <c r="D59" s="1228"/>
      <c r="E59" s="1229"/>
      <c r="F59" s="364">
        <v>623</v>
      </c>
      <c r="G59" s="364">
        <v>661</v>
      </c>
      <c r="H59" s="365">
        <v>744</v>
      </c>
    </row>
    <row r="60" spans="2:8" ht="45.75" customHeight="1" x14ac:dyDescent="0.15">
      <c r="B60" s="126"/>
      <c r="C60" s="1227" t="s">
        <v>594</v>
      </c>
      <c r="D60" s="1228"/>
      <c r="E60" s="1229"/>
      <c r="F60" s="364">
        <v>232</v>
      </c>
      <c r="G60" s="364">
        <v>233</v>
      </c>
      <c r="H60" s="365">
        <v>233</v>
      </c>
    </row>
    <row r="61" spans="2:8" ht="45.75" customHeight="1" x14ac:dyDescent="0.15">
      <c r="B61" s="126"/>
      <c r="C61" s="1227" t="s">
        <v>595</v>
      </c>
      <c r="D61" s="1228"/>
      <c r="E61" s="1229"/>
      <c r="F61" s="364">
        <v>22</v>
      </c>
      <c r="G61" s="364">
        <v>32</v>
      </c>
      <c r="H61" s="365">
        <v>36</v>
      </c>
    </row>
    <row r="62" spans="2:8" ht="45.75" customHeight="1" thickBot="1" x14ac:dyDescent="0.2">
      <c r="B62" s="127"/>
      <c r="C62" s="1230" t="s">
        <v>596</v>
      </c>
      <c r="D62" s="1231"/>
      <c r="E62" s="1232"/>
      <c r="F62" s="366">
        <v>25</v>
      </c>
      <c r="G62" s="366">
        <v>27</v>
      </c>
      <c r="H62" s="367">
        <v>31</v>
      </c>
    </row>
    <row r="63" spans="2:8" ht="52.5" customHeight="1" thickBot="1" x14ac:dyDescent="0.2">
      <c r="B63" s="128"/>
      <c r="C63" s="1233" t="s">
        <v>51</v>
      </c>
      <c r="D63" s="1233"/>
      <c r="E63" s="1234"/>
      <c r="F63" s="129">
        <v>2909</v>
      </c>
      <c r="G63" s="129">
        <v>2918</v>
      </c>
      <c r="H63" s="130">
        <v>3434</v>
      </c>
    </row>
    <row r="64" spans="2:8" x14ac:dyDescent="0.15"/>
  </sheetData>
  <sheetProtection algorithmName="SHA-512" hashValue="p5IMM/01BPIeVysz51hlemOh4cuheHwBCzEVM2zFMvs8l7krFT3D/yOUsQYa/H05qWZ6AYwloi99AnSBQESheQ==" saltValue="lh0sucWX0vKBBhmtMA3H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O63" sqref="AO63"/>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8"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8"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8"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8"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8"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8"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8"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8"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8"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8"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8"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8"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8"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8"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8"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600</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561</v>
      </c>
      <c r="BQ50" s="1274"/>
      <c r="BR50" s="1274"/>
      <c r="BS50" s="1274"/>
      <c r="BT50" s="1274"/>
      <c r="BU50" s="1274"/>
      <c r="BV50" s="1274"/>
      <c r="BW50" s="1274"/>
      <c r="BX50" s="1274" t="s">
        <v>562</v>
      </c>
      <c r="BY50" s="1274"/>
      <c r="BZ50" s="1274"/>
      <c r="CA50" s="1274"/>
      <c r="CB50" s="1274"/>
      <c r="CC50" s="1274"/>
      <c r="CD50" s="1274"/>
      <c r="CE50" s="1274"/>
      <c r="CF50" s="1274" t="s">
        <v>563</v>
      </c>
      <c r="CG50" s="1274"/>
      <c r="CH50" s="1274"/>
      <c r="CI50" s="1274"/>
      <c r="CJ50" s="1274"/>
      <c r="CK50" s="1274"/>
      <c r="CL50" s="1274"/>
      <c r="CM50" s="1274"/>
      <c r="CN50" s="1274" t="s">
        <v>564</v>
      </c>
      <c r="CO50" s="1274"/>
      <c r="CP50" s="1274"/>
      <c r="CQ50" s="1274"/>
      <c r="CR50" s="1274"/>
      <c r="CS50" s="1274"/>
      <c r="CT50" s="1274"/>
      <c r="CU50" s="1274"/>
      <c r="CV50" s="1274" t="s">
        <v>565</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79">
        <v>97.2</v>
      </c>
      <c r="BQ51" s="1279"/>
      <c r="BR51" s="1279"/>
      <c r="BS51" s="1279"/>
      <c r="BT51" s="1279"/>
      <c r="BU51" s="1279"/>
      <c r="BV51" s="1279"/>
      <c r="BW51" s="1279"/>
      <c r="BX51" s="1279">
        <v>97.2</v>
      </c>
      <c r="BY51" s="1279"/>
      <c r="BZ51" s="1279"/>
      <c r="CA51" s="1279"/>
      <c r="CB51" s="1279"/>
      <c r="CC51" s="1279"/>
      <c r="CD51" s="1279"/>
      <c r="CE51" s="1279"/>
      <c r="CF51" s="1279">
        <v>97.8</v>
      </c>
      <c r="CG51" s="1279"/>
      <c r="CH51" s="1279"/>
      <c r="CI51" s="1279"/>
      <c r="CJ51" s="1279"/>
      <c r="CK51" s="1279"/>
      <c r="CL51" s="1279"/>
      <c r="CM51" s="1279"/>
      <c r="CN51" s="1279">
        <v>94.1</v>
      </c>
      <c r="CO51" s="1279"/>
      <c r="CP51" s="1279"/>
      <c r="CQ51" s="1279"/>
      <c r="CR51" s="1279"/>
      <c r="CS51" s="1279"/>
      <c r="CT51" s="1279"/>
      <c r="CU51" s="1279"/>
      <c r="CV51" s="1279">
        <v>79.599999999999994</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79">
        <v>57.8</v>
      </c>
      <c r="BQ53" s="1279"/>
      <c r="BR53" s="1279"/>
      <c r="BS53" s="1279"/>
      <c r="BT53" s="1279"/>
      <c r="BU53" s="1279"/>
      <c r="BV53" s="1279"/>
      <c r="BW53" s="1279"/>
      <c r="BX53" s="1279">
        <v>59.5</v>
      </c>
      <c r="BY53" s="1279"/>
      <c r="BZ53" s="1279"/>
      <c r="CA53" s="1279"/>
      <c r="CB53" s="1279"/>
      <c r="CC53" s="1279"/>
      <c r="CD53" s="1279"/>
      <c r="CE53" s="1279"/>
      <c r="CF53" s="1279">
        <v>60.6</v>
      </c>
      <c r="CG53" s="1279"/>
      <c r="CH53" s="1279"/>
      <c r="CI53" s="1279"/>
      <c r="CJ53" s="1279"/>
      <c r="CK53" s="1279"/>
      <c r="CL53" s="1279"/>
      <c r="CM53" s="1279"/>
      <c r="CN53" s="1279">
        <v>61.9</v>
      </c>
      <c r="CO53" s="1279"/>
      <c r="CP53" s="1279"/>
      <c r="CQ53" s="1279"/>
      <c r="CR53" s="1279"/>
      <c r="CS53" s="1279"/>
      <c r="CT53" s="1279"/>
      <c r="CU53" s="1279"/>
      <c r="CV53" s="1279">
        <v>63.2</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604</v>
      </c>
      <c r="AO55" s="1274"/>
      <c r="AP55" s="1274"/>
      <c r="AQ55" s="1274"/>
      <c r="AR55" s="1274"/>
      <c r="AS55" s="1274"/>
      <c r="AT55" s="1274"/>
      <c r="AU55" s="1274"/>
      <c r="AV55" s="1274"/>
      <c r="AW55" s="1274"/>
      <c r="AX55" s="1274"/>
      <c r="AY55" s="1274"/>
      <c r="AZ55" s="1274"/>
      <c r="BA55" s="1274"/>
      <c r="BB55" s="1278" t="s">
        <v>602</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603</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605</v>
      </c>
    </row>
    <row r="64" spans="1:109" x14ac:dyDescent="0.15">
      <c r="B64" s="1249"/>
      <c r="G64" s="1256"/>
      <c r="I64" s="1289"/>
      <c r="J64" s="1289"/>
      <c r="K64" s="1289"/>
      <c r="L64" s="1289"/>
      <c r="M64" s="1289"/>
      <c r="N64" s="1290"/>
      <c r="AM64" s="1256"/>
      <c r="AN64" s="1256" t="s">
        <v>598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600</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561</v>
      </c>
      <c r="BQ72" s="1274"/>
      <c r="BR72" s="1274"/>
      <c r="BS72" s="1274"/>
      <c r="BT72" s="1274"/>
      <c r="BU72" s="1274"/>
      <c r="BV72" s="1274"/>
      <c r="BW72" s="1274"/>
      <c r="BX72" s="1274" t="s">
        <v>562</v>
      </c>
      <c r="BY72" s="1274"/>
      <c r="BZ72" s="1274"/>
      <c r="CA72" s="1274"/>
      <c r="CB72" s="1274"/>
      <c r="CC72" s="1274"/>
      <c r="CD72" s="1274"/>
      <c r="CE72" s="1274"/>
      <c r="CF72" s="1274" t="s">
        <v>563</v>
      </c>
      <c r="CG72" s="1274"/>
      <c r="CH72" s="1274"/>
      <c r="CI72" s="1274"/>
      <c r="CJ72" s="1274"/>
      <c r="CK72" s="1274"/>
      <c r="CL72" s="1274"/>
      <c r="CM72" s="1274"/>
      <c r="CN72" s="1274" t="s">
        <v>564</v>
      </c>
      <c r="CO72" s="1274"/>
      <c r="CP72" s="1274"/>
      <c r="CQ72" s="1274"/>
      <c r="CR72" s="1274"/>
      <c r="CS72" s="1274"/>
      <c r="CT72" s="1274"/>
      <c r="CU72" s="1274"/>
      <c r="CV72" s="1274" t="s">
        <v>565</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9">
        <v>97.2</v>
      </c>
      <c r="BQ73" s="1279"/>
      <c r="BR73" s="1279"/>
      <c r="BS73" s="1279"/>
      <c r="BT73" s="1279"/>
      <c r="BU73" s="1279"/>
      <c r="BV73" s="1279"/>
      <c r="BW73" s="1279"/>
      <c r="BX73" s="1279">
        <v>97.2</v>
      </c>
      <c r="BY73" s="1279"/>
      <c r="BZ73" s="1279"/>
      <c r="CA73" s="1279"/>
      <c r="CB73" s="1279"/>
      <c r="CC73" s="1279"/>
      <c r="CD73" s="1279"/>
      <c r="CE73" s="1279"/>
      <c r="CF73" s="1279">
        <v>97.8</v>
      </c>
      <c r="CG73" s="1279"/>
      <c r="CH73" s="1279"/>
      <c r="CI73" s="1279"/>
      <c r="CJ73" s="1279"/>
      <c r="CK73" s="1279"/>
      <c r="CL73" s="1279"/>
      <c r="CM73" s="1279"/>
      <c r="CN73" s="1279">
        <v>94.1</v>
      </c>
      <c r="CO73" s="1279"/>
      <c r="CP73" s="1279"/>
      <c r="CQ73" s="1279"/>
      <c r="CR73" s="1279"/>
      <c r="CS73" s="1279"/>
      <c r="CT73" s="1279"/>
      <c r="CU73" s="1279"/>
      <c r="CV73" s="1279">
        <v>79.599999999999994</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9">
        <v>6.3</v>
      </c>
      <c r="BQ75" s="1279"/>
      <c r="BR75" s="1279"/>
      <c r="BS75" s="1279"/>
      <c r="BT75" s="1279"/>
      <c r="BU75" s="1279"/>
      <c r="BV75" s="1279"/>
      <c r="BW75" s="1279"/>
      <c r="BX75" s="1279">
        <v>6.8</v>
      </c>
      <c r="BY75" s="1279"/>
      <c r="BZ75" s="1279"/>
      <c r="CA75" s="1279"/>
      <c r="CB75" s="1279"/>
      <c r="CC75" s="1279"/>
      <c r="CD75" s="1279"/>
      <c r="CE75" s="1279"/>
      <c r="CF75" s="1279">
        <v>7.9</v>
      </c>
      <c r="CG75" s="1279"/>
      <c r="CH75" s="1279"/>
      <c r="CI75" s="1279"/>
      <c r="CJ75" s="1279"/>
      <c r="CK75" s="1279"/>
      <c r="CL75" s="1279"/>
      <c r="CM75" s="1279"/>
      <c r="CN75" s="1279">
        <v>8.6</v>
      </c>
      <c r="CO75" s="1279"/>
      <c r="CP75" s="1279"/>
      <c r="CQ75" s="1279"/>
      <c r="CR75" s="1279"/>
      <c r="CS75" s="1279"/>
      <c r="CT75" s="1279"/>
      <c r="CU75" s="1279"/>
      <c r="CV75" s="1279">
        <v>8.6</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604</v>
      </c>
      <c r="AO77" s="1274"/>
      <c r="AP77" s="1274"/>
      <c r="AQ77" s="1274"/>
      <c r="AR77" s="1274"/>
      <c r="AS77" s="1274"/>
      <c r="AT77" s="1274"/>
      <c r="AU77" s="1274"/>
      <c r="AV77" s="1274"/>
      <c r="AW77" s="1274"/>
      <c r="AX77" s="1274"/>
      <c r="AY77" s="1274"/>
      <c r="AZ77" s="1274"/>
      <c r="BA77" s="1274"/>
      <c r="BB77" s="1278" t="s">
        <v>602</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607</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4GLn5JLxachkMsGuvzAefB03188MNAaHCyH1UXBp0h1sE7m9qjhJ/0P1JNBd0DXjj/CO9fETiWCzo/v074P1YQ==" saltValue="FDJQQ9n2Kqrb40iA+AGm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O63" sqref="AO63"/>
    </sheetView>
  </sheetViews>
  <sheetFormatPr defaultColWidth="0" defaultRowHeight="13.5" customHeight="1" zeroHeight="1" x14ac:dyDescent="0.15"/>
  <cols>
    <col min="1" max="34" width="2.5" style="259" customWidth="1"/>
    <col min="35" max="122" width="2.5" style="258" customWidth="1"/>
    <col min="123" max="16384" width="2.5" style="258" hidden="1"/>
  </cols>
  <sheetData>
    <row r="1" spans="1:34"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x14ac:dyDescent="0.15">
      <c r="S2" s="258"/>
      <c r="AH2" s="258"/>
    </row>
    <row r="3" spans="1: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x14ac:dyDescent="0.15"/>
    <row r="5" spans="1:34" x14ac:dyDescent="0.15"/>
    <row r="6" spans="1:34" x14ac:dyDescent="0.15"/>
    <row r="7" spans="1:34" x14ac:dyDescent="0.15"/>
    <row r="8" spans="1:34" x14ac:dyDescent="0.15"/>
    <row r="9" spans="1:34" x14ac:dyDescent="0.15">
      <c r="AH9" s="25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508</v>
      </c>
    </row>
  </sheetData>
  <sheetProtection algorithmName="SHA-512" hashValue="bQoPDnangrMDNxWCX+3UPWX5qhvbWExu85evR23fGTYVxbpqXq2CzvP75+/7Zc4qBP15jG+5RdRcknjcPKmSew==" saltValue="2x+TXH3h0HMN8k19e3TH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O63" sqref="AO63"/>
    </sheetView>
  </sheetViews>
  <sheetFormatPr defaultColWidth="0" defaultRowHeight="13.5" customHeight="1" zeroHeight="1" x14ac:dyDescent="0.15"/>
  <cols>
    <col min="1" max="34" width="2.5" style="259" customWidth="1"/>
    <col min="35" max="122" width="2.5" style="258" customWidth="1"/>
    <col min="123" max="16384" width="2.5" style="258" hidden="1"/>
  </cols>
  <sheetData>
    <row r="1" spans="2:34"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x14ac:dyDescent="0.15">
      <c r="S2" s="258"/>
      <c r="AH2" s="258"/>
    </row>
    <row r="3" spans="2: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x14ac:dyDescent="0.15"/>
    <row r="5" spans="2:34" x14ac:dyDescent="0.15"/>
    <row r="6" spans="2:34" x14ac:dyDescent="0.15"/>
    <row r="7" spans="2:34" x14ac:dyDescent="0.15"/>
    <row r="8" spans="2:34" x14ac:dyDescent="0.15"/>
    <row r="9" spans="2:34" x14ac:dyDescent="0.15">
      <c r="AH9" s="2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c r="AG59" s="258"/>
      <c r="AH59" s="258"/>
    </row>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508</v>
      </c>
    </row>
  </sheetData>
  <sheetProtection algorithmName="SHA-512" hashValue="ch9oTYF8qcSmTPlVrvseFLaHudg108Rp0XqrnBv4Oj7hxXV3LxOV/t5AnEq+PKvj3GQ4r9+iZqibu6fBrjKeVQ==" saltValue="pPb7VVV9fNX/JVOrD19a2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558</v>
      </c>
      <c r="G2" s="144"/>
      <c r="H2" s="145"/>
    </row>
    <row r="3" spans="1:8" x14ac:dyDescent="0.15">
      <c r="A3" s="141" t="s">
        <v>551</v>
      </c>
      <c r="B3" s="146"/>
      <c r="C3" s="147"/>
      <c r="D3" s="148">
        <v>64192</v>
      </c>
      <c r="E3" s="149"/>
      <c r="F3" s="150">
        <v>88968</v>
      </c>
      <c r="G3" s="151"/>
      <c r="H3" s="152"/>
    </row>
    <row r="4" spans="1:8" x14ac:dyDescent="0.15">
      <c r="A4" s="153"/>
      <c r="B4" s="154"/>
      <c r="C4" s="155"/>
      <c r="D4" s="156">
        <v>22012</v>
      </c>
      <c r="E4" s="157"/>
      <c r="F4" s="158">
        <v>45482</v>
      </c>
      <c r="G4" s="159"/>
      <c r="H4" s="160"/>
    </row>
    <row r="5" spans="1:8" x14ac:dyDescent="0.15">
      <c r="A5" s="141" t="s">
        <v>553</v>
      </c>
      <c r="B5" s="146"/>
      <c r="C5" s="147"/>
      <c r="D5" s="148">
        <v>73853</v>
      </c>
      <c r="E5" s="149"/>
      <c r="F5" s="150">
        <v>85173</v>
      </c>
      <c r="G5" s="151"/>
      <c r="H5" s="152"/>
    </row>
    <row r="6" spans="1:8" x14ac:dyDescent="0.15">
      <c r="A6" s="153"/>
      <c r="B6" s="154"/>
      <c r="C6" s="155"/>
      <c r="D6" s="156">
        <v>24716</v>
      </c>
      <c r="E6" s="157"/>
      <c r="F6" s="158">
        <v>43913</v>
      </c>
      <c r="G6" s="159"/>
      <c r="H6" s="160"/>
    </row>
    <row r="7" spans="1:8" x14ac:dyDescent="0.15">
      <c r="A7" s="141" t="s">
        <v>554</v>
      </c>
      <c r="B7" s="146"/>
      <c r="C7" s="147"/>
      <c r="D7" s="148">
        <v>68689</v>
      </c>
      <c r="E7" s="149"/>
      <c r="F7" s="150">
        <v>94081</v>
      </c>
      <c r="G7" s="151"/>
      <c r="H7" s="152"/>
    </row>
    <row r="8" spans="1:8" x14ac:dyDescent="0.15">
      <c r="A8" s="153"/>
      <c r="B8" s="154"/>
      <c r="C8" s="155"/>
      <c r="D8" s="156">
        <v>30208</v>
      </c>
      <c r="E8" s="157"/>
      <c r="F8" s="158">
        <v>48949</v>
      </c>
      <c r="G8" s="159"/>
      <c r="H8" s="160"/>
    </row>
    <row r="9" spans="1:8" x14ac:dyDescent="0.15">
      <c r="A9" s="141" t="s">
        <v>555</v>
      </c>
      <c r="B9" s="146"/>
      <c r="C9" s="147"/>
      <c r="D9" s="148">
        <v>62443</v>
      </c>
      <c r="E9" s="149"/>
      <c r="F9" s="150">
        <v>92632</v>
      </c>
      <c r="G9" s="151"/>
      <c r="H9" s="152"/>
    </row>
    <row r="10" spans="1:8" x14ac:dyDescent="0.15">
      <c r="A10" s="153"/>
      <c r="B10" s="154"/>
      <c r="C10" s="155"/>
      <c r="D10" s="156">
        <v>21343</v>
      </c>
      <c r="E10" s="157"/>
      <c r="F10" s="158">
        <v>47978</v>
      </c>
      <c r="G10" s="159"/>
      <c r="H10" s="160"/>
    </row>
    <row r="11" spans="1:8" x14ac:dyDescent="0.15">
      <c r="A11" s="141" t="s">
        <v>556</v>
      </c>
      <c r="B11" s="146"/>
      <c r="C11" s="147"/>
      <c r="D11" s="148">
        <v>99607</v>
      </c>
      <c r="E11" s="149"/>
      <c r="F11" s="150">
        <v>96469</v>
      </c>
      <c r="G11" s="151"/>
      <c r="H11" s="152"/>
    </row>
    <row r="12" spans="1:8" x14ac:dyDescent="0.15">
      <c r="A12" s="153"/>
      <c r="B12" s="154"/>
      <c r="C12" s="161"/>
      <c r="D12" s="156">
        <v>61056</v>
      </c>
      <c r="E12" s="157"/>
      <c r="F12" s="158">
        <v>49775</v>
      </c>
      <c r="G12" s="159"/>
      <c r="H12" s="160"/>
    </row>
    <row r="13" spans="1:8" x14ac:dyDescent="0.15">
      <c r="A13" s="141"/>
      <c r="B13" s="146"/>
      <c r="C13" s="162"/>
      <c r="D13" s="163">
        <v>73757</v>
      </c>
      <c r="E13" s="164"/>
      <c r="F13" s="165">
        <v>91465</v>
      </c>
      <c r="G13" s="166"/>
      <c r="H13" s="152"/>
    </row>
    <row r="14" spans="1:8" x14ac:dyDescent="0.15">
      <c r="A14" s="153"/>
      <c r="B14" s="154"/>
      <c r="C14" s="155"/>
      <c r="D14" s="156">
        <v>31867</v>
      </c>
      <c r="E14" s="157"/>
      <c r="F14" s="158">
        <v>47219</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3.37</v>
      </c>
      <c r="C19" s="167">
        <f>ROUND(VALUE(SUBSTITUTE(実質収支比率等に係る経年分析!G$48,"▲","-")),2)</f>
        <v>4.9400000000000004</v>
      </c>
      <c r="D19" s="167">
        <f>ROUND(VALUE(SUBSTITUTE(実質収支比率等に係る経年分析!H$48,"▲","-")),2)</f>
        <v>3.69</v>
      </c>
      <c r="E19" s="167">
        <f>ROUND(VALUE(SUBSTITUTE(実質収支比率等に係る経年分析!I$48,"▲","-")),2)</f>
        <v>3.47</v>
      </c>
      <c r="F19" s="167">
        <f>ROUND(VALUE(SUBSTITUTE(実質収支比率等に係る経年分析!J$48,"▲","-")),2)</f>
        <v>4.03</v>
      </c>
    </row>
    <row r="20" spans="1:11" x14ac:dyDescent="0.15">
      <c r="A20" s="167" t="s">
        <v>55</v>
      </c>
      <c r="B20" s="167">
        <f>ROUND(VALUE(SUBSTITUTE(実質収支比率等に係る経年分析!F$47,"▲","-")),2)</f>
        <v>20.190000000000001</v>
      </c>
      <c r="C20" s="167">
        <f>ROUND(VALUE(SUBSTITUTE(実質収支比率等に係る経年分析!G$47,"▲","-")),2)</f>
        <v>18.59</v>
      </c>
      <c r="D20" s="167">
        <f>ROUND(VALUE(SUBSTITUTE(実質収支比率等に係る経年分析!H$47,"▲","-")),2)</f>
        <v>15.21</v>
      </c>
      <c r="E20" s="167">
        <f>ROUND(VALUE(SUBSTITUTE(実質収支比率等に係る経年分析!I$47,"▲","-")),2)</f>
        <v>12.45</v>
      </c>
      <c r="F20" s="167">
        <f>ROUND(VALUE(SUBSTITUTE(実質収支比率等に係る経年分析!J$47,"▲","-")),2)</f>
        <v>14.17</v>
      </c>
    </row>
    <row r="21" spans="1:11" x14ac:dyDescent="0.15">
      <c r="A21" s="167" t="s">
        <v>56</v>
      </c>
      <c r="B21" s="167">
        <f>IF(ISNUMBER(VALUE(SUBSTITUTE(実質収支比率等に係る経年分析!F$49,"▲","-"))),ROUND(VALUE(SUBSTITUTE(実質収支比率等に係る経年分析!F$49,"▲","-")),2),NA())</f>
        <v>-1.81</v>
      </c>
      <c r="C21" s="167">
        <f>IF(ISNUMBER(VALUE(SUBSTITUTE(実質収支比率等に係る経年分析!G$49,"▲","-"))),ROUND(VALUE(SUBSTITUTE(実質収支比率等に係る経年分析!G$49,"▲","-")),2),NA())</f>
        <v>0.13</v>
      </c>
      <c r="D21" s="167">
        <f>IF(ISNUMBER(VALUE(SUBSTITUTE(実質収支比率等に係る経年分析!H$49,"▲","-"))),ROUND(VALUE(SUBSTITUTE(実質収支比率等に係る経年分析!H$49,"▲","-")),2),NA())</f>
        <v>-4.6399999999999997</v>
      </c>
      <c r="E21" s="167">
        <f>IF(ISNUMBER(VALUE(SUBSTITUTE(実質収支比率等に係る経年分析!I$49,"▲","-"))),ROUND(VALUE(SUBSTITUTE(実質収支比率等に係る経年分析!I$49,"▲","-")),2),NA())</f>
        <v>-2.65</v>
      </c>
      <c r="F21" s="167">
        <f>IF(ISNUMBER(VALUE(SUBSTITUTE(実質収支比率等に係る経年分析!J$49,"▲","-"))),ROUND(VALUE(SUBSTITUTE(実質収支比率等に係る経年分析!J$49,"▲","-")),2),NA())</f>
        <v>2.99</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1.33</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0.96</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0.61</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e">
        <f>IF(連結実質赤字比率に係る赤字・黒字の構成分析!C$41="",NA(),連結実質赤字比率に係る赤字・黒字の構成分析!C$41)</f>
        <v>#N/A</v>
      </c>
      <c r="B29" s="168" t="e">
        <f>IF(ROUND(VALUE(SUBSTITUTE(連結実質赤字比率に係る赤字・黒字の構成分析!F$41,"▲", "-")), 2) &lt; 0, ABS(ROUND(VALUE(SUBSTITUTE(連結実質赤字比率に係る赤字・黒字の構成分析!F$41,"▲", "-")), 2)), NA())</f>
        <v>#VALUE!</v>
      </c>
      <c r="C29" s="168" t="e">
        <f>IF(ROUND(VALUE(SUBSTITUTE(連結実質赤字比率に係る赤字・黒字の構成分析!F$41,"▲", "-")), 2) &gt;= 0, ABS(ROUND(VALUE(SUBSTITUTE(連結実質赤字比率に係る赤字・黒字の構成分析!F$41,"▲", "-")), 2)), NA())</f>
        <v>#VALUE!</v>
      </c>
      <c r="D29" s="168" t="e">
        <f>IF(ROUND(VALUE(SUBSTITUTE(連結実質赤字比率に係る赤字・黒字の構成分析!G$41,"▲", "-")), 2) &lt; 0, ABS(ROUND(VALUE(SUBSTITUTE(連結実質赤字比率に係る赤字・黒字の構成分析!G$41,"▲", "-")), 2)), NA())</f>
        <v>#VALUE!</v>
      </c>
      <c r="E29" s="168" t="e">
        <f>IF(ROUND(VALUE(SUBSTITUTE(連結実質赤字比率に係る赤字・黒字の構成分析!G$41,"▲", "-")), 2) &gt;= 0, ABS(ROUND(VALUE(SUBSTITUTE(連結実質赤字比率に係る赤字・黒字の構成分析!G$41,"▲", "-")), 2)), NA())</f>
        <v>#VALUE!</v>
      </c>
      <c r="F29" s="168" t="e">
        <f>IF(ROUND(VALUE(SUBSTITUTE(連結実質赤字比率に係る赤字・黒字の構成分析!H$41,"▲", "-")), 2) &lt; 0, ABS(ROUND(VALUE(SUBSTITUTE(連結実質赤字比率に係る赤字・黒字の構成分析!H$41,"▲", "-")), 2)), NA())</f>
        <v>#VALUE!</v>
      </c>
      <c r="G29" s="168" t="e">
        <f>IF(ROUND(VALUE(SUBSTITUTE(連結実質赤字比率に係る赤字・黒字の構成分析!H$41,"▲", "-")), 2) &gt;= 0, ABS(ROUND(VALUE(SUBSTITUTE(連結実質赤字比率に係る赤字・黒字の構成分析!H$41,"▲", "-")), 2)), NA())</f>
        <v>#VALUE!</v>
      </c>
      <c r="H29" s="168" t="e">
        <f>IF(ROUND(VALUE(SUBSTITUTE(連結実質赤字比率に係る赤字・黒字の構成分析!I$41,"▲", "-")), 2) &lt; 0, ABS(ROUND(VALUE(SUBSTITUTE(連結実質赤字比率に係る赤字・黒字の構成分析!I$41,"▲", "-")), 2)), NA())</f>
        <v>#VALUE!</v>
      </c>
      <c r="I29" s="168" t="e">
        <f>IF(ROUND(VALUE(SUBSTITUTE(連結実質赤字比率に係る赤字・黒字の構成分析!I$41,"▲", "-")), 2) &gt;= 0, ABS(ROUND(VALUE(SUBSTITUTE(連結実質赤字比率に係る赤字・黒字の構成分析!I$41,"▲", "-")), 2)), NA())</f>
        <v>#VALUE!</v>
      </c>
      <c r="J29" s="168" t="e">
        <f>IF(ROUND(VALUE(SUBSTITUTE(連結実質赤字比率に係る赤字・黒字の構成分析!J$41,"▲", "-")), 2) &lt; 0, ABS(ROUND(VALUE(SUBSTITUTE(連結実質赤字比率に係る赤字・黒字の構成分析!J$41,"▲", "-")), 2)), NA())</f>
        <v>#VALUE!</v>
      </c>
      <c r="K29" s="168" t="e">
        <f>IF(ROUND(VALUE(SUBSTITUTE(連結実質赤字比率に係る赤字・黒字の構成分析!J$41,"▲", "-")), 2) &gt;= 0, ABS(ROUND(VALUE(SUBSTITUTE(連結実質赤字比率に係る赤字・黒字の構成分析!J$41,"▲", "-")), 2)), NA())</f>
        <v>#VALUE!</v>
      </c>
    </row>
    <row r="30" spans="1:11" x14ac:dyDescent="0.15">
      <c r="A30" s="168" t="e">
        <f>IF(連結実質赤字比率に係る赤字・黒字の構成分析!C$40="",NA(),連結実質赤字比率に係る赤字・黒字の構成分析!C$40)</f>
        <v>#N/A</v>
      </c>
      <c r="B30" s="168" t="e">
        <f>IF(ROUND(VALUE(SUBSTITUTE(連結実質赤字比率に係る赤字・黒字の構成分析!F$40,"▲", "-")), 2) &lt; 0, ABS(ROUND(VALUE(SUBSTITUTE(連結実質赤字比率に係る赤字・黒字の構成分析!F$40,"▲", "-")), 2)), NA())</f>
        <v>#VALUE!</v>
      </c>
      <c r="C30" s="168" t="e">
        <f>IF(ROUND(VALUE(SUBSTITUTE(連結実質赤字比率に係る赤字・黒字の構成分析!F$40,"▲", "-")), 2) &gt;= 0, ABS(ROUND(VALUE(SUBSTITUTE(連結実質赤字比率に係る赤字・黒字の構成分析!F$40,"▲", "-")), 2)), NA())</f>
        <v>#VALUE!</v>
      </c>
      <c r="D30" s="168" t="e">
        <f>IF(ROUND(VALUE(SUBSTITUTE(連結実質赤字比率に係る赤字・黒字の構成分析!G$40,"▲", "-")), 2) &lt; 0, ABS(ROUND(VALUE(SUBSTITUTE(連結実質赤字比率に係る赤字・黒字の構成分析!G$40,"▲", "-")), 2)), NA())</f>
        <v>#VALUE!</v>
      </c>
      <c r="E30" s="168" t="e">
        <f>IF(ROUND(VALUE(SUBSTITUTE(連結実質赤字比率に係る赤字・黒字の構成分析!G$40,"▲", "-")), 2) &gt;= 0, ABS(ROUND(VALUE(SUBSTITUTE(連結実質赤字比率に係る赤字・黒字の構成分析!G$40,"▲", "-")), 2)), NA())</f>
        <v>#VALUE!</v>
      </c>
      <c r="F30" s="168" t="e">
        <f>IF(ROUND(VALUE(SUBSTITUTE(連結実質赤字比率に係る赤字・黒字の構成分析!H$40,"▲", "-")), 2) &lt; 0, ABS(ROUND(VALUE(SUBSTITUTE(連結実質赤字比率に係る赤字・黒字の構成分析!H$40,"▲", "-")), 2)), NA())</f>
        <v>#VALUE!</v>
      </c>
      <c r="G30" s="168" t="e">
        <f>IF(ROUND(VALUE(SUBSTITUTE(連結実質赤字比率に係る赤字・黒字の構成分析!H$40,"▲", "-")), 2) &gt;= 0, ABS(ROUND(VALUE(SUBSTITUTE(連結実質赤字比率に係る赤字・黒字の構成分析!H$40,"▲", "-")), 2)), NA())</f>
        <v>#VALUE!</v>
      </c>
      <c r="H30" s="168" t="e">
        <f>IF(ROUND(VALUE(SUBSTITUTE(連結実質赤字比率に係る赤字・黒字の構成分析!I$40,"▲", "-")), 2) &lt; 0, ABS(ROUND(VALUE(SUBSTITUTE(連結実質赤字比率に係る赤字・黒字の構成分析!I$40,"▲", "-")), 2)), NA())</f>
        <v>#VALUE!</v>
      </c>
      <c r="I30" s="168" t="e">
        <f>IF(ROUND(VALUE(SUBSTITUTE(連結実質赤字比率に係る赤字・黒字の構成分析!I$40,"▲", "-")), 2) &gt;= 0, ABS(ROUND(VALUE(SUBSTITUTE(連結実質赤字比率に係る赤字・黒字の構成分析!I$40,"▲", "-")), 2)), NA())</f>
        <v>#VALUE!</v>
      </c>
      <c r="J30" s="168" t="e">
        <f>IF(ROUND(VALUE(SUBSTITUTE(連結実質赤字比率に係る赤字・黒字の構成分析!J$40,"▲", "-")), 2) &lt; 0, ABS(ROUND(VALUE(SUBSTITUTE(連結実質赤字比率に係る赤字・黒字の構成分析!J$40,"▲", "-")), 2)), NA())</f>
        <v>#VALUE!</v>
      </c>
      <c r="K30" s="168" t="e">
        <f>IF(ROUND(VALUE(SUBSTITUTE(連結実質赤字比率に係る赤字・黒字の構成分析!J$40,"▲", "-")), 2) &gt;= 0, ABS(ROUND(VALUE(SUBSTITUTE(連結実質赤字比率に係る赤字・黒字の構成分析!J$40,"▲", "-")), 2)), NA())</f>
        <v>#VALUE!</v>
      </c>
    </row>
    <row r="31" spans="1:11" x14ac:dyDescent="0.15">
      <c r="A31" s="168" t="e">
        <f>IF(連結実質赤字比率に係る赤字・黒字の構成分析!C$39="",NA(),連結実質赤字比率に係る赤字・黒字の構成分析!C$39)</f>
        <v>#N/A</v>
      </c>
      <c r="B31" s="168" t="e">
        <f>IF(ROUND(VALUE(SUBSTITUTE(連結実質赤字比率に係る赤字・黒字の構成分析!F$39,"▲", "-")), 2) &lt; 0, ABS(ROUND(VALUE(SUBSTITUTE(連結実質赤字比率に係る赤字・黒字の構成分析!F$39,"▲", "-")), 2)), NA())</f>
        <v>#VALUE!</v>
      </c>
      <c r="C31" s="168" t="e">
        <f>IF(ROUND(VALUE(SUBSTITUTE(連結実質赤字比率に係る赤字・黒字の構成分析!F$39,"▲", "-")), 2) &gt;= 0, ABS(ROUND(VALUE(SUBSTITUTE(連結実質赤字比率に係る赤字・黒字の構成分析!F$39,"▲", "-")), 2)), NA())</f>
        <v>#VALUE!</v>
      </c>
      <c r="D31" s="168" t="e">
        <f>IF(ROUND(VALUE(SUBSTITUTE(連結実質赤字比率に係る赤字・黒字の構成分析!G$39,"▲", "-")), 2) &lt; 0, ABS(ROUND(VALUE(SUBSTITUTE(連結実質赤字比率に係る赤字・黒字の構成分析!G$39,"▲", "-")), 2)), NA())</f>
        <v>#VALUE!</v>
      </c>
      <c r="E31" s="168" t="e">
        <f>IF(ROUND(VALUE(SUBSTITUTE(連結実質赤字比率に係る赤字・黒字の構成分析!G$39,"▲", "-")), 2) &gt;= 0, ABS(ROUND(VALUE(SUBSTITUTE(連結実質赤字比率に係る赤字・黒字の構成分析!G$39,"▲", "-")), 2)), NA())</f>
        <v>#VALUE!</v>
      </c>
      <c r="F31" s="168" t="e">
        <f>IF(ROUND(VALUE(SUBSTITUTE(連結実質赤字比率に係る赤字・黒字の構成分析!H$39,"▲", "-")), 2) &lt; 0, ABS(ROUND(VALUE(SUBSTITUTE(連結実質赤字比率に係る赤字・黒字の構成分析!H$39,"▲", "-")), 2)), NA())</f>
        <v>#VALUE!</v>
      </c>
      <c r="G31" s="168" t="e">
        <f>IF(ROUND(VALUE(SUBSTITUTE(連結実質赤字比率に係る赤字・黒字の構成分析!H$39,"▲", "-")), 2) &gt;= 0, ABS(ROUND(VALUE(SUBSTITUTE(連結実質赤字比率に係る赤字・黒字の構成分析!H$39,"▲", "-")), 2)), NA())</f>
        <v>#VALUE!</v>
      </c>
      <c r="H31" s="168" t="e">
        <f>IF(ROUND(VALUE(SUBSTITUTE(連結実質赤字比率に係る赤字・黒字の構成分析!I$39,"▲", "-")), 2) &lt; 0, ABS(ROUND(VALUE(SUBSTITUTE(連結実質赤字比率に係る赤字・黒字の構成分析!I$39,"▲", "-")), 2)), NA())</f>
        <v>#VALUE!</v>
      </c>
      <c r="I31" s="168" t="e">
        <f>IF(ROUND(VALUE(SUBSTITUTE(連結実質赤字比率に係る赤字・黒字の構成分析!I$39,"▲", "-")), 2) &gt;= 0, ABS(ROUND(VALUE(SUBSTITUTE(連結実質赤字比率に係る赤字・黒字の構成分析!I$39,"▲", "-")), 2)), NA())</f>
        <v>#VALUE!</v>
      </c>
      <c r="J31" s="168" t="e">
        <f>IF(ROUND(VALUE(SUBSTITUTE(連結実質赤字比率に係る赤字・黒字の構成分析!J$39,"▲", "-")), 2) &lt; 0, ABS(ROUND(VALUE(SUBSTITUTE(連結実質赤字比率に係る赤字・黒字の構成分析!J$39,"▲", "-")), 2)), NA())</f>
        <v>#VALUE!</v>
      </c>
      <c r="K31" s="168" t="e">
        <f>IF(ROUND(VALUE(SUBSTITUTE(連結実質赤字比率に係る赤字・黒字の構成分析!J$39,"▲", "-")), 2) &gt;= 0, ABS(ROUND(VALUE(SUBSTITUTE(連結実質赤字比率に係る赤字・黒字の構成分析!J$39,"▲", "-")), 2)), NA())</f>
        <v>#VALUE!</v>
      </c>
    </row>
    <row r="32" spans="1:11" x14ac:dyDescent="0.15">
      <c r="A32" s="168" t="str">
        <f>IF(連結実質赤字比率に係る赤字・黒字の構成分析!C$38="",NA(),連結実質赤字比率に係る赤字・黒字の構成分析!C$38)</f>
        <v>後期高齢者医療特別会計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0.02</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0.02</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0.01</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0.03</v>
      </c>
    </row>
    <row r="33" spans="1:16" x14ac:dyDescent="0.15">
      <c r="A33" s="168" t="str">
        <f>IF(連結実質赤字比率に係る赤字・黒字の構成分析!C$37="",NA(),連結実質赤字比率に係る赤字・黒字の構成分析!C$37)</f>
        <v>国民健康保険特別会計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0.66</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1.23</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0.3</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0.61</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2.06</v>
      </c>
    </row>
    <row r="34" spans="1:16" x14ac:dyDescent="0.15">
      <c r="A34" s="168" t="str">
        <f>IF(連結実質赤字比率に係る赤字・黒字の構成分析!C$36="",NA(),連結実質赤字比率に係る赤字・黒字の構成分析!C$36)</f>
        <v>下水道事業会計</v>
      </c>
      <c r="B34" s="168" t="e">
        <f>IF(ROUND(VALUE(SUBSTITUTE(連結実質赤字比率に係る赤字・黒字の構成分析!F$36,"▲", "-")), 2) &lt; 0, ABS(ROUND(VALUE(SUBSTITUTE(連結実質赤字比率に係る赤字・黒字の構成分析!F$36,"▲", "-")), 2)), NA())</f>
        <v>#VALUE!</v>
      </c>
      <c r="C34" s="168" t="e">
        <f>IF(ROUND(VALUE(SUBSTITUTE(連結実質赤字比率に係る赤字・黒字の構成分析!F$36,"▲", "-")), 2) &gt;= 0, ABS(ROUND(VALUE(SUBSTITUTE(連結実質赤字比率に係る赤字・黒字の構成分析!F$36,"▲", "-")), 2)), NA())</f>
        <v>#VALUE!</v>
      </c>
      <c r="D34" s="168" t="e">
        <f>IF(ROUND(VALUE(SUBSTITUTE(連結実質赤字比率に係る赤字・黒字の構成分析!G$36,"▲", "-")), 2) &lt; 0, ABS(ROUND(VALUE(SUBSTITUTE(連結実質赤字比率に係る赤字・黒字の構成分析!G$36,"▲", "-")), 2)), NA())</f>
        <v>#VALUE!</v>
      </c>
      <c r="E34" s="168" t="e">
        <f>IF(ROUND(VALUE(SUBSTITUTE(連結実質赤字比率に係る赤字・黒字の構成分析!G$36,"▲", "-")), 2) &gt;= 0, ABS(ROUND(VALUE(SUBSTITUTE(連結実質赤字比率に係る赤字・黒字の構成分析!G$36,"▲", "-")), 2)), NA())</f>
        <v>#VALUE!</v>
      </c>
      <c r="F34" s="168" t="e">
        <f>IF(ROUND(VALUE(SUBSTITUTE(連結実質赤字比率に係る赤字・黒字の構成分析!H$36,"▲", "-")), 2) &lt; 0, ABS(ROUND(VALUE(SUBSTITUTE(連結実質赤字比率に係る赤字・黒字の構成分析!H$36,"▲", "-")), 2)), NA())</f>
        <v>#VALUE!</v>
      </c>
      <c r="G34" s="168" t="e">
        <f>IF(ROUND(VALUE(SUBSTITUTE(連結実質赤字比率に係る赤字・黒字の構成分析!H$36,"▲", "-")), 2) &gt;= 0, ABS(ROUND(VALUE(SUBSTITUTE(連結実質赤字比率に係る赤字・黒字の構成分析!H$36,"▲", "-")), 2)), NA())</f>
        <v>#VALUE!</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2.29</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2.65</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3.37</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4.9400000000000004</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3.68</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3.46</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4.03</v>
      </c>
    </row>
    <row r="36" spans="1:16" x14ac:dyDescent="0.15">
      <c r="A36" s="168" t="str">
        <f>IF(連結実質赤字比率に係る赤字・黒字の構成分析!C$34="",NA(),連結実質赤字比率に係る赤字・黒字の構成分析!C$34)</f>
        <v>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8.83</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8.2100000000000009</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9.92</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11.15</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10.82</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905</v>
      </c>
      <c r="E42" s="169"/>
      <c r="F42" s="169"/>
      <c r="G42" s="169">
        <f>'実質公債費比率（分子）の構造'!L$52</f>
        <v>869</v>
      </c>
      <c r="H42" s="169"/>
      <c r="I42" s="169"/>
      <c r="J42" s="169">
        <f>'実質公債費比率（分子）の構造'!M$52</f>
        <v>879</v>
      </c>
      <c r="K42" s="169"/>
      <c r="L42" s="169"/>
      <c r="M42" s="169">
        <f>'実質公債費比率（分子）の構造'!N$52</f>
        <v>836</v>
      </c>
      <c r="N42" s="169"/>
      <c r="O42" s="169"/>
      <c r="P42" s="169">
        <f>'実質公債費比率（分子）の構造'!O$52</f>
        <v>822</v>
      </c>
    </row>
    <row r="43" spans="1:16" x14ac:dyDescent="0.15">
      <c r="A43" s="169" t="s">
        <v>64</v>
      </c>
      <c r="B43" s="169">
        <f>'実質公債費比率（分子）の構造'!K$51</f>
        <v>0</v>
      </c>
      <c r="C43" s="169"/>
      <c r="D43" s="169"/>
      <c r="E43" s="169">
        <f>'実質公債費比率（分子）の構造'!L$51</f>
        <v>0</v>
      </c>
      <c r="F43" s="169"/>
      <c r="G43" s="169"/>
      <c r="H43" s="169">
        <f>'実質公債費比率（分子）の構造'!M$51</f>
        <v>0</v>
      </c>
      <c r="I43" s="169"/>
      <c r="J43" s="169"/>
      <c r="K43" s="169">
        <f>'実質公債費比率（分子）の構造'!N$51</f>
        <v>0</v>
      </c>
      <c r="L43" s="169"/>
      <c r="M43" s="169"/>
      <c r="N43" s="169">
        <f>'実質公債費比率（分子）の構造'!O$51</f>
        <v>0</v>
      </c>
      <c r="O43" s="169"/>
      <c r="P43" s="169"/>
    </row>
    <row r="44" spans="1:16" x14ac:dyDescent="0.15">
      <c r="A44" s="169" t="s">
        <v>65</v>
      </c>
      <c r="B44" s="169">
        <f>'実質公債費比率（分子）の構造'!K$50</f>
        <v>0</v>
      </c>
      <c r="C44" s="169"/>
      <c r="D44" s="169"/>
      <c r="E44" s="169">
        <f>'実質公債費比率（分子）の構造'!L$50</f>
        <v>0</v>
      </c>
      <c r="F44" s="169"/>
      <c r="G44" s="169"/>
      <c r="H44" s="169">
        <f>'実質公債費比率（分子）の構造'!M$50</f>
        <v>0</v>
      </c>
      <c r="I44" s="169"/>
      <c r="J44" s="169"/>
      <c r="K44" s="169">
        <f>'実質公債費比率（分子）の構造'!N$50</f>
        <v>0</v>
      </c>
      <c r="L44" s="169"/>
      <c r="M44" s="169"/>
      <c r="N44" s="169">
        <f>'実質公債費比率（分子）の構造'!O$50</f>
        <v>0</v>
      </c>
      <c r="O44" s="169"/>
      <c r="P44" s="169"/>
    </row>
    <row r="45" spans="1:16" x14ac:dyDescent="0.15">
      <c r="A45" s="169" t="s">
        <v>66</v>
      </c>
      <c r="B45" s="169">
        <f>'実質公債費比率（分子）の構造'!K$49</f>
        <v>56</v>
      </c>
      <c r="C45" s="169"/>
      <c r="D45" s="169"/>
      <c r="E45" s="169">
        <f>'実質公債費比率（分子）の構造'!L$49</f>
        <v>112</v>
      </c>
      <c r="F45" s="169"/>
      <c r="G45" s="169"/>
      <c r="H45" s="169">
        <f>'実質公債費比率（分子）の構造'!M$49</f>
        <v>116</v>
      </c>
      <c r="I45" s="169"/>
      <c r="J45" s="169"/>
      <c r="K45" s="169">
        <f>'実質公債費比率（分子）の構造'!N$49</f>
        <v>121</v>
      </c>
      <c r="L45" s="169"/>
      <c r="M45" s="169"/>
      <c r="N45" s="169">
        <f>'実質公債費比率（分子）の構造'!O$49</f>
        <v>112</v>
      </c>
      <c r="O45" s="169"/>
      <c r="P45" s="169"/>
    </row>
    <row r="46" spans="1:16" x14ac:dyDescent="0.15">
      <c r="A46" s="169" t="s">
        <v>67</v>
      </c>
      <c r="B46" s="169">
        <f>'実質公債費比率（分子）の構造'!K$48</f>
        <v>467</v>
      </c>
      <c r="C46" s="169"/>
      <c r="D46" s="169"/>
      <c r="E46" s="169">
        <f>'実質公債費比率（分子）の構造'!L$48</f>
        <v>484</v>
      </c>
      <c r="F46" s="169"/>
      <c r="G46" s="169"/>
      <c r="H46" s="169">
        <f>'実質公債費比率（分子）の構造'!M$48</f>
        <v>482</v>
      </c>
      <c r="I46" s="169"/>
      <c r="J46" s="169"/>
      <c r="K46" s="169">
        <f>'実質公債費比率（分子）の構造'!N$48</f>
        <v>324</v>
      </c>
      <c r="L46" s="169"/>
      <c r="M46" s="169"/>
      <c r="N46" s="169">
        <f>'実質公債費比率（分子）の構造'!O$48</f>
        <v>313</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747</v>
      </c>
      <c r="C49" s="169"/>
      <c r="D49" s="169"/>
      <c r="E49" s="169">
        <f>'実質公債費比率（分子）の構造'!L$45</f>
        <v>777</v>
      </c>
      <c r="F49" s="169"/>
      <c r="G49" s="169"/>
      <c r="H49" s="169">
        <f>'実質公債費比率（分子）の構造'!M$45</f>
        <v>895</v>
      </c>
      <c r="I49" s="169"/>
      <c r="J49" s="169"/>
      <c r="K49" s="169">
        <f>'実質公債費比率（分子）の構造'!N$45</f>
        <v>909</v>
      </c>
      <c r="L49" s="169"/>
      <c r="M49" s="169"/>
      <c r="N49" s="169">
        <f>'実質公債費比率（分子）の構造'!O$45</f>
        <v>942</v>
      </c>
      <c r="O49" s="169"/>
      <c r="P49" s="169"/>
    </row>
    <row r="50" spans="1:16" x14ac:dyDescent="0.15">
      <c r="A50" s="169" t="s">
        <v>71</v>
      </c>
      <c r="B50" s="169" t="e">
        <f>NA()</f>
        <v>#N/A</v>
      </c>
      <c r="C50" s="169">
        <f>IF(ISNUMBER('実質公債費比率（分子）の構造'!K$53),'実質公債費比率（分子）の構造'!K$53,NA())</f>
        <v>365</v>
      </c>
      <c r="D50" s="169" t="e">
        <f>NA()</f>
        <v>#N/A</v>
      </c>
      <c r="E50" s="169" t="e">
        <f>NA()</f>
        <v>#N/A</v>
      </c>
      <c r="F50" s="169">
        <f>IF(ISNUMBER('実質公債費比率（分子）の構造'!L$53),'実質公債費比率（分子）の構造'!L$53,NA())</f>
        <v>504</v>
      </c>
      <c r="G50" s="169" t="e">
        <f>NA()</f>
        <v>#N/A</v>
      </c>
      <c r="H50" s="169" t="e">
        <f>NA()</f>
        <v>#N/A</v>
      </c>
      <c r="I50" s="169">
        <f>IF(ISNUMBER('実質公債費比率（分子）の構造'!M$53),'実質公債費比率（分子）の構造'!M$53,NA())</f>
        <v>614</v>
      </c>
      <c r="J50" s="169" t="e">
        <f>NA()</f>
        <v>#N/A</v>
      </c>
      <c r="K50" s="169" t="e">
        <f>NA()</f>
        <v>#N/A</v>
      </c>
      <c r="L50" s="169">
        <f>IF(ISNUMBER('実質公債費比率（分子）の構造'!N$53),'実質公債費比率（分子）の構造'!N$53,NA())</f>
        <v>518</v>
      </c>
      <c r="M50" s="169" t="e">
        <f>NA()</f>
        <v>#N/A</v>
      </c>
      <c r="N50" s="169" t="e">
        <f>NA()</f>
        <v>#N/A</v>
      </c>
      <c r="O50" s="169">
        <f>IF(ISNUMBER('実質公債費比率（分子）の構造'!O$53),'実質公債費比率（分子）の構造'!O$53,NA())</f>
        <v>545</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10161</v>
      </c>
      <c r="E56" s="168"/>
      <c r="F56" s="168"/>
      <c r="G56" s="168">
        <f>'将来負担比率（分子）の構造'!J$52</f>
        <v>10154</v>
      </c>
      <c r="H56" s="168"/>
      <c r="I56" s="168"/>
      <c r="J56" s="168">
        <f>'将来負担比率（分子）の構造'!K$52</f>
        <v>10058</v>
      </c>
      <c r="K56" s="168"/>
      <c r="L56" s="168"/>
      <c r="M56" s="168">
        <f>'将来負担比率（分子）の構造'!L$52</f>
        <v>10221</v>
      </c>
      <c r="N56" s="168"/>
      <c r="O56" s="168"/>
      <c r="P56" s="168">
        <f>'将来負担比率（分子）の構造'!M$52</f>
        <v>10938</v>
      </c>
    </row>
    <row r="57" spans="1:16" x14ac:dyDescent="0.15">
      <c r="A57" s="168" t="s">
        <v>42</v>
      </c>
      <c r="B57" s="168"/>
      <c r="C57" s="168"/>
      <c r="D57" s="168">
        <f>'将来負担比率（分子）の構造'!I$51</f>
        <v>22</v>
      </c>
      <c r="E57" s="168"/>
      <c r="F57" s="168"/>
      <c r="G57" s="168">
        <f>'将来負担比率（分子）の構造'!J$51</f>
        <v>521</v>
      </c>
      <c r="H57" s="168"/>
      <c r="I57" s="168"/>
      <c r="J57" s="168">
        <f>'将来負担比率（分子）の構造'!K$51</f>
        <v>530</v>
      </c>
      <c r="K57" s="168"/>
      <c r="L57" s="168"/>
      <c r="M57" s="168">
        <f>'将来負担比率（分子）の構造'!L$51</f>
        <v>519</v>
      </c>
      <c r="N57" s="168"/>
      <c r="O57" s="168"/>
      <c r="P57" s="168">
        <f>'将来負担比率（分子）の構造'!M$51</f>
        <v>508</v>
      </c>
    </row>
    <row r="58" spans="1:16" x14ac:dyDescent="0.15">
      <c r="A58" s="168" t="s">
        <v>41</v>
      </c>
      <c r="B58" s="168"/>
      <c r="C58" s="168"/>
      <c r="D58" s="168">
        <f>'将来負担比率（分子）の構造'!I$50</f>
        <v>3159</v>
      </c>
      <c r="E58" s="168"/>
      <c r="F58" s="168"/>
      <c r="G58" s="168">
        <f>'将来負担比率（分子）の構造'!J$50</f>
        <v>3244</v>
      </c>
      <c r="H58" s="168"/>
      <c r="I58" s="168"/>
      <c r="J58" s="168">
        <f>'将来負担比率（分子）の構造'!K$50</f>
        <v>3223</v>
      </c>
      <c r="K58" s="168"/>
      <c r="L58" s="168"/>
      <c r="M58" s="168">
        <f>'将来負担比率（分子）の構造'!L$50</f>
        <v>3234</v>
      </c>
      <c r="N58" s="168"/>
      <c r="O58" s="168"/>
      <c r="P58" s="168">
        <f>'将来負担比率（分子）の構造'!M$50</f>
        <v>3752</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1898</v>
      </c>
      <c r="C62" s="168"/>
      <c r="D62" s="168"/>
      <c r="E62" s="168">
        <f>'将来負担比率（分子）の構造'!J$45</f>
        <v>1853</v>
      </c>
      <c r="F62" s="168"/>
      <c r="G62" s="168"/>
      <c r="H62" s="168">
        <f>'将来負担比率（分子）の構造'!K$45</f>
        <v>1897</v>
      </c>
      <c r="I62" s="168"/>
      <c r="J62" s="168"/>
      <c r="K62" s="168">
        <f>'将来負担比率（分子）の構造'!L$45</f>
        <v>1792</v>
      </c>
      <c r="L62" s="168"/>
      <c r="M62" s="168"/>
      <c r="N62" s="168">
        <f>'将来負担比率（分子）の構造'!M$45</f>
        <v>1743</v>
      </c>
      <c r="O62" s="168"/>
      <c r="P62" s="168"/>
    </row>
    <row r="63" spans="1:16" x14ac:dyDescent="0.15">
      <c r="A63" s="168" t="s">
        <v>34</v>
      </c>
      <c r="B63" s="168">
        <f>'将来負担比率（分子）の構造'!I$44</f>
        <v>1643</v>
      </c>
      <c r="C63" s="168"/>
      <c r="D63" s="168"/>
      <c r="E63" s="168">
        <f>'将来負担比率（分子）の構造'!J$44</f>
        <v>1592</v>
      </c>
      <c r="F63" s="168"/>
      <c r="G63" s="168"/>
      <c r="H63" s="168">
        <f>'将来負担比率（分子）の構造'!K$44</f>
        <v>1445</v>
      </c>
      <c r="I63" s="168"/>
      <c r="J63" s="168"/>
      <c r="K63" s="168">
        <f>'将来負担比率（分子）の構造'!L$44</f>
        <v>1295</v>
      </c>
      <c r="L63" s="168"/>
      <c r="M63" s="168"/>
      <c r="N63" s="168">
        <f>'将来負担比率（分子）の構造'!M$44</f>
        <v>1240</v>
      </c>
      <c r="O63" s="168"/>
      <c r="P63" s="168"/>
    </row>
    <row r="64" spans="1:16" x14ac:dyDescent="0.15">
      <c r="A64" s="168" t="s">
        <v>33</v>
      </c>
      <c r="B64" s="168">
        <f>'将来負担比率（分子）の構造'!I$43</f>
        <v>5035</v>
      </c>
      <c r="C64" s="168"/>
      <c r="D64" s="168"/>
      <c r="E64" s="168">
        <f>'将来負担比率（分子）の構造'!J$43</f>
        <v>5172</v>
      </c>
      <c r="F64" s="168"/>
      <c r="G64" s="168"/>
      <c r="H64" s="168">
        <f>'将来負担比率（分子）の構造'!K$43</f>
        <v>4923</v>
      </c>
      <c r="I64" s="168"/>
      <c r="J64" s="168"/>
      <c r="K64" s="168">
        <f>'将来負担比率（分子）の構造'!L$43</f>
        <v>5113</v>
      </c>
      <c r="L64" s="168"/>
      <c r="M64" s="168"/>
      <c r="N64" s="168">
        <f>'将来負担比率（分子）の構造'!M$43</f>
        <v>4837</v>
      </c>
      <c r="O64" s="168"/>
      <c r="P64" s="168"/>
    </row>
    <row r="65" spans="1:16" x14ac:dyDescent="0.15">
      <c r="A65" s="168" t="s">
        <v>32</v>
      </c>
      <c r="B65" s="168" t="str">
        <f>'将来負担比率（分子）の構造'!I$42</f>
        <v>-</v>
      </c>
      <c r="C65" s="168"/>
      <c r="D65" s="168"/>
      <c r="E65" s="168">
        <f>'将来負担比率（分子）の構造'!J$42</f>
        <v>482</v>
      </c>
      <c r="F65" s="168"/>
      <c r="G65" s="168"/>
      <c r="H65" s="168">
        <f>'将来負担比率（分子）の構造'!K$42</f>
        <v>468</v>
      </c>
      <c r="I65" s="168"/>
      <c r="J65" s="168"/>
      <c r="K65" s="168">
        <f>'将来負担比率（分子）の構造'!L$42</f>
        <v>453</v>
      </c>
      <c r="L65" s="168"/>
      <c r="M65" s="168"/>
      <c r="N65" s="168">
        <f>'将来負担比率（分子）の構造'!M$42</f>
        <v>438</v>
      </c>
      <c r="O65" s="168"/>
      <c r="P65" s="168"/>
    </row>
    <row r="66" spans="1:16" x14ac:dyDescent="0.15">
      <c r="A66" s="168" t="s">
        <v>31</v>
      </c>
      <c r="B66" s="168">
        <f>'将来負担比率（分子）の構造'!I$41</f>
        <v>10789</v>
      </c>
      <c r="C66" s="168"/>
      <c r="D66" s="168"/>
      <c r="E66" s="168">
        <f>'将来負担比率（分子）の構造'!J$41</f>
        <v>10922</v>
      </c>
      <c r="F66" s="168"/>
      <c r="G66" s="168"/>
      <c r="H66" s="168">
        <f>'将来負担比率（分子）の構造'!K$41</f>
        <v>11205</v>
      </c>
      <c r="I66" s="168"/>
      <c r="J66" s="168"/>
      <c r="K66" s="168">
        <f>'将来負担比率（分子）の構造'!L$41</f>
        <v>11369</v>
      </c>
      <c r="L66" s="168"/>
      <c r="M66" s="168"/>
      <c r="N66" s="168">
        <f>'将来負担比率（分子）の構造'!M$41</f>
        <v>12340</v>
      </c>
      <c r="O66" s="168"/>
      <c r="P66" s="168"/>
    </row>
    <row r="67" spans="1:16" x14ac:dyDescent="0.15">
      <c r="A67" s="168" t="s">
        <v>75</v>
      </c>
      <c r="B67" s="168" t="e">
        <f>NA()</f>
        <v>#N/A</v>
      </c>
      <c r="C67" s="168">
        <f>IF(ISNUMBER('将来負担比率（分子）の構造'!I$53), IF('将来負担比率（分子）の構造'!I$53 &lt; 0, 0, '将来負担比率（分子）の構造'!I$53), NA())</f>
        <v>6023</v>
      </c>
      <c r="D67" s="168" t="e">
        <f>NA()</f>
        <v>#N/A</v>
      </c>
      <c r="E67" s="168" t="e">
        <f>NA()</f>
        <v>#N/A</v>
      </c>
      <c r="F67" s="168">
        <f>IF(ISNUMBER('将来負担比率（分子）の構造'!J$53), IF('将来負担比率（分子）の構造'!J$53 &lt; 0, 0, '将来負担比率（分子）の構造'!J$53), NA())</f>
        <v>6102</v>
      </c>
      <c r="G67" s="168" t="e">
        <f>NA()</f>
        <v>#N/A</v>
      </c>
      <c r="H67" s="168" t="e">
        <f>NA()</f>
        <v>#N/A</v>
      </c>
      <c r="I67" s="168">
        <f>IF(ISNUMBER('将来負担比率（分子）の構造'!K$53), IF('将来負担比率（分子）の構造'!K$53 &lt; 0, 0, '将来負担比率（分子）の構造'!K$53), NA())</f>
        <v>6127</v>
      </c>
      <c r="J67" s="168" t="e">
        <f>NA()</f>
        <v>#N/A</v>
      </c>
      <c r="K67" s="168" t="e">
        <f>NA()</f>
        <v>#N/A</v>
      </c>
      <c r="L67" s="168">
        <f>IF(ISNUMBER('将来負担比率（分子）の構造'!L$53), IF('将来負担比率（分子）の構造'!L$53 &lt; 0, 0, '将来負担比率（分子）の構造'!L$53), NA())</f>
        <v>6047</v>
      </c>
      <c r="M67" s="168" t="e">
        <f>NA()</f>
        <v>#N/A</v>
      </c>
      <c r="N67" s="168" t="e">
        <f>NA()</f>
        <v>#N/A</v>
      </c>
      <c r="O67" s="168">
        <f>IF(ISNUMBER('将来負担比率（分子）の構造'!M$53), IF('将来負担比率（分子）の構造'!M$53 &lt; 0, 0, '将来負担比率（分子）の構造'!M$53), NA())</f>
        <v>5400</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1085</v>
      </c>
      <c r="C72" s="172">
        <f>基金残高に係る経年分析!G55</f>
        <v>904</v>
      </c>
      <c r="D72" s="172">
        <f>基金残高に係る経年分析!H55</f>
        <v>1077</v>
      </c>
    </row>
    <row r="73" spans="1:16" x14ac:dyDescent="0.15">
      <c r="A73" s="171" t="s">
        <v>78</v>
      </c>
      <c r="B73" s="172">
        <f>基金残高に係る経年分析!F56</f>
        <v>186</v>
      </c>
      <c r="C73" s="172">
        <f>基金残高に係る経年分析!G56</f>
        <v>185</v>
      </c>
      <c r="D73" s="172">
        <f>基金残高に係る経年分析!H56</f>
        <v>289</v>
      </c>
    </row>
    <row r="74" spans="1:16" x14ac:dyDescent="0.15">
      <c r="A74" s="171" t="s">
        <v>79</v>
      </c>
      <c r="B74" s="172">
        <f>基金残高に係る経年分析!F57</f>
        <v>1637</v>
      </c>
      <c r="C74" s="172">
        <f>基金残高に係る経年分析!G57</f>
        <v>1829</v>
      </c>
      <c r="D74" s="172">
        <f>基金残高に係る経年分析!H57</f>
        <v>2068</v>
      </c>
    </row>
  </sheetData>
  <sheetProtection algorithmName="SHA-512" hashValue="URI9bd1EB4ZgbqrljSAS7Fma2mnDvSOK6VJQkBpPWKcRXUqKfvlY6OwQ/VtsP5iowTSoKL9UT8287Ahzm3BMaw==" saltValue="/+P6Y8rdX1f6SckhY//j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Q1" workbookViewId="0">
      <selection activeCell="AL22" sqref="AL22:AO22"/>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46" t="s">
        <v>213</v>
      </c>
      <c r="DI1" s="747"/>
      <c r="DJ1" s="747"/>
      <c r="DK1" s="747"/>
      <c r="DL1" s="747"/>
      <c r="DM1" s="747"/>
      <c r="DN1" s="748"/>
      <c r="DO1" s="208"/>
      <c r="DP1" s="746" t="s">
        <v>214</v>
      </c>
      <c r="DQ1" s="747"/>
      <c r="DR1" s="747"/>
      <c r="DS1" s="747"/>
      <c r="DT1" s="747"/>
      <c r="DU1" s="747"/>
      <c r="DV1" s="747"/>
      <c r="DW1" s="747"/>
      <c r="DX1" s="747"/>
      <c r="DY1" s="747"/>
      <c r="DZ1" s="747"/>
      <c r="EA1" s="747"/>
      <c r="EB1" s="747"/>
      <c r="EC1" s="748"/>
      <c r="ED1" s="206"/>
      <c r="EE1" s="206"/>
      <c r="EF1" s="206"/>
      <c r="EG1" s="206"/>
      <c r="EH1" s="206"/>
      <c r="EI1" s="206"/>
      <c r="EJ1" s="206"/>
      <c r="EK1" s="206"/>
      <c r="EL1" s="206"/>
      <c r="EM1" s="206"/>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2" customFormat="1" ht="11.25" customHeight="1" x14ac:dyDescent="0.15">
      <c r="B5" s="695" t="s">
        <v>226</v>
      </c>
      <c r="C5" s="696"/>
      <c r="D5" s="696"/>
      <c r="E5" s="696"/>
      <c r="F5" s="696"/>
      <c r="G5" s="696"/>
      <c r="H5" s="696"/>
      <c r="I5" s="696"/>
      <c r="J5" s="696"/>
      <c r="K5" s="696"/>
      <c r="L5" s="696"/>
      <c r="M5" s="696"/>
      <c r="N5" s="696"/>
      <c r="O5" s="696"/>
      <c r="P5" s="696"/>
      <c r="Q5" s="697"/>
      <c r="R5" s="682">
        <v>3104068</v>
      </c>
      <c r="S5" s="683"/>
      <c r="T5" s="683"/>
      <c r="U5" s="683"/>
      <c r="V5" s="683"/>
      <c r="W5" s="683"/>
      <c r="X5" s="683"/>
      <c r="Y5" s="726"/>
      <c r="Z5" s="744">
        <v>17.3</v>
      </c>
      <c r="AA5" s="744"/>
      <c r="AB5" s="744"/>
      <c r="AC5" s="744"/>
      <c r="AD5" s="745">
        <v>3104068</v>
      </c>
      <c r="AE5" s="745"/>
      <c r="AF5" s="745"/>
      <c r="AG5" s="745"/>
      <c r="AH5" s="745"/>
      <c r="AI5" s="745"/>
      <c r="AJ5" s="745"/>
      <c r="AK5" s="745"/>
      <c r="AL5" s="727">
        <v>41.2</v>
      </c>
      <c r="AM5" s="700"/>
      <c r="AN5" s="700"/>
      <c r="AO5" s="728"/>
      <c r="AP5" s="695" t="s">
        <v>227</v>
      </c>
      <c r="AQ5" s="696"/>
      <c r="AR5" s="696"/>
      <c r="AS5" s="696"/>
      <c r="AT5" s="696"/>
      <c r="AU5" s="696"/>
      <c r="AV5" s="696"/>
      <c r="AW5" s="696"/>
      <c r="AX5" s="696"/>
      <c r="AY5" s="696"/>
      <c r="AZ5" s="696"/>
      <c r="BA5" s="696"/>
      <c r="BB5" s="696"/>
      <c r="BC5" s="696"/>
      <c r="BD5" s="696"/>
      <c r="BE5" s="696"/>
      <c r="BF5" s="697"/>
      <c r="BG5" s="629">
        <v>3103800</v>
      </c>
      <c r="BH5" s="630"/>
      <c r="BI5" s="630"/>
      <c r="BJ5" s="630"/>
      <c r="BK5" s="630"/>
      <c r="BL5" s="630"/>
      <c r="BM5" s="630"/>
      <c r="BN5" s="631"/>
      <c r="BO5" s="656">
        <v>100</v>
      </c>
      <c r="BP5" s="656"/>
      <c r="BQ5" s="656"/>
      <c r="BR5" s="656"/>
      <c r="BS5" s="657">
        <v>109995</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15">
      <c r="B6" s="626" t="s">
        <v>231</v>
      </c>
      <c r="C6" s="627"/>
      <c r="D6" s="627"/>
      <c r="E6" s="627"/>
      <c r="F6" s="627"/>
      <c r="G6" s="627"/>
      <c r="H6" s="627"/>
      <c r="I6" s="627"/>
      <c r="J6" s="627"/>
      <c r="K6" s="627"/>
      <c r="L6" s="627"/>
      <c r="M6" s="627"/>
      <c r="N6" s="627"/>
      <c r="O6" s="627"/>
      <c r="P6" s="627"/>
      <c r="Q6" s="628"/>
      <c r="R6" s="629">
        <v>122427</v>
      </c>
      <c r="S6" s="630"/>
      <c r="T6" s="630"/>
      <c r="U6" s="630"/>
      <c r="V6" s="630"/>
      <c r="W6" s="630"/>
      <c r="X6" s="630"/>
      <c r="Y6" s="631"/>
      <c r="Z6" s="656">
        <v>0.7</v>
      </c>
      <c r="AA6" s="656"/>
      <c r="AB6" s="656"/>
      <c r="AC6" s="656"/>
      <c r="AD6" s="657">
        <v>122427</v>
      </c>
      <c r="AE6" s="657"/>
      <c r="AF6" s="657"/>
      <c r="AG6" s="657"/>
      <c r="AH6" s="657"/>
      <c r="AI6" s="657"/>
      <c r="AJ6" s="657"/>
      <c r="AK6" s="657"/>
      <c r="AL6" s="632">
        <v>1.6</v>
      </c>
      <c r="AM6" s="633"/>
      <c r="AN6" s="633"/>
      <c r="AO6" s="658"/>
      <c r="AP6" s="626" t="s">
        <v>232</v>
      </c>
      <c r="AQ6" s="627"/>
      <c r="AR6" s="627"/>
      <c r="AS6" s="627"/>
      <c r="AT6" s="627"/>
      <c r="AU6" s="627"/>
      <c r="AV6" s="627"/>
      <c r="AW6" s="627"/>
      <c r="AX6" s="627"/>
      <c r="AY6" s="627"/>
      <c r="AZ6" s="627"/>
      <c r="BA6" s="627"/>
      <c r="BB6" s="627"/>
      <c r="BC6" s="627"/>
      <c r="BD6" s="627"/>
      <c r="BE6" s="627"/>
      <c r="BF6" s="628"/>
      <c r="BG6" s="629">
        <v>3103800</v>
      </c>
      <c r="BH6" s="630"/>
      <c r="BI6" s="630"/>
      <c r="BJ6" s="630"/>
      <c r="BK6" s="630"/>
      <c r="BL6" s="630"/>
      <c r="BM6" s="630"/>
      <c r="BN6" s="631"/>
      <c r="BO6" s="656">
        <v>100</v>
      </c>
      <c r="BP6" s="656"/>
      <c r="BQ6" s="656"/>
      <c r="BR6" s="656"/>
      <c r="BS6" s="657">
        <v>109995</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142903</v>
      </c>
      <c r="CS6" s="630"/>
      <c r="CT6" s="630"/>
      <c r="CU6" s="630"/>
      <c r="CV6" s="630"/>
      <c r="CW6" s="630"/>
      <c r="CX6" s="630"/>
      <c r="CY6" s="631"/>
      <c r="CZ6" s="727">
        <v>0.8</v>
      </c>
      <c r="DA6" s="700"/>
      <c r="DB6" s="700"/>
      <c r="DC6" s="730"/>
      <c r="DD6" s="635" t="s">
        <v>234</v>
      </c>
      <c r="DE6" s="630"/>
      <c r="DF6" s="630"/>
      <c r="DG6" s="630"/>
      <c r="DH6" s="630"/>
      <c r="DI6" s="630"/>
      <c r="DJ6" s="630"/>
      <c r="DK6" s="630"/>
      <c r="DL6" s="630"/>
      <c r="DM6" s="630"/>
      <c r="DN6" s="630"/>
      <c r="DO6" s="630"/>
      <c r="DP6" s="631"/>
      <c r="DQ6" s="635">
        <v>142903</v>
      </c>
      <c r="DR6" s="630"/>
      <c r="DS6" s="630"/>
      <c r="DT6" s="630"/>
      <c r="DU6" s="630"/>
      <c r="DV6" s="630"/>
      <c r="DW6" s="630"/>
      <c r="DX6" s="630"/>
      <c r="DY6" s="630"/>
      <c r="DZ6" s="630"/>
      <c r="EA6" s="630"/>
      <c r="EB6" s="630"/>
      <c r="EC6" s="670"/>
    </row>
    <row r="7" spans="2:143" ht="11.25" customHeight="1" x14ac:dyDescent="0.15">
      <c r="B7" s="626" t="s">
        <v>235</v>
      </c>
      <c r="C7" s="627"/>
      <c r="D7" s="627"/>
      <c r="E7" s="627"/>
      <c r="F7" s="627"/>
      <c r="G7" s="627"/>
      <c r="H7" s="627"/>
      <c r="I7" s="627"/>
      <c r="J7" s="627"/>
      <c r="K7" s="627"/>
      <c r="L7" s="627"/>
      <c r="M7" s="627"/>
      <c r="N7" s="627"/>
      <c r="O7" s="627"/>
      <c r="P7" s="627"/>
      <c r="Q7" s="628"/>
      <c r="R7" s="629">
        <v>2351</v>
      </c>
      <c r="S7" s="630"/>
      <c r="T7" s="630"/>
      <c r="U7" s="630"/>
      <c r="V7" s="630"/>
      <c r="W7" s="630"/>
      <c r="X7" s="630"/>
      <c r="Y7" s="631"/>
      <c r="Z7" s="656">
        <v>0</v>
      </c>
      <c r="AA7" s="656"/>
      <c r="AB7" s="656"/>
      <c r="AC7" s="656"/>
      <c r="AD7" s="657">
        <v>2351</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1278200</v>
      </c>
      <c r="BH7" s="630"/>
      <c r="BI7" s="630"/>
      <c r="BJ7" s="630"/>
      <c r="BK7" s="630"/>
      <c r="BL7" s="630"/>
      <c r="BM7" s="630"/>
      <c r="BN7" s="631"/>
      <c r="BO7" s="656">
        <v>41.2</v>
      </c>
      <c r="BP7" s="656"/>
      <c r="BQ7" s="656"/>
      <c r="BR7" s="656"/>
      <c r="BS7" s="657">
        <v>13903</v>
      </c>
      <c r="BT7" s="657"/>
      <c r="BU7" s="657"/>
      <c r="BV7" s="657"/>
      <c r="BW7" s="657"/>
      <c r="BX7" s="657"/>
      <c r="BY7" s="657"/>
      <c r="BZ7" s="657"/>
      <c r="CA7" s="657"/>
      <c r="CB7" s="715"/>
      <c r="CD7" s="671" t="s">
        <v>237</v>
      </c>
      <c r="CE7" s="668"/>
      <c r="CF7" s="668"/>
      <c r="CG7" s="668"/>
      <c r="CH7" s="668"/>
      <c r="CI7" s="668"/>
      <c r="CJ7" s="668"/>
      <c r="CK7" s="668"/>
      <c r="CL7" s="668"/>
      <c r="CM7" s="668"/>
      <c r="CN7" s="668"/>
      <c r="CO7" s="668"/>
      <c r="CP7" s="668"/>
      <c r="CQ7" s="669"/>
      <c r="CR7" s="629">
        <v>3349511</v>
      </c>
      <c r="CS7" s="630"/>
      <c r="CT7" s="630"/>
      <c r="CU7" s="630"/>
      <c r="CV7" s="630"/>
      <c r="CW7" s="630"/>
      <c r="CX7" s="630"/>
      <c r="CY7" s="631"/>
      <c r="CZ7" s="656">
        <v>19.100000000000001</v>
      </c>
      <c r="DA7" s="656"/>
      <c r="DB7" s="656"/>
      <c r="DC7" s="656"/>
      <c r="DD7" s="635">
        <v>882863</v>
      </c>
      <c r="DE7" s="630"/>
      <c r="DF7" s="630"/>
      <c r="DG7" s="630"/>
      <c r="DH7" s="630"/>
      <c r="DI7" s="630"/>
      <c r="DJ7" s="630"/>
      <c r="DK7" s="630"/>
      <c r="DL7" s="630"/>
      <c r="DM7" s="630"/>
      <c r="DN7" s="630"/>
      <c r="DO7" s="630"/>
      <c r="DP7" s="631"/>
      <c r="DQ7" s="635">
        <v>1526125</v>
      </c>
      <c r="DR7" s="630"/>
      <c r="DS7" s="630"/>
      <c r="DT7" s="630"/>
      <c r="DU7" s="630"/>
      <c r="DV7" s="630"/>
      <c r="DW7" s="630"/>
      <c r="DX7" s="630"/>
      <c r="DY7" s="630"/>
      <c r="DZ7" s="630"/>
      <c r="EA7" s="630"/>
      <c r="EB7" s="630"/>
      <c r="EC7" s="670"/>
    </row>
    <row r="8" spans="2:143" ht="11.25" customHeight="1" x14ac:dyDescent="0.15">
      <c r="B8" s="626" t="s">
        <v>238</v>
      </c>
      <c r="C8" s="627"/>
      <c r="D8" s="627"/>
      <c r="E8" s="627"/>
      <c r="F8" s="627"/>
      <c r="G8" s="627"/>
      <c r="H8" s="627"/>
      <c r="I8" s="627"/>
      <c r="J8" s="627"/>
      <c r="K8" s="627"/>
      <c r="L8" s="627"/>
      <c r="M8" s="627"/>
      <c r="N8" s="627"/>
      <c r="O8" s="627"/>
      <c r="P8" s="627"/>
      <c r="Q8" s="628"/>
      <c r="R8" s="629">
        <v>12039</v>
      </c>
      <c r="S8" s="630"/>
      <c r="T8" s="630"/>
      <c r="U8" s="630"/>
      <c r="V8" s="630"/>
      <c r="W8" s="630"/>
      <c r="X8" s="630"/>
      <c r="Y8" s="631"/>
      <c r="Z8" s="656">
        <v>0.1</v>
      </c>
      <c r="AA8" s="656"/>
      <c r="AB8" s="656"/>
      <c r="AC8" s="656"/>
      <c r="AD8" s="657">
        <v>12039</v>
      </c>
      <c r="AE8" s="657"/>
      <c r="AF8" s="657"/>
      <c r="AG8" s="657"/>
      <c r="AH8" s="657"/>
      <c r="AI8" s="657"/>
      <c r="AJ8" s="657"/>
      <c r="AK8" s="657"/>
      <c r="AL8" s="632">
        <v>0.2</v>
      </c>
      <c r="AM8" s="633"/>
      <c r="AN8" s="633"/>
      <c r="AO8" s="658"/>
      <c r="AP8" s="626" t="s">
        <v>239</v>
      </c>
      <c r="AQ8" s="627"/>
      <c r="AR8" s="627"/>
      <c r="AS8" s="627"/>
      <c r="AT8" s="627"/>
      <c r="AU8" s="627"/>
      <c r="AV8" s="627"/>
      <c r="AW8" s="627"/>
      <c r="AX8" s="627"/>
      <c r="AY8" s="627"/>
      <c r="AZ8" s="627"/>
      <c r="BA8" s="627"/>
      <c r="BB8" s="627"/>
      <c r="BC8" s="627"/>
      <c r="BD8" s="627"/>
      <c r="BE8" s="627"/>
      <c r="BF8" s="628"/>
      <c r="BG8" s="629">
        <v>50033</v>
      </c>
      <c r="BH8" s="630"/>
      <c r="BI8" s="630"/>
      <c r="BJ8" s="630"/>
      <c r="BK8" s="630"/>
      <c r="BL8" s="630"/>
      <c r="BM8" s="630"/>
      <c r="BN8" s="631"/>
      <c r="BO8" s="656">
        <v>1.6</v>
      </c>
      <c r="BP8" s="656"/>
      <c r="BQ8" s="656"/>
      <c r="BR8" s="656"/>
      <c r="BS8" s="657" t="s">
        <v>234</v>
      </c>
      <c r="BT8" s="657"/>
      <c r="BU8" s="657"/>
      <c r="BV8" s="657"/>
      <c r="BW8" s="657"/>
      <c r="BX8" s="657"/>
      <c r="BY8" s="657"/>
      <c r="BZ8" s="657"/>
      <c r="CA8" s="657"/>
      <c r="CB8" s="715"/>
      <c r="CD8" s="671" t="s">
        <v>240</v>
      </c>
      <c r="CE8" s="668"/>
      <c r="CF8" s="668"/>
      <c r="CG8" s="668"/>
      <c r="CH8" s="668"/>
      <c r="CI8" s="668"/>
      <c r="CJ8" s="668"/>
      <c r="CK8" s="668"/>
      <c r="CL8" s="668"/>
      <c r="CM8" s="668"/>
      <c r="CN8" s="668"/>
      <c r="CO8" s="668"/>
      <c r="CP8" s="668"/>
      <c r="CQ8" s="669"/>
      <c r="CR8" s="629">
        <v>6412435</v>
      </c>
      <c r="CS8" s="630"/>
      <c r="CT8" s="630"/>
      <c r="CU8" s="630"/>
      <c r="CV8" s="630"/>
      <c r="CW8" s="630"/>
      <c r="CX8" s="630"/>
      <c r="CY8" s="631"/>
      <c r="CZ8" s="656">
        <v>36.6</v>
      </c>
      <c r="DA8" s="656"/>
      <c r="DB8" s="656"/>
      <c r="DC8" s="656"/>
      <c r="DD8" s="635">
        <v>61346</v>
      </c>
      <c r="DE8" s="630"/>
      <c r="DF8" s="630"/>
      <c r="DG8" s="630"/>
      <c r="DH8" s="630"/>
      <c r="DI8" s="630"/>
      <c r="DJ8" s="630"/>
      <c r="DK8" s="630"/>
      <c r="DL8" s="630"/>
      <c r="DM8" s="630"/>
      <c r="DN8" s="630"/>
      <c r="DO8" s="630"/>
      <c r="DP8" s="631"/>
      <c r="DQ8" s="635">
        <v>2471971</v>
      </c>
      <c r="DR8" s="630"/>
      <c r="DS8" s="630"/>
      <c r="DT8" s="630"/>
      <c r="DU8" s="630"/>
      <c r="DV8" s="630"/>
      <c r="DW8" s="630"/>
      <c r="DX8" s="630"/>
      <c r="DY8" s="630"/>
      <c r="DZ8" s="630"/>
      <c r="EA8" s="630"/>
      <c r="EB8" s="630"/>
      <c r="EC8" s="670"/>
    </row>
    <row r="9" spans="2:143" ht="11.25" customHeight="1" x14ac:dyDescent="0.15">
      <c r="B9" s="626" t="s">
        <v>241</v>
      </c>
      <c r="C9" s="627"/>
      <c r="D9" s="627"/>
      <c r="E9" s="627"/>
      <c r="F9" s="627"/>
      <c r="G9" s="627"/>
      <c r="H9" s="627"/>
      <c r="I9" s="627"/>
      <c r="J9" s="627"/>
      <c r="K9" s="627"/>
      <c r="L9" s="627"/>
      <c r="M9" s="627"/>
      <c r="N9" s="627"/>
      <c r="O9" s="627"/>
      <c r="P9" s="627"/>
      <c r="Q9" s="628"/>
      <c r="R9" s="629">
        <v>12251</v>
      </c>
      <c r="S9" s="630"/>
      <c r="T9" s="630"/>
      <c r="U9" s="630"/>
      <c r="V9" s="630"/>
      <c r="W9" s="630"/>
      <c r="X9" s="630"/>
      <c r="Y9" s="631"/>
      <c r="Z9" s="656">
        <v>0.1</v>
      </c>
      <c r="AA9" s="656"/>
      <c r="AB9" s="656"/>
      <c r="AC9" s="656"/>
      <c r="AD9" s="657">
        <v>12251</v>
      </c>
      <c r="AE9" s="657"/>
      <c r="AF9" s="657"/>
      <c r="AG9" s="657"/>
      <c r="AH9" s="657"/>
      <c r="AI9" s="657"/>
      <c r="AJ9" s="657"/>
      <c r="AK9" s="657"/>
      <c r="AL9" s="632">
        <v>0.2</v>
      </c>
      <c r="AM9" s="633"/>
      <c r="AN9" s="633"/>
      <c r="AO9" s="658"/>
      <c r="AP9" s="626" t="s">
        <v>242</v>
      </c>
      <c r="AQ9" s="627"/>
      <c r="AR9" s="627"/>
      <c r="AS9" s="627"/>
      <c r="AT9" s="627"/>
      <c r="AU9" s="627"/>
      <c r="AV9" s="627"/>
      <c r="AW9" s="627"/>
      <c r="AX9" s="627"/>
      <c r="AY9" s="627"/>
      <c r="AZ9" s="627"/>
      <c r="BA9" s="627"/>
      <c r="BB9" s="627"/>
      <c r="BC9" s="627"/>
      <c r="BD9" s="627"/>
      <c r="BE9" s="627"/>
      <c r="BF9" s="628"/>
      <c r="BG9" s="629">
        <v>1076716</v>
      </c>
      <c r="BH9" s="630"/>
      <c r="BI9" s="630"/>
      <c r="BJ9" s="630"/>
      <c r="BK9" s="630"/>
      <c r="BL9" s="630"/>
      <c r="BM9" s="630"/>
      <c r="BN9" s="631"/>
      <c r="BO9" s="656">
        <v>34.700000000000003</v>
      </c>
      <c r="BP9" s="656"/>
      <c r="BQ9" s="656"/>
      <c r="BR9" s="656"/>
      <c r="BS9" s="657" t="s">
        <v>234</v>
      </c>
      <c r="BT9" s="657"/>
      <c r="BU9" s="657"/>
      <c r="BV9" s="657"/>
      <c r="BW9" s="657"/>
      <c r="BX9" s="657"/>
      <c r="BY9" s="657"/>
      <c r="BZ9" s="657"/>
      <c r="CA9" s="657"/>
      <c r="CB9" s="715"/>
      <c r="CD9" s="671" t="s">
        <v>243</v>
      </c>
      <c r="CE9" s="668"/>
      <c r="CF9" s="668"/>
      <c r="CG9" s="668"/>
      <c r="CH9" s="668"/>
      <c r="CI9" s="668"/>
      <c r="CJ9" s="668"/>
      <c r="CK9" s="668"/>
      <c r="CL9" s="668"/>
      <c r="CM9" s="668"/>
      <c r="CN9" s="668"/>
      <c r="CO9" s="668"/>
      <c r="CP9" s="668"/>
      <c r="CQ9" s="669"/>
      <c r="CR9" s="629">
        <v>1194637</v>
      </c>
      <c r="CS9" s="630"/>
      <c r="CT9" s="630"/>
      <c r="CU9" s="630"/>
      <c r="CV9" s="630"/>
      <c r="CW9" s="630"/>
      <c r="CX9" s="630"/>
      <c r="CY9" s="631"/>
      <c r="CZ9" s="656">
        <v>6.8</v>
      </c>
      <c r="DA9" s="656"/>
      <c r="DB9" s="656"/>
      <c r="DC9" s="656"/>
      <c r="DD9" s="635">
        <v>23303</v>
      </c>
      <c r="DE9" s="630"/>
      <c r="DF9" s="630"/>
      <c r="DG9" s="630"/>
      <c r="DH9" s="630"/>
      <c r="DI9" s="630"/>
      <c r="DJ9" s="630"/>
      <c r="DK9" s="630"/>
      <c r="DL9" s="630"/>
      <c r="DM9" s="630"/>
      <c r="DN9" s="630"/>
      <c r="DO9" s="630"/>
      <c r="DP9" s="631"/>
      <c r="DQ9" s="635">
        <v>852917</v>
      </c>
      <c r="DR9" s="630"/>
      <c r="DS9" s="630"/>
      <c r="DT9" s="630"/>
      <c r="DU9" s="630"/>
      <c r="DV9" s="630"/>
      <c r="DW9" s="630"/>
      <c r="DX9" s="630"/>
      <c r="DY9" s="630"/>
      <c r="DZ9" s="630"/>
      <c r="EA9" s="630"/>
      <c r="EB9" s="630"/>
      <c r="EC9" s="670"/>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234</v>
      </c>
      <c r="AA10" s="656"/>
      <c r="AB10" s="656"/>
      <c r="AC10" s="656"/>
      <c r="AD10" s="657" t="s">
        <v>128</v>
      </c>
      <c r="AE10" s="657"/>
      <c r="AF10" s="657"/>
      <c r="AG10" s="657"/>
      <c r="AH10" s="657"/>
      <c r="AI10" s="657"/>
      <c r="AJ10" s="657"/>
      <c r="AK10" s="657"/>
      <c r="AL10" s="632" t="s">
        <v>128</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66134</v>
      </c>
      <c r="BH10" s="630"/>
      <c r="BI10" s="630"/>
      <c r="BJ10" s="630"/>
      <c r="BK10" s="630"/>
      <c r="BL10" s="630"/>
      <c r="BM10" s="630"/>
      <c r="BN10" s="631"/>
      <c r="BO10" s="656">
        <v>2.1</v>
      </c>
      <c r="BP10" s="656"/>
      <c r="BQ10" s="656"/>
      <c r="BR10" s="656"/>
      <c r="BS10" s="657" t="s">
        <v>128</v>
      </c>
      <c r="BT10" s="657"/>
      <c r="BU10" s="657"/>
      <c r="BV10" s="657"/>
      <c r="BW10" s="657"/>
      <c r="BX10" s="657"/>
      <c r="BY10" s="657"/>
      <c r="BZ10" s="657"/>
      <c r="CA10" s="657"/>
      <c r="CB10" s="715"/>
      <c r="CD10" s="671" t="s">
        <v>246</v>
      </c>
      <c r="CE10" s="668"/>
      <c r="CF10" s="668"/>
      <c r="CG10" s="668"/>
      <c r="CH10" s="668"/>
      <c r="CI10" s="668"/>
      <c r="CJ10" s="668"/>
      <c r="CK10" s="668"/>
      <c r="CL10" s="668"/>
      <c r="CM10" s="668"/>
      <c r="CN10" s="668"/>
      <c r="CO10" s="668"/>
      <c r="CP10" s="668"/>
      <c r="CQ10" s="669"/>
      <c r="CR10" s="629">
        <v>58023</v>
      </c>
      <c r="CS10" s="630"/>
      <c r="CT10" s="630"/>
      <c r="CU10" s="630"/>
      <c r="CV10" s="630"/>
      <c r="CW10" s="630"/>
      <c r="CX10" s="630"/>
      <c r="CY10" s="631"/>
      <c r="CZ10" s="656">
        <v>0.3</v>
      </c>
      <c r="DA10" s="656"/>
      <c r="DB10" s="656"/>
      <c r="DC10" s="656"/>
      <c r="DD10" s="635" t="s">
        <v>234</v>
      </c>
      <c r="DE10" s="630"/>
      <c r="DF10" s="630"/>
      <c r="DG10" s="630"/>
      <c r="DH10" s="630"/>
      <c r="DI10" s="630"/>
      <c r="DJ10" s="630"/>
      <c r="DK10" s="630"/>
      <c r="DL10" s="630"/>
      <c r="DM10" s="630"/>
      <c r="DN10" s="630"/>
      <c r="DO10" s="630"/>
      <c r="DP10" s="631"/>
      <c r="DQ10" s="635">
        <v>13023</v>
      </c>
      <c r="DR10" s="630"/>
      <c r="DS10" s="630"/>
      <c r="DT10" s="630"/>
      <c r="DU10" s="630"/>
      <c r="DV10" s="630"/>
      <c r="DW10" s="630"/>
      <c r="DX10" s="630"/>
      <c r="DY10" s="630"/>
      <c r="DZ10" s="630"/>
      <c r="EA10" s="630"/>
      <c r="EB10" s="630"/>
      <c r="EC10" s="670"/>
    </row>
    <row r="11" spans="2:143" ht="11.25" customHeight="1" x14ac:dyDescent="0.15">
      <c r="B11" s="626" t="s">
        <v>247</v>
      </c>
      <c r="C11" s="627"/>
      <c r="D11" s="627"/>
      <c r="E11" s="627"/>
      <c r="F11" s="627"/>
      <c r="G11" s="627"/>
      <c r="H11" s="627"/>
      <c r="I11" s="627"/>
      <c r="J11" s="627"/>
      <c r="K11" s="627"/>
      <c r="L11" s="627"/>
      <c r="M11" s="627"/>
      <c r="N11" s="627"/>
      <c r="O11" s="627"/>
      <c r="P11" s="627"/>
      <c r="Q11" s="628"/>
      <c r="R11" s="629">
        <v>675396</v>
      </c>
      <c r="S11" s="630"/>
      <c r="T11" s="630"/>
      <c r="U11" s="630"/>
      <c r="V11" s="630"/>
      <c r="W11" s="630"/>
      <c r="X11" s="630"/>
      <c r="Y11" s="631"/>
      <c r="Z11" s="632">
        <v>3.8</v>
      </c>
      <c r="AA11" s="633"/>
      <c r="AB11" s="633"/>
      <c r="AC11" s="634"/>
      <c r="AD11" s="635">
        <v>675396</v>
      </c>
      <c r="AE11" s="630"/>
      <c r="AF11" s="630"/>
      <c r="AG11" s="630"/>
      <c r="AH11" s="630"/>
      <c r="AI11" s="630"/>
      <c r="AJ11" s="630"/>
      <c r="AK11" s="631"/>
      <c r="AL11" s="632">
        <v>9</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85317</v>
      </c>
      <c r="BH11" s="630"/>
      <c r="BI11" s="630"/>
      <c r="BJ11" s="630"/>
      <c r="BK11" s="630"/>
      <c r="BL11" s="630"/>
      <c r="BM11" s="630"/>
      <c r="BN11" s="631"/>
      <c r="BO11" s="656">
        <v>2.7</v>
      </c>
      <c r="BP11" s="656"/>
      <c r="BQ11" s="656"/>
      <c r="BR11" s="656"/>
      <c r="BS11" s="657">
        <v>13903</v>
      </c>
      <c r="BT11" s="657"/>
      <c r="BU11" s="657"/>
      <c r="BV11" s="657"/>
      <c r="BW11" s="657"/>
      <c r="BX11" s="657"/>
      <c r="BY11" s="657"/>
      <c r="BZ11" s="657"/>
      <c r="CA11" s="657"/>
      <c r="CB11" s="715"/>
      <c r="CD11" s="671" t="s">
        <v>249</v>
      </c>
      <c r="CE11" s="668"/>
      <c r="CF11" s="668"/>
      <c r="CG11" s="668"/>
      <c r="CH11" s="668"/>
      <c r="CI11" s="668"/>
      <c r="CJ11" s="668"/>
      <c r="CK11" s="668"/>
      <c r="CL11" s="668"/>
      <c r="CM11" s="668"/>
      <c r="CN11" s="668"/>
      <c r="CO11" s="668"/>
      <c r="CP11" s="668"/>
      <c r="CQ11" s="669"/>
      <c r="CR11" s="629">
        <v>1181637</v>
      </c>
      <c r="CS11" s="630"/>
      <c r="CT11" s="630"/>
      <c r="CU11" s="630"/>
      <c r="CV11" s="630"/>
      <c r="CW11" s="630"/>
      <c r="CX11" s="630"/>
      <c r="CY11" s="631"/>
      <c r="CZ11" s="656">
        <v>6.7</v>
      </c>
      <c r="DA11" s="656"/>
      <c r="DB11" s="656"/>
      <c r="DC11" s="656"/>
      <c r="DD11" s="635">
        <v>611875</v>
      </c>
      <c r="DE11" s="630"/>
      <c r="DF11" s="630"/>
      <c r="DG11" s="630"/>
      <c r="DH11" s="630"/>
      <c r="DI11" s="630"/>
      <c r="DJ11" s="630"/>
      <c r="DK11" s="630"/>
      <c r="DL11" s="630"/>
      <c r="DM11" s="630"/>
      <c r="DN11" s="630"/>
      <c r="DO11" s="630"/>
      <c r="DP11" s="631"/>
      <c r="DQ11" s="635">
        <v>352922</v>
      </c>
      <c r="DR11" s="630"/>
      <c r="DS11" s="630"/>
      <c r="DT11" s="630"/>
      <c r="DU11" s="630"/>
      <c r="DV11" s="630"/>
      <c r="DW11" s="630"/>
      <c r="DX11" s="630"/>
      <c r="DY11" s="630"/>
      <c r="DZ11" s="630"/>
      <c r="EA11" s="630"/>
      <c r="EB11" s="630"/>
      <c r="EC11" s="670"/>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56" t="s">
        <v>234</v>
      </c>
      <c r="AA12" s="656"/>
      <c r="AB12" s="656"/>
      <c r="AC12" s="656"/>
      <c r="AD12" s="657" t="s">
        <v>128</v>
      </c>
      <c r="AE12" s="657"/>
      <c r="AF12" s="657"/>
      <c r="AG12" s="657"/>
      <c r="AH12" s="657"/>
      <c r="AI12" s="657"/>
      <c r="AJ12" s="657"/>
      <c r="AK12" s="657"/>
      <c r="AL12" s="632" t="s">
        <v>234</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1460813</v>
      </c>
      <c r="BH12" s="630"/>
      <c r="BI12" s="630"/>
      <c r="BJ12" s="630"/>
      <c r="BK12" s="630"/>
      <c r="BL12" s="630"/>
      <c r="BM12" s="630"/>
      <c r="BN12" s="631"/>
      <c r="BO12" s="656">
        <v>47.1</v>
      </c>
      <c r="BP12" s="656"/>
      <c r="BQ12" s="656"/>
      <c r="BR12" s="656"/>
      <c r="BS12" s="657">
        <v>96092</v>
      </c>
      <c r="BT12" s="657"/>
      <c r="BU12" s="657"/>
      <c r="BV12" s="657"/>
      <c r="BW12" s="657"/>
      <c r="BX12" s="657"/>
      <c r="BY12" s="657"/>
      <c r="BZ12" s="657"/>
      <c r="CA12" s="657"/>
      <c r="CB12" s="715"/>
      <c r="CD12" s="671" t="s">
        <v>252</v>
      </c>
      <c r="CE12" s="668"/>
      <c r="CF12" s="668"/>
      <c r="CG12" s="668"/>
      <c r="CH12" s="668"/>
      <c r="CI12" s="668"/>
      <c r="CJ12" s="668"/>
      <c r="CK12" s="668"/>
      <c r="CL12" s="668"/>
      <c r="CM12" s="668"/>
      <c r="CN12" s="668"/>
      <c r="CO12" s="668"/>
      <c r="CP12" s="668"/>
      <c r="CQ12" s="669"/>
      <c r="CR12" s="629">
        <v>626347</v>
      </c>
      <c r="CS12" s="630"/>
      <c r="CT12" s="630"/>
      <c r="CU12" s="630"/>
      <c r="CV12" s="630"/>
      <c r="CW12" s="630"/>
      <c r="CX12" s="630"/>
      <c r="CY12" s="631"/>
      <c r="CZ12" s="656">
        <v>3.6</v>
      </c>
      <c r="DA12" s="656"/>
      <c r="DB12" s="656"/>
      <c r="DC12" s="656"/>
      <c r="DD12" s="635">
        <v>94095</v>
      </c>
      <c r="DE12" s="630"/>
      <c r="DF12" s="630"/>
      <c r="DG12" s="630"/>
      <c r="DH12" s="630"/>
      <c r="DI12" s="630"/>
      <c r="DJ12" s="630"/>
      <c r="DK12" s="630"/>
      <c r="DL12" s="630"/>
      <c r="DM12" s="630"/>
      <c r="DN12" s="630"/>
      <c r="DO12" s="630"/>
      <c r="DP12" s="631"/>
      <c r="DQ12" s="635">
        <v>335216</v>
      </c>
      <c r="DR12" s="630"/>
      <c r="DS12" s="630"/>
      <c r="DT12" s="630"/>
      <c r="DU12" s="630"/>
      <c r="DV12" s="630"/>
      <c r="DW12" s="630"/>
      <c r="DX12" s="630"/>
      <c r="DY12" s="630"/>
      <c r="DZ12" s="630"/>
      <c r="EA12" s="630"/>
      <c r="EB12" s="630"/>
      <c r="EC12" s="670"/>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234</v>
      </c>
      <c r="S13" s="630"/>
      <c r="T13" s="630"/>
      <c r="U13" s="630"/>
      <c r="V13" s="630"/>
      <c r="W13" s="630"/>
      <c r="X13" s="630"/>
      <c r="Y13" s="631"/>
      <c r="Z13" s="656" t="s">
        <v>128</v>
      </c>
      <c r="AA13" s="656"/>
      <c r="AB13" s="656"/>
      <c r="AC13" s="656"/>
      <c r="AD13" s="657" t="s">
        <v>234</v>
      </c>
      <c r="AE13" s="657"/>
      <c r="AF13" s="657"/>
      <c r="AG13" s="657"/>
      <c r="AH13" s="657"/>
      <c r="AI13" s="657"/>
      <c r="AJ13" s="657"/>
      <c r="AK13" s="657"/>
      <c r="AL13" s="632" t="s">
        <v>128</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1453060</v>
      </c>
      <c r="BH13" s="630"/>
      <c r="BI13" s="630"/>
      <c r="BJ13" s="630"/>
      <c r="BK13" s="630"/>
      <c r="BL13" s="630"/>
      <c r="BM13" s="630"/>
      <c r="BN13" s="631"/>
      <c r="BO13" s="656">
        <v>46.8</v>
      </c>
      <c r="BP13" s="656"/>
      <c r="BQ13" s="656"/>
      <c r="BR13" s="656"/>
      <c r="BS13" s="657">
        <v>96092</v>
      </c>
      <c r="BT13" s="657"/>
      <c r="BU13" s="657"/>
      <c r="BV13" s="657"/>
      <c r="BW13" s="657"/>
      <c r="BX13" s="657"/>
      <c r="BY13" s="657"/>
      <c r="BZ13" s="657"/>
      <c r="CA13" s="657"/>
      <c r="CB13" s="715"/>
      <c r="CD13" s="671" t="s">
        <v>255</v>
      </c>
      <c r="CE13" s="668"/>
      <c r="CF13" s="668"/>
      <c r="CG13" s="668"/>
      <c r="CH13" s="668"/>
      <c r="CI13" s="668"/>
      <c r="CJ13" s="668"/>
      <c r="CK13" s="668"/>
      <c r="CL13" s="668"/>
      <c r="CM13" s="668"/>
      <c r="CN13" s="668"/>
      <c r="CO13" s="668"/>
      <c r="CP13" s="668"/>
      <c r="CQ13" s="669"/>
      <c r="CR13" s="629">
        <v>1356809</v>
      </c>
      <c r="CS13" s="630"/>
      <c r="CT13" s="630"/>
      <c r="CU13" s="630"/>
      <c r="CV13" s="630"/>
      <c r="CW13" s="630"/>
      <c r="CX13" s="630"/>
      <c r="CY13" s="631"/>
      <c r="CZ13" s="656">
        <v>7.7</v>
      </c>
      <c r="DA13" s="656"/>
      <c r="DB13" s="656"/>
      <c r="DC13" s="656"/>
      <c r="DD13" s="635">
        <v>538135</v>
      </c>
      <c r="DE13" s="630"/>
      <c r="DF13" s="630"/>
      <c r="DG13" s="630"/>
      <c r="DH13" s="630"/>
      <c r="DI13" s="630"/>
      <c r="DJ13" s="630"/>
      <c r="DK13" s="630"/>
      <c r="DL13" s="630"/>
      <c r="DM13" s="630"/>
      <c r="DN13" s="630"/>
      <c r="DO13" s="630"/>
      <c r="DP13" s="631"/>
      <c r="DQ13" s="635">
        <v>831892</v>
      </c>
      <c r="DR13" s="630"/>
      <c r="DS13" s="630"/>
      <c r="DT13" s="630"/>
      <c r="DU13" s="630"/>
      <c r="DV13" s="630"/>
      <c r="DW13" s="630"/>
      <c r="DX13" s="630"/>
      <c r="DY13" s="630"/>
      <c r="DZ13" s="630"/>
      <c r="EA13" s="630"/>
      <c r="EB13" s="630"/>
      <c r="EC13" s="670"/>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234</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234</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121171</v>
      </c>
      <c r="BH14" s="630"/>
      <c r="BI14" s="630"/>
      <c r="BJ14" s="630"/>
      <c r="BK14" s="630"/>
      <c r="BL14" s="630"/>
      <c r="BM14" s="630"/>
      <c r="BN14" s="631"/>
      <c r="BO14" s="656">
        <v>3.9</v>
      </c>
      <c r="BP14" s="656"/>
      <c r="BQ14" s="656"/>
      <c r="BR14" s="656"/>
      <c r="BS14" s="657" t="s">
        <v>128</v>
      </c>
      <c r="BT14" s="657"/>
      <c r="BU14" s="657"/>
      <c r="BV14" s="657"/>
      <c r="BW14" s="657"/>
      <c r="BX14" s="657"/>
      <c r="BY14" s="657"/>
      <c r="BZ14" s="657"/>
      <c r="CA14" s="657"/>
      <c r="CB14" s="715"/>
      <c r="CD14" s="671" t="s">
        <v>258</v>
      </c>
      <c r="CE14" s="668"/>
      <c r="CF14" s="668"/>
      <c r="CG14" s="668"/>
      <c r="CH14" s="668"/>
      <c r="CI14" s="668"/>
      <c r="CJ14" s="668"/>
      <c r="CK14" s="668"/>
      <c r="CL14" s="668"/>
      <c r="CM14" s="668"/>
      <c r="CN14" s="668"/>
      <c r="CO14" s="668"/>
      <c r="CP14" s="668"/>
      <c r="CQ14" s="669"/>
      <c r="CR14" s="629">
        <v>456732</v>
      </c>
      <c r="CS14" s="630"/>
      <c r="CT14" s="630"/>
      <c r="CU14" s="630"/>
      <c r="CV14" s="630"/>
      <c r="CW14" s="630"/>
      <c r="CX14" s="630"/>
      <c r="CY14" s="631"/>
      <c r="CZ14" s="656">
        <v>2.6</v>
      </c>
      <c r="DA14" s="656"/>
      <c r="DB14" s="656"/>
      <c r="DC14" s="656"/>
      <c r="DD14" s="635">
        <v>15127</v>
      </c>
      <c r="DE14" s="630"/>
      <c r="DF14" s="630"/>
      <c r="DG14" s="630"/>
      <c r="DH14" s="630"/>
      <c r="DI14" s="630"/>
      <c r="DJ14" s="630"/>
      <c r="DK14" s="630"/>
      <c r="DL14" s="630"/>
      <c r="DM14" s="630"/>
      <c r="DN14" s="630"/>
      <c r="DO14" s="630"/>
      <c r="DP14" s="631"/>
      <c r="DQ14" s="635">
        <v>416506</v>
      </c>
      <c r="DR14" s="630"/>
      <c r="DS14" s="630"/>
      <c r="DT14" s="630"/>
      <c r="DU14" s="630"/>
      <c r="DV14" s="630"/>
      <c r="DW14" s="630"/>
      <c r="DX14" s="630"/>
      <c r="DY14" s="630"/>
      <c r="DZ14" s="630"/>
      <c r="EA14" s="630"/>
      <c r="EB14" s="630"/>
      <c r="EC14" s="670"/>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234</v>
      </c>
      <c r="S15" s="630"/>
      <c r="T15" s="630"/>
      <c r="U15" s="630"/>
      <c r="V15" s="630"/>
      <c r="W15" s="630"/>
      <c r="X15" s="630"/>
      <c r="Y15" s="631"/>
      <c r="Z15" s="656" t="s">
        <v>234</v>
      </c>
      <c r="AA15" s="656"/>
      <c r="AB15" s="656"/>
      <c r="AC15" s="656"/>
      <c r="AD15" s="657" t="s">
        <v>234</v>
      </c>
      <c r="AE15" s="657"/>
      <c r="AF15" s="657"/>
      <c r="AG15" s="657"/>
      <c r="AH15" s="657"/>
      <c r="AI15" s="657"/>
      <c r="AJ15" s="657"/>
      <c r="AK15" s="657"/>
      <c r="AL15" s="632" t="s">
        <v>128</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243616</v>
      </c>
      <c r="BH15" s="630"/>
      <c r="BI15" s="630"/>
      <c r="BJ15" s="630"/>
      <c r="BK15" s="630"/>
      <c r="BL15" s="630"/>
      <c r="BM15" s="630"/>
      <c r="BN15" s="631"/>
      <c r="BO15" s="656">
        <v>7.8</v>
      </c>
      <c r="BP15" s="656"/>
      <c r="BQ15" s="656"/>
      <c r="BR15" s="656"/>
      <c r="BS15" s="657" t="s">
        <v>234</v>
      </c>
      <c r="BT15" s="657"/>
      <c r="BU15" s="657"/>
      <c r="BV15" s="657"/>
      <c r="BW15" s="657"/>
      <c r="BX15" s="657"/>
      <c r="BY15" s="657"/>
      <c r="BZ15" s="657"/>
      <c r="CA15" s="657"/>
      <c r="CB15" s="715"/>
      <c r="CD15" s="671" t="s">
        <v>261</v>
      </c>
      <c r="CE15" s="668"/>
      <c r="CF15" s="668"/>
      <c r="CG15" s="668"/>
      <c r="CH15" s="668"/>
      <c r="CI15" s="668"/>
      <c r="CJ15" s="668"/>
      <c r="CK15" s="668"/>
      <c r="CL15" s="668"/>
      <c r="CM15" s="668"/>
      <c r="CN15" s="668"/>
      <c r="CO15" s="668"/>
      <c r="CP15" s="668"/>
      <c r="CQ15" s="669"/>
      <c r="CR15" s="629">
        <v>1524954</v>
      </c>
      <c r="CS15" s="630"/>
      <c r="CT15" s="630"/>
      <c r="CU15" s="630"/>
      <c r="CV15" s="630"/>
      <c r="CW15" s="630"/>
      <c r="CX15" s="630"/>
      <c r="CY15" s="631"/>
      <c r="CZ15" s="656">
        <v>8.6999999999999993</v>
      </c>
      <c r="DA15" s="656"/>
      <c r="DB15" s="656"/>
      <c r="DC15" s="656"/>
      <c r="DD15" s="635">
        <v>587948</v>
      </c>
      <c r="DE15" s="630"/>
      <c r="DF15" s="630"/>
      <c r="DG15" s="630"/>
      <c r="DH15" s="630"/>
      <c r="DI15" s="630"/>
      <c r="DJ15" s="630"/>
      <c r="DK15" s="630"/>
      <c r="DL15" s="630"/>
      <c r="DM15" s="630"/>
      <c r="DN15" s="630"/>
      <c r="DO15" s="630"/>
      <c r="DP15" s="631"/>
      <c r="DQ15" s="635">
        <v>1021070</v>
      </c>
      <c r="DR15" s="630"/>
      <c r="DS15" s="630"/>
      <c r="DT15" s="630"/>
      <c r="DU15" s="630"/>
      <c r="DV15" s="630"/>
      <c r="DW15" s="630"/>
      <c r="DX15" s="630"/>
      <c r="DY15" s="630"/>
      <c r="DZ15" s="630"/>
      <c r="EA15" s="630"/>
      <c r="EB15" s="630"/>
      <c r="EC15" s="670"/>
    </row>
    <row r="16" spans="2:143" ht="11.25" customHeight="1" x14ac:dyDescent="0.15">
      <c r="B16" s="626" t="s">
        <v>262</v>
      </c>
      <c r="C16" s="627"/>
      <c r="D16" s="627"/>
      <c r="E16" s="627"/>
      <c r="F16" s="627"/>
      <c r="G16" s="627"/>
      <c r="H16" s="627"/>
      <c r="I16" s="627"/>
      <c r="J16" s="627"/>
      <c r="K16" s="627"/>
      <c r="L16" s="627"/>
      <c r="M16" s="627"/>
      <c r="N16" s="627"/>
      <c r="O16" s="627"/>
      <c r="P16" s="627"/>
      <c r="Q16" s="628"/>
      <c r="R16" s="629">
        <v>7155</v>
      </c>
      <c r="S16" s="630"/>
      <c r="T16" s="630"/>
      <c r="U16" s="630"/>
      <c r="V16" s="630"/>
      <c r="W16" s="630"/>
      <c r="X16" s="630"/>
      <c r="Y16" s="631"/>
      <c r="Z16" s="656">
        <v>0</v>
      </c>
      <c r="AA16" s="656"/>
      <c r="AB16" s="656"/>
      <c r="AC16" s="656"/>
      <c r="AD16" s="657">
        <v>7155</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71" t="s">
        <v>264</v>
      </c>
      <c r="CE16" s="668"/>
      <c r="CF16" s="668"/>
      <c r="CG16" s="668"/>
      <c r="CH16" s="668"/>
      <c r="CI16" s="668"/>
      <c r="CJ16" s="668"/>
      <c r="CK16" s="668"/>
      <c r="CL16" s="668"/>
      <c r="CM16" s="668"/>
      <c r="CN16" s="668"/>
      <c r="CO16" s="668"/>
      <c r="CP16" s="668"/>
      <c r="CQ16" s="669"/>
      <c r="CR16" s="629">
        <v>297505</v>
      </c>
      <c r="CS16" s="630"/>
      <c r="CT16" s="630"/>
      <c r="CU16" s="630"/>
      <c r="CV16" s="630"/>
      <c r="CW16" s="630"/>
      <c r="CX16" s="630"/>
      <c r="CY16" s="631"/>
      <c r="CZ16" s="656">
        <v>1.7</v>
      </c>
      <c r="DA16" s="656"/>
      <c r="DB16" s="656"/>
      <c r="DC16" s="656"/>
      <c r="DD16" s="635" t="s">
        <v>128</v>
      </c>
      <c r="DE16" s="630"/>
      <c r="DF16" s="630"/>
      <c r="DG16" s="630"/>
      <c r="DH16" s="630"/>
      <c r="DI16" s="630"/>
      <c r="DJ16" s="630"/>
      <c r="DK16" s="630"/>
      <c r="DL16" s="630"/>
      <c r="DM16" s="630"/>
      <c r="DN16" s="630"/>
      <c r="DO16" s="630"/>
      <c r="DP16" s="631"/>
      <c r="DQ16" s="635">
        <v>29296</v>
      </c>
      <c r="DR16" s="630"/>
      <c r="DS16" s="630"/>
      <c r="DT16" s="630"/>
      <c r="DU16" s="630"/>
      <c r="DV16" s="630"/>
      <c r="DW16" s="630"/>
      <c r="DX16" s="630"/>
      <c r="DY16" s="630"/>
      <c r="DZ16" s="630"/>
      <c r="EA16" s="630"/>
      <c r="EB16" s="630"/>
      <c r="EC16" s="670"/>
    </row>
    <row r="17" spans="2:133" ht="11.25" customHeight="1" x14ac:dyDescent="0.15">
      <c r="B17" s="626" t="s">
        <v>265</v>
      </c>
      <c r="C17" s="627"/>
      <c r="D17" s="627"/>
      <c r="E17" s="627"/>
      <c r="F17" s="627"/>
      <c r="G17" s="627"/>
      <c r="H17" s="627"/>
      <c r="I17" s="627"/>
      <c r="J17" s="627"/>
      <c r="K17" s="627"/>
      <c r="L17" s="627"/>
      <c r="M17" s="627"/>
      <c r="N17" s="627"/>
      <c r="O17" s="627"/>
      <c r="P17" s="627"/>
      <c r="Q17" s="628"/>
      <c r="R17" s="629">
        <v>35939</v>
      </c>
      <c r="S17" s="630"/>
      <c r="T17" s="630"/>
      <c r="U17" s="630"/>
      <c r="V17" s="630"/>
      <c r="W17" s="630"/>
      <c r="X17" s="630"/>
      <c r="Y17" s="631"/>
      <c r="Z17" s="656">
        <v>0.2</v>
      </c>
      <c r="AA17" s="656"/>
      <c r="AB17" s="656"/>
      <c r="AC17" s="656"/>
      <c r="AD17" s="657">
        <v>35939</v>
      </c>
      <c r="AE17" s="657"/>
      <c r="AF17" s="657"/>
      <c r="AG17" s="657"/>
      <c r="AH17" s="657"/>
      <c r="AI17" s="657"/>
      <c r="AJ17" s="657"/>
      <c r="AK17" s="657"/>
      <c r="AL17" s="632">
        <v>0.5</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234</v>
      </c>
      <c r="BH17" s="630"/>
      <c r="BI17" s="630"/>
      <c r="BJ17" s="630"/>
      <c r="BK17" s="630"/>
      <c r="BL17" s="630"/>
      <c r="BM17" s="630"/>
      <c r="BN17" s="631"/>
      <c r="BO17" s="656" t="s">
        <v>234</v>
      </c>
      <c r="BP17" s="656"/>
      <c r="BQ17" s="656"/>
      <c r="BR17" s="656"/>
      <c r="BS17" s="657" t="s">
        <v>234</v>
      </c>
      <c r="BT17" s="657"/>
      <c r="BU17" s="657"/>
      <c r="BV17" s="657"/>
      <c r="BW17" s="657"/>
      <c r="BX17" s="657"/>
      <c r="BY17" s="657"/>
      <c r="BZ17" s="657"/>
      <c r="CA17" s="657"/>
      <c r="CB17" s="715"/>
      <c r="CD17" s="671" t="s">
        <v>267</v>
      </c>
      <c r="CE17" s="668"/>
      <c r="CF17" s="668"/>
      <c r="CG17" s="668"/>
      <c r="CH17" s="668"/>
      <c r="CI17" s="668"/>
      <c r="CJ17" s="668"/>
      <c r="CK17" s="668"/>
      <c r="CL17" s="668"/>
      <c r="CM17" s="668"/>
      <c r="CN17" s="668"/>
      <c r="CO17" s="668"/>
      <c r="CP17" s="668"/>
      <c r="CQ17" s="669"/>
      <c r="CR17" s="629">
        <v>941997</v>
      </c>
      <c r="CS17" s="630"/>
      <c r="CT17" s="630"/>
      <c r="CU17" s="630"/>
      <c r="CV17" s="630"/>
      <c r="CW17" s="630"/>
      <c r="CX17" s="630"/>
      <c r="CY17" s="631"/>
      <c r="CZ17" s="656">
        <v>5.4</v>
      </c>
      <c r="DA17" s="656"/>
      <c r="DB17" s="656"/>
      <c r="DC17" s="656"/>
      <c r="DD17" s="635" t="s">
        <v>128</v>
      </c>
      <c r="DE17" s="630"/>
      <c r="DF17" s="630"/>
      <c r="DG17" s="630"/>
      <c r="DH17" s="630"/>
      <c r="DI17" s="630"/>
      <c r="DJ17" s="630"/>
      <c r="DK17" s="630"/>
      <c r="DL17" s="630"/>
      <c r="DM17" s="630"/>
      <c r="DN17" s="630"/>
      <c r="DO17" s="630"/>
      <c r="DP17" s="631"/>
      <c r="DQ17" s="635">
        <v>939538</v>
      </c>
      <c r="DR17" s="630"/>
      <c r="DS17" s="630"/>
      <c r="DT17" s="630"/>
      <c r="DU17" s="630"/>
      <c r="DV17" s="630"/>
      <c r="DW17" s="630"/>
      <c r="DX17" s="630"/>
      <c r="DY17" s="630"/>
      <c r="DZ17" s="630"/>
      <c r="EA17" s="630"/>
      <c r="EB17" s="630"/>
      <c r="EC17" s="670"/>
    </row>
    <row r="18" spans="2:133" ht="11.25" customHeight="1" x14ac:dyDescent="0.15">
      <c r="B18" s="626" t="s">
        <v>268</v>
      </c>
      <c r="C18" s="627"/>
      <c r="D18" s="627"/>
      <c r="E18" s="627"/>
      <c r="F18" s="627"/>
      <c r="G18" s="627"/>
      <c r="H18" s="627"/>
      <c r="I18" s="627"/>
      <c r="J18" s="627"/>
      <c r="K18" s="627"/>
      <c r="L18" s="627"/>
      <c r="M18" s="627"/>
      <c r="N18" s="627"/>
      <c r="O18" s="627"/>
      <c r="P18" s="627"/>
      <c r="Q18" s="628"/>
      <c r="R18" s="629">
        <v>64609</v>
      </c>
      <c r="S18" s="630"/>
      <c r="T18" s="630"/>
      <c r="U18" s="630"/>
      <c r="V18" s="630"/>
      <c r="W18" s="630"/>
      <c r="X18" s="630"/>
      <c r="Y18" s="631"/>
      <c r="Z18" s="656">
        <v>0.4</v>
      </c>
      <c r="AA18" s="656"/>
      <c r="AB18" s="656"/>
      <c r="AC18" s="656"/>
      <c r="AD18" s="657">
        <v>64609</v>
      </c>
      <c r="AE18" s="657"/>
      <c r="AF18" s="657"/>
      <c r="AG18" s="657"/>
      <c r="AH18" s="657"/>
      <c r="AI18" s="657"/>
      <c r="AJ18" s="657"/>
      <c r="AK18" s="657"/>
      <c r="AL18" s="632">
        <v>0.89999997615814209</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234</v>
      </c>
      <c r="BH18" s="630"/>
      <c r="BI18" s="630"/>
      <c r="BJ18" s="630"/>
      <c r="BK18" s="630"/>
      <c r="BL18" s="630"/>
      <c r="BM18" s="630"/>
      <c r="BN18" s="631"/>
      <c r="BO18" s="656" t="s">
        <v>234</v>
      </c>
      <c r="BP18" s="656"/>
      <c r="BQ18" s="656"/>
      <c r="BR18" s="656"/>
      <c r="BS18" s="657" t="s">
        <v>234</v>
      </c>
      <c r="BT18" s="657"/>
      <c r="BU18" s="657"/>
      <c r="BV18" s="657"/>
      <c r="BW18" s="657"/>
      <c r="BX18" s="657"/>
      <c r="BY18" s="657"/>
      <c r="BZ18" s="657"/>
      <c r="CA18" s="657"/>
      <c r="CB18" s="715"/>
      <c r="CD18" s="671" t="s">
        <v>270</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15">
      <c r="B19" s="626" t="s">
        <v>271</v>
      </c>
      <c r="C19" s="627"/>
      <c r="D19" s="627"/>
      <c r="E19" s="627"/>
      <c r="F19" s="627"/>
      <c r="G19" s="627"/>
      <c r="H19" s="627"/>
      <c r="I19" s="627"/>
      <c r="J19" s="627"/>
      <c r="K19" s="627"/>
      <c r="L19" s="627"/>
      <c r="M19" s="627"/>
      <c r="N19" s="627"/>
      <c r="O19" s="627"/>
      <c r="P19" s="627"/>
      <c r="Q19" s="628"/>
      <c r="R19" s="629">
        <v>20575</v>
      </c>
      <c r="S19" s="630"/>
      <c r="T19" s="630"/>
      <c r="U19" s="630"/>
      <c r="V19" s="630"/>
      <c r="W19" s="630"/>
      <c r="X19" s="630"/>
      <c r="Y19" s="631"/>
      <c r="Z19" s="656">
        <v>0.1</v>
      </c>
      <c r="AA19" s="656"/>
      <c r="AB19" s="656"/>
      <c r="AC19" s="656"/>
      <c r="AD19" s="657">
        <v>20575</v>
      </c>
      <c r="AE19" s="657"/>
      <c r="AF19" s="657"/>
      <c r="AG19" s="657"/>
      <c r="AH19" s="657"/>
      <c r="AI19" s="657"/>
      <c r="AJ19" s="657"/>
      <c r="AK19" s="657"/>
      <c r="AL19" s="632">
        <v>0.3</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268</v>
      </c>
      <c r="BH19" s="630"/>
      <c r="BI19" s="630"/>
      <c r="BJ19" s="630"/>
      <c r="BK19" s="630"/>
      <c r="BL19" s="630"/>
      <c r="BM19" s="630"/>
      <c r="BN19" s="631"/>
      <c r="BO19" s="656">
        <v>0</v>
      </c>
      <c r="BP19" s="656"/>
      <c r="BQ19" s="656"/>
      <c r="BR19" s="656"/>
      <c r="BS19" s="657" t="s">
        <v>234</v>
      </c>
      <c r="BT19" s="657"/>
      <c r="BU19" s="657"/>
      <c r="BV19" s="657"/>
      <c r="BW19" s="657"/>
      <c r="BX19" s="657"/>
      <c r="BY19" s="657"/>
      <c r="BZ19" s="657"/>
      <c r="CA19" s="657"/>
      <c r="CB19" s="715"/>
      <c r="CD19" s="671" t="s">
        <v>273</v>
      </c>
      <c r="CE19" s="668"/>
      <c r="CF19" s="668"/>
      <c r="CG19" s="668"/>
      <c r="CH19" s="668"/>
      <c r="CI19" s="668"/>
      <c r="CJ19" s="668"/>
      <c r="CK19" s="668"/>
      <c r="CL19" s="668"/>
      <c r="CM19" s="668"/>
      <c r="CN19" s="668"/>
      <c r="CO19" s="668"/>
      <c r="CP19" s="668"/>
      <c r="CQ19" s="669"/>
      <c r="CR19" s="629" t="s">
        <v>234</v>
      </c>
      <c r="CS19" s="630"/>
      <c r="CT19" s="630"/>
      <c r="CU19" s="630"/>
      <c r="CV19" s="630"/>
      <c r="CW19" s="630"/>
      <c r="CX19" s="630"/>
      <c r="CY19" s="631"/>
      <c r="CZ19" s="656" t="s">
        <v>234</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15">
      <c r="B20" s="626" t="s">
        <v>274</v>
      </c>
      <c r="C20" s="627"/>
      <c r="D20" s="627"/>
      <c r="E20" s="627"/>
      <c r="F20" s="627"/>
      <c r="G20" s="627"/>
      <c r="H20" s="627"/>
      <c r="I20" s="627"/>
      <c r="J20" s="627"/>
      <c r="K20" s="627"/>
      <c r="L20" s="627"/>
      <c r="M20" s="627"/>
      <c r="N20" s="627"/>
      <c r="O20" s="627"/>
      <c r="P20" s="627"/>
      <c r="Q20" s="628"/>
      <c r="R20" s="629">
        <v>2353</v>
      </c>
      <c r="S20" s="630"/>
      <c r="T20" s="630"/>
      <c r="U20" s="630"/>
      <c r="V20" s="630"/>
      <c r="W20" s="630"/>
      <c r="X20" s="630"/>
      <c r="Y20" s="631"/>
      <c r="Z20" s="656">
        <v>0</v>
      </c>
      <c r="AA20" s="656"/>
      <c r="AB20" s="656"/>
      <c r="AC20" s="656"/>
      <c r="AD20" s="657">
        <v>2353</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268</v>
      </c>
      <c r="BH20" s="630"/>
      <c r="BI20" s="630"/>
      <c r="BJ20" s="630"/>
      <c r="BK20" s="630"/>
      <c r="BL20" s="630"/>
      <c r="BM20" s="630"/>
      <c r="BN20" s="631"/>
      <c r="BO20" s="656">
        <v>0</v>
      </c>
      <c r="BP20" s="656"/>
      <c r="BQ20" s="656"/>
      <c r="BR20" s="656"/>
      <c r="BS20" s="657" t="s">
        <v>234</v>
      </c>
      <c r="BT20" s="657"/>
      <c r="BU20" s="657"/>
      <c r="BV20" s="657"/>
      <c r="BW20" s="657"/>
      <c r="BX20" s="657"/>
      <c r="BY20" s="657"/>
      <c r="BZ20" s="657"/>
      <c r="CA20" s="657"/>
      <c r="CB20" s="715"/>
      <c r="CD20" s="671" t="s">
        <v>276</v>
      </c>
      <c r="CE20" s="668"/>
      <c r="CF20" s="668"/>
      <c r="CG20" s="668"/>
      <c r="CH20" s="668"/>
      <c r="CI20" s="668"/>
      <c r="CJ20" s="668"/>
      <c r="CK20" s="668"/>
      <c r="CL20" s="668"/>
      <c r="CM20" s="668"/>
      <c r="CN20" s="668"/>
      <c r="CO20" s="668"/>
      <c r="CP20" s="668"/>
      <c r="CQ20" s="669"/>
      <c r="CR20" s="629">
        <v>17543490</v>
      </c>
      <c r="CS20" s="630"/>
      <c r="CT20" s="630"/>
      <c r="CU20" s="630"/>
      <c r="CV20" s="630"/>
      <c r="CW20" s="630"/>
      <c r="CX20" s="630"/>
      <c r="CY20" s="631"/>
      <c r="CZ20" s="656">
        <v>100</v>
      </c>
      <c r="DA20" s="656"/>
      <c r="DB20" s="656"/>
      <c r="DC20" s="656"/>
      <c r="DD20" s="635">
        <v>2814692</v>
      </c>
      <c r="DE20" s="630"/>
      <c r="DF20" s="630"/>
      <c r="DG20" s="630"/>
      <c r="DH20" s="630"/>
      <c r="DI20" s="630"/>
      <c r="DJ20" s="630"/>
      <c r="DK20" s="630"/>
      <c r="DL20" s="630"/>
      <c r="DM20" s="630"/>
      <c r="DN20" s="630"/>
      <c r="DO20" s="630"/>
      <c r="DP20" s="631"/>
      <c r="DQ20" s="635">
        <v>8933379</v>
      </c>
      <c r="DR20" s="630"/>
      <c r="DS20" s="630"/>
      <c r="DT20" s="630"/>
      <c r="DU20" s="630"/>
      <c r="DV20" s="630"/>
      <c r="DW20" s="630"/>
      <c r="DX20" s="630"/>
      <c r="DY20" s="630"/>
      <c r="DZ20" s="630"/>
      <c r="EA20" s="630"/>
      <c r="EB20" s="630"/>
      <c r="EC20" s="670"/>
    </row>
    <row r="21" spans="2:133" ht="11.25" customHeight="1" x14ac:dyDescent="0.15">
      <c r="B21" s="626" t="s">
        <v>277</v>
      </c>
      <c r="C21" s="627"/>
      <c r="D21" s="627"/>
      <c r="E21" s="627"/>
      <c r="F21" s="627"/>
      <c r="G21" s="627"/>
      <c r="H21" s="627"/>
      <c r="I21" s="627"/>
      <c r="J21" s="627"/>
      <c r="K21" s="627"/>
      <c r="L21" s="627"/>
      <c r="M21" s="627"/>
      <c r="N21" s="627"/>
      <c r="O21" s="627"/>
      <c r="P21" s="627"/>
      <c r="Q21" s="628"/>
      <c r="R21" s="629">
        <v>1573</v>
      </c>
      <c r="S21" s="630"/>
      <c r="T21" s="630"/>
      <c r="U21" s="630"/>
      <c r="V21" s="630"/>
      <c r="W21" s="630"/>
      <c r="X21" s="630"/>
      <c r="Y21" s="631"/>
      <c r="Z21" s="656">
        <v>0</v>
      </c>
      <c r="AA21" s="656"/>
      <c r="AB21" s="656"/>
      <c r="AC21" s="656"/>
      <c r="AD21" s="657">
        <v>1573</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v>268</v>
      </c>
      <c r="BH21" s="630"/>
      <c r="BI21" s="630"/>
      <c r="BJ21" s="630"/>
      <c r="BK21" s="630"/>
      <c r="BL21" s="630"/>
      <c r="BM21" s="630"/>
      <c r="BN21" s="631"/>
      <c r="BO21" s="656">
        <v>0</v>
      </c>
      <c r="BP21" s="656"/>
      <c r="BQ21" s="656"/>
      <c r="BR21" s="656"/>
      <c r="BS21" s="657" t="s">
        <v>234</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279</v>
      </c>
      <c r="C22" s="693"/>
      <c r="D22" s="693"/>
      <c r="E22" s="693"/>
      <c r="F22" s="693"/>
      <c r="G22" s="693"/>
      <c r="H22" s="693"/>
      <c r="I22" s="693"/>
      <c r="J22" s="693"/>
      <c r="K22" s="693"/>
      <c r="L22" s="693"/>
      <c r="M22" s="693"/>
      <c r="N22" s="693"/>
      <c r="O22" s="693"/>
      <c r="P22" s="693"/>
      <c r="Q22" s="694"/>
      <c r="R22" s="629">
        <v>40108</v>
      </c>
      <c r="S22" s="630"/>
      <c r="T22" s="630"/>
      <c r="U22" s="630"/>
      <c r="V22" s="630"/>
      <c r="W22" s="630"/>
      <c r="X22" s="630"/>
      <c r="Y22" s="631"/>
      <c r="Z22" s="656">
        <v>0.2</v>
      </c>
      <c r="AA22" s="656"/>
      <c r="AB22" s="656"/>
      <c r="AC22" s="656"/>
      <c r="AD22" s="657">
        <v>40108</v>
      </c>
      <c r="AE22" s="657"/>
      <c r="AF22" s="657"/>
      <c r="AG22" s="657"/>
      <c r="AH22" s="657"/>
      <c r="AI22" s="657"/>
      <c r="AJ22" s="657"/>
      <c r="AK22" s="657"/>
      <c r="AL22" s="632">
        <v>0.5</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234</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282</v>
      </c>
      <c r="C23" s="627"/>
      <c r="D23" s="627"/>
      <c r="E23" s="627"/>
      <c r="F23" s="627"/>
      <c r="G23" s="627"/>
      <c r="H23" s="627"/>
      <c r="I23" s="627"/>
      <c r="J23" s="627"/>
      <c r="K23" s="627"/>
      <c r="L23" s="627"/>
      <c r="M23" s="627"/>
      <c r="N23" s="627"/>
      <c r="O23" s="627"/>
      <c r="P23" s="627"/>
      <c r="Q23" s="628"/>
      <c r="R23" s="629">
        <v>4097242</v>
      </c>
      <c r="S23" s="630"/>
      <c r="T23" s="630"/>
      <c r="U23" s="630"/>
      <c r="V23" s="630"/>
      <c r="W23" s="630"/>
      <c r="X23" s="630"/>
      <c r="Y23" s="631"/>
      <c r="Z23" s="656">
        <v>22.8</v>
      </c>
      <c r="AA23" s="656"/>
      <c r="AB23" s="656"/>
      <c r="AC23" s="656"/>
      <c r="AD23" s="657">
        <v>3480242</v>
      </c>
      <c r="AE23" s="657"/>
      <c r="AF23" s="657"/>
      <c r="AG23" s="657"/>
      <c r="AH23" s="657"/>
      <c r="AI23" s="657"/>
      <c r="AJ23" s="657"/>
      <c r="AK23" s="657"/>
      <c r="AL23" s="632">
        <v>46.2</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t="s">
        <v>234</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15">
      <c r="B24" s="626" t="s">
        <v>289</v>
      </c>
      <c r="C24" s="627"/>
      <c r="D24" s="627"/>
      <c r="E24" s="627"/>
      <c r="F24" s="627"/>
      <c r="G24" s="627"/>
      <c r="H24" s="627"/>
      <c r="I24" s="627"/>
      <c r="J24" s="627"/>
      <c r="K24" s="627"/>
      <c r="L24" s="627"/>
      <c r="M24" s="627"/>
      <c r="N24" s="627"/>
      <c r="O24" s="627"/>
      <c r="P24" s="627"/>
      <c r="Q24" s="628"/>
      <c r="R24" s="629">
        <v>3480242</v>
      </c>
      <c r="S24" s="630"/>
      <c r="T24" s="630"/>
      <c r="U24" s="630"/>
      <c r="V24" s="630"/>
      <c r="W24" s="630"/>
      <c r="X24" s="630"/>
      <c r="Y24" s="631"/>
      <c r="Z24" s="656">
        <v>19.399999999999999</v>
      </c>
      <c r="AA24" s="656"/>
      <c r="AB24" s="656"/>
      <c r="AC24" s="656"/>
      <c r="AD24" s="657">
        <v>3480242</v>
      </c>
      <c r="AE24" s="657"/>
      <c r="AF24" s="657"/>
      <c r="AG24" s="657"/>
      <c r="AH24" s="657"/>
      <c r="AI24" s="657"/>
      <c r="AJ24" s="657"/>
      <c r="AK24" s="657"/>
      <c r="AL24" s="632">
        <v>46.2</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234</v>
      </c>
      <c r="BP24" s="656"/>
      <c r="BQ24" s="656"/>
      <c r="BR24" s="656"/>
      <c r="BS24" s="657" t="s">
        <v>234</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7552686</v>
      </c>
      <c r="CS24" s="683"/>
      <c r="CT24" s="683"/>
      <c r="CU24" s="683"/>
      <c r="CV24" s="683"/>
      <c r="CW24" s="683"/>
      <c r="CX24" s="683"/>
      <c r="CY24" s="726"/>
      <c r="CZ24" s="727">
        <v>43.1</v>
      </c>
      <c r="DA24" s="700"/>
      <c r="DB24" s="700"/>
      <c r="DC24" s="730"/>
      <c r="DD24" s="725">
        <v>3836959</v>
      </c>
      <c r="DE24" s="683"/>
      <c r="DF24" s="683"/>
      <c r="DG24" s="683"/>
      <c r="DH24" s="683"/>
      <c r="DI24" s="683"/>
      <c r="DJ24" s="683"/>
      <c r="DK24" s="726"/>
      <c r="DL24" s="725">
        <v>3664959</v>
      </c>
      <c r="DM24" s="683"/>
      <c r="DN24" s="683"/>
      <c r="DO24" s="683"/>
      <c r="DP24" s="683"/>
      <c r="DQ24" s="683"/>
      <c r="DR24" s="683"/>
      <c r="DS24" s="683"/>
      <c r="DT24" s="683"/>
      <c r="DU24" s="683"/>
      <c r="DV24" s="726"/>
      <c r="DW24" s="727">
        <v>46.3</v>
      </c>
      <c r="DX24" s="700"/>
      <c r="DY24" s="700"/>
      <c r="DZ24" s="700"/>
      <c r="EA24" s="700"/>
      <c r="EB24" s="700"/>
      <c r="EC24" s="728"/>
    </row>
    <row r="25" spans="2:133" ht="11.25" customHeight="1" x14ac:dyDescent="0.15">
      <c r="B25" s="626" t="s">
        <v>292</v>
      </c>
      <c r="C25" s="627"/>
      <c r="D25" s="627"/>
      <c r="E25" s="627"/>
      <c r="F25" s="627"/>
      <c r="G25" s="627"/>
      <c r="H25" s="627"/>
      <c r="I25" s="627"/>
      <c r="J25" s="627"/>
      <c r="K25" s="627"/>
      <c r="L25" s="627"/>
      <c r="M25" s="627"/>
      <c r="N25" s="627"/>
      <c r="O25" s="627"/>
      <c r="P25" s="627"/>
      <c r="Q25" s="628"/>
      <c r="R25" s="629">
        <v>617000</v>
      </c>
      <c r="S25" s="630"/>
      <c r="T25" s="630"/>
      <c r="U25" s="630"/>
      <c r="V25" s="630"/>
      <c r="W25" s="630"/>
      <c r="X25" s="630"/>
      <c r="Y25" s="631"/>
      <c r="Z25" s="656">
        <v>3.4</v>
      </c>
      <c r="AA25" s="656"/>
      <c r="AB25" s="656"/>
      <c r="AC25" s="656"/>
      <c r="AD25" s="657" t="s">
        <v>234</v>
      </c>
      <c r="AE25" s="657"/>
      <c r="AF25" s="657"/>
      <c r="AG25" s="657"/>
      <c r="AH25" s="657"/>
      <c r="AI25" s="657"/>
      <c r="AJ25" s="657"/>
      <c r="AK25" s="657"/>
      <c r="AL25" s="632" t="s">
        <v>128</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234</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71" t="s">
        <v>294</v>
      </c>
      <c r="CE25" s="668"/>
      <c r="CF25" s="668"/>
      <c r="CG25" s="668"/>
      <c r="CH25" s="668"/>
      <c r="CI25" s="668"/>
      <c r="CJ25" s="668"/>
      <c r="CK25" s="668"/>
      <c r="CL25" s="668"/>
      <c r="CM25" s="668"/>
      <c r="CN25" s="668"/>
      <c r="CO25" s="668"/>
      <c r="CP25" s="668"/>
      <c r="CQ25" s="669"/>
      <c r="CR25" s="629">
        <v>2293793</v>
      </c>
      <c r="CS25" s="640"/>
      <c r="CT25" s="640"/>
      <c r="CU25" s="640"/>
      <c r="CV25" s="640"/>
      <c r="CW25" s="640"/>
      <c r="CX25" s="640"/>
      <c r="CY25" s="641"/>
      <c r="CZ25" s="632">
        <v>13.1</v>
      </c>
      <c r="DA25" s="642"/>
      <c r="DB25" s="642"/>
      <c r="DC25" s="643"/>
      <c r="DD25" s="635">
        <v>1933655</v>
      </c>
      <c r="DE25" s="640"/>
      <c r="DF25" s="640"/>
      <c r="DG25" s="640"/>
      <c r="DH25" s="640"/>
      <c r="DI25" s="640"/>
      <c r="DJ25" s="640"/>
      <c r="DK25" s="641"/>
      <c r="DL25" s="635">
        <v>1762044</v>
      </c>
      <c r="DM25" s="640"/>
      <c r="DN25" s="640"/>
      <c r="DO25" s="640"/>
      <c r="DP25" s="640"/>
      <c r="DQ25" s="640"/>
      <c r="DR25" s="640"/>
      <c r="DS25" s="640"/>
      <c r="DT25" s="640"/>
      <c r="DU25" s="640"/>
      <c r="DV25" s="641"/>
      <c r="DW25" s="632">
        <v>22.3</v>
      </c>
      <c r="DX25" s="642"/>
      <c r="DY25" s="642"/>
      <c r="DZ25" s="642"/>
      <c r="EA25" s="642"/>
      <c r="EB25" s="642"/>
      <c r="EC25" s="663"/>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234</v>
      </c>
      <c r="S26" s="630"/>
      <c r="T26" s="630"/>
      <c r="U26" s="630"/>
      <c r="V26" s="630"/>
      <c r="W26" s="630"/>
      <c r="X26" s="630"/>
      <c r="Y26" s="631"/>
      <c r="Z26" s="656" t="s">
        <v>234</v>
      </c>
      <c r="AA26" s="656"/>
      <c r="AB26" s="656"/>
      <c r="AC26" s="656"/>
      <c r="AD26" s="657" t="s">
        <v>128</v>
      </c>
      <c r="AE26" s="657"/>
      <c r="AF26" s="657"/>
      <c r="AG26" s="657"/>
      <c r="AH26" s="657"/>
      <c r="AI26" s="657"/>
      <c r="AJ26" s="657"/>
      <c r="AK26" s="657"/>
      <c r="AL26" s="632" t="s">
        <v>128</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234</v>
      </c>
      <c r="BP26" s="656"/>
      <c r="BQ26" s="656"/>
      <c r="BR26" s="656"/>
      <c r="BS26" s="657" t="s">
        <v>128</v>
      </c>
      <c r="BT26" s="657"/>
      <c r="BU26" s="657"/>
      <c r="BV26" s="657"/>
      <c r="BW26" s="657"/>
      <c r="BX26" s="657"/>
      <c r="BY26" s="657"/>
      <c r="BZ26" s="657"/>
      <c r="CA26" s="657"/>
      <c r="CB26" s="715"/>
      <c r="CD26" s="671" t="s">
        <v>297</v>
      </c>
      <c r="CE26" s="668"/>
      <c r="CF26" s="668"/>
      <c r="CG26" s="668"/>
      <c r="CH26" s="668"/>
      <c r="CI26" s="668"/>
      <c r="CJ26" s="668"/>
      <c r="CK26" s="668"/>
      <c r="CL26" s="668"/>
      <c r="CM26" s="668"/>
      <c r="CN26" s="668"/>
      <c r="CO26" s="668"/>
      <c r="CP26" s="668"/>
      <c r="CQ26" s="669"/>
      <c r="CR26" s="629">
        <v>1174725</v>
      </c>
      <c r="CS26" s="630"/>
      <c r="CT26" s="630"/>
      <c r="CU26" s="630"/>
      <c r="CV26" s="630"/>
      <c r="CW26" s="630"/>
      <c r="CX26" s="630"/>
      <c r="CY26" s="631"/>
      <c r="CZ26" s="632">
        <v>6.7</v>
      </c>
      <c r="DA26" s="642"/>
      <c r="DB26" s="642"/>
      <c r="DC26" s="643"/>
      <c r="DD26" s="635">
        <v>1027322</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15">
      <c r="B27" s="626" t="s">
        <v>298</v>
      </c>
      <c r="C27" s="627"/>
      <c r="D27" s="627"/>
      <c r="E27" s="627"/>
      <c r="F27" s="627"/>
      <c r="G27" s="627"/>
      <c r="H27" s="627"/>
      <c r="I27" s="627"/>
      <c r="J27" s="627"/>
      <c r="K27" s="627"/>
      <c r="L27" s="627"/>
      <c r="M27" s="627"/>
      <c r="N27" s="627"/>
      <c r="O27" s="627"/>
      <c r="P27" s="627"/>
      <c r="Q27" s="628"/>
      <c r="R27" s="629">
        <v>8133477</v>
      </c>
      <c r="S27" s="630"/>
      <c r="T27" s="630"/>
      <c r="U27" s="630"/>
      <c r="V27" s="630"/>
      <c r="W27" s="630"/>
      <c r="X27" s="630"/>
      <c r="Y27" s="631"/>
      <c r="Z27" s="656">
        <v>45.2</v>
      </c>
      <c r="AA27" s="656"/>
      <c r="AB27" s="656"/>
      <c r="AC27" s="656"/>
      <c r="AD27" s="657">
        <v>7516477</v>
      </c>
      <c r="AE27" s="657"/>
      <c r="AF27" s="657"/>
      <c r="AG27" s="657"/>
      <c r="AH27" s="657"/>
      <c r="AI27" s="657"/>
      <c r="AJ27" s="657"/>
      <c r="AK27" s="657"/>
      <c r="AL27" s="632">
        <v>99.800003051757813</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3104068</v>
      </c>
      <c r="BH27" s="630"/>
      <c r="BI27" s="630"/>
      <c r="BJ27" s="630"/>
      <c r="BK27" s="630"/>
      <c r="BL27" s="630"/>
      <c r="BM27" s="630"/>
      <c r="BN27" s="631"/>
      <c r="BO27" s="656">
        <v>100</v>
      </c>
      <c r="BP27" s="656"/>
      <c r="BQ27" s="656"/>
      <c r="BR27" s="656"/>
      <c r="BS27" s="657">
        <v>109995</v>
      </c>
      <c r="BT27" s="657"/>
      <c r="BU27" s="657"/>
      <c r="BV27" s="657"/>
      <c r="BW27" s="657"/>
      <c r="BX27" s="657"/>
      <c r="BY27" s="657"/>
      <c r="BZ27" s="657"/>
      <c r="CA27" s="657"/>
      <c r="CB27" s="715"/>
      <c r="CD27" s="671" t="s">
        <v>300</v>
      </c>
      <c r="CE27" s="668"/>
      <c r="CF27" s="668"/>
      <c r="CG27" s="668"/>
      <c r="CH27" s="668"/>
      <c r="CI27" s="668"/>
      <c r="CJ27" s="668"/>
      <c r="CK27" s="668"/>
      <c r="CL27" s="668"/>
      <c r="CM27" s="668"/>
      <c r="CN27" s="668"/>
      <c r="CO27" s="668"/>
      <c r="CP27" s="668"/>
      <c r="CQ27" s="669"/>
      <c r="CR27" s="629">
        <v>4316896</v>
      </c>
      <c r="CS27" s="640"/>
      <c r="CT27" s="640"/>
      <c r="CU27" s="640"/>
      <c r="CV27" s="640"/>
      <c r="CW27" s="640"/>
      <c r="CX27" s="640"/>
      <c r="CY27" s="641"/>
      <c r="CZ27" s="632">
        <v>24.6</v>
      </c>
      <c r="DA27" s="642"/>
      <c r="DB27" s="642"/>
      <c r="DC27" s="643"/>
      <c r="DD27" s="635">
        <v>963766</v>
      </c>
      <c r="DE27" s="640"/>
      <c r="DF27" s="640"/>
      <c r="DG27" s="640"/>
      <c r="DH27" s="640"/>
      <c r="DI27" s="640"/>
      <c r="DJ27" s="640"/>
      <c r="DK27" s="641"/>
      <c r="DL27" s="635">
        <v>963377</v>
      </c>
      <c r="DM27" s="640"/>
      <c r="DN27" s="640"/>
      <c r="DO27" s="640"/>
      <c r="DP27" s="640"/>
      <c r="DQ27" s="640"/>
      <c r="DR27" s="640"/>
      <c r="DS27" s="640"/>
      <c r="DT27" s="640"/>
      <c r="DU27" s="640"/>
      <c r="DV27" s="641"/>
      <c r="DW27" s="632">
        <v>12.2</v>
      </c>
      <c r="DX27" s="642"/>
      <c r="DY27" s="642"/>
      <c r="DZ27" s="642"/>
      <c r="EA27" s="642"/>
      <c r="EB27" s="642"/>
      <c r="EC27" s="663"/>
    </row>
    <row r="28" spans="2:133" ht="11.25" customHeight="1" x14ac:dyDescent="0.15">
      <c r="B28" s="626" t="s">
        <v>301</v>
      </c>
      <c r="C28" s="627"/>
      <c r="D28" s="627"/>
      <c r="E28" s="627"/>
      <c r="F28" s="627"/>
      <c r="G28" s="627"/>
      <c r="H28" s="627"/>
      <c r="I28" s="627"/>
      <c r="J28" s="627"/>
      <c r="K28" s="627"/>
      <c r="L28" s="627"/>
      <c r="M28" s="627"/>
      <c r="N28" s="627"/>
      <c r="O28" s="627"/>
      <c r="P28" s="627"/>
      <c r="Q28" s="628"/>
      <c r="R28" s="629">
        <v>5503</v>
      </c>
      <c r="S28" s="630"/>
      <c r="T28" s="630"/>
      <c r="U28" s="630"/>
      <c r="V28" s="630"/>
      <c r="W28" s="630"/>
      <c r="X28" s="630"/>
      <c r="Y28" s="631"/>
      <c r="Z28" s="656">
        <v>0</v>
      </c>
      <c r="AA28" s="656"/>
      <c r="AB28" s="656"/>
      <c r="AC28" s="656"/>
      <c r="AD28" s="657">
        <v>5503</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302</v>
      </c>
      <c r="CE28" s="668"/>
      <c r="CF28" s="668"/>
      <c r="CG28" s="668"/>
      <c r="CH28" s="668"/>
      <c r="CI28" s="668"/>
      <c r="CJ28" s="668"/>
      <c r="CK28" s="668"/>
      <c r="CL28" s="668"/>
      <c r="CM28" s="668"/>
      <c r="CN28" s="668"/>
      <c r="CO28" s="668"/>
      <c r="CP28" s="668"/>
      <c r="CQ28" s="669"/>
      <c r="CR28" s="629">
        <v>941997</v>
      </c>
      <c r="CS28" s="630"/>
      <c r="CT28" s="630"/>
      <c r="CU28" s="630"/>
      <c r="CV28" s="630"/>
      <c r="CW28" s="630"/>
      <c r="CX28" s="630"/>
      <c r="CY28" s="631"/>
      <c r="CZ28" s="632">
        <v>5.4</v>
      </c>
      <c r="DA28" s="642"/>
      <c r="DB28" s="642"/>
      <c r="DC28" s="643"/>
      <c r="DD28" s="635">
        <v>939538</v>
      </c>
      <c r="DE28" s="630"/>
      <c r="DF28" s="630"/>
      <c r="DG28" s="630"/>
      <c r="DH28" s="630"/>
      <c r="DI28" s="630"/>
      <c r="DJ28" s="630"/>
      <c r="DK28" s="631"/>
      <c r="DL28" s="635">
        <v>939538</v>
      </c>
      <c r="DM28" s="630"/>
      <c r="DN28" s="630"/>
      <c r="DO28" s="630"/>
      <c r="DP28" s="630"/>
      <c r="DQ28" s="630"/>
      <c r="DR28" s="630"/>
      <c r="DS28" s="630"/>
      <c r="DT28" s="630"/>
      <c r="DU28" s="630"/>
      <c r="DV28" s="631"/>
      <c r="DW28" s="632">
        <v>11.9</v>
      </c>
      <c r="DX28" s="642"/>
      <c r="DY28" s="642"/>
      <c r="DZ28" s="642"/>
      <c r="EA28" s="642"/>
      <c r="EB28" s="642"/>
      <c r="EC28" s="663"/>
    </row>
    <row r="29" spans="2:133" ht="11.25" customHeight="1" x14ac:dyDescent="0.15">
      <c r="B29" s="626" t="s">
        <v>303</v>
      </c>
      <c r="C29" s="627"/>
      <c r="D29" s="627"/>
      <c r="E29" s="627"/>
      <c r="F29" s="627"/>
      <c r="G29" s="627"/>
      <c r="H29" s="627"/>
      <c r="I29" s="627"/>
      <c r="J29" s="627"/>
      <c r="K29" s="627"/>
      <c r="L29" s="627"/>
      <c r="M29" s="627"/>
      <c r="N29" s="627"/>
      <c r="O29" s="627"/>
      <c r="P29" s="627"/>
      <c r="Q29" s="628"/>
      <c r="R29" s="629">
        <v>218032</v>
      </c>
      <c r="S29" s="630"/>
      <c r="T29" s="630"/>
      <c r="U29" s="630"/>
      <c r="V29" s="630"/>
      <c r="W29" s="630"/>
      <c r="X29" s="630"/>
      <c r="Y29" s="631"/>
      <c r="Z29" s="656">
        <v>1.2</v>
      </c>
      <c r="AA29" s="656"/>
      <c r="AB29" s="656"/>
      <c r="AC29" s="656"/>
      <c r="AD29" s="657" t="s">
        <v>128</v>
      </c>
      <c r="AE29" s="657"/>
      <c r="AF29" s="657"/>
      <c r="AG29" s="657"/>
      <c r="AH29" s="657"/>
      <c r="AI29" s="657"/>
      <c r="AJ29" s="657"/>
      <c r="AK29" s="657"/>
      <c r="AL29" s="632" t="s">
        <v>234</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71" t="s">
        <v>70</v>
      </c>
      <c r="CG29" s="668"/>
      <c r="CH29" s="668"/>
      <c r="CI29" s="668"/>
      <c r="CJ29" s="668"/>
      <c r="CK29" s="668"/>
      <c r="CL29" s="668"/>
      <c r="CM29" s="668"/>
      <c r="CN29" s="668"/>
      <c r="CO29" s="668"/>
      <c r="CP29" s="668"/>
      <c r="CQ29" s="669"/>
      <c r="CR29" s="629">
        <v>941932</v>
      </c>
      <c r="CS29" s="640"/>
      <c r="CT29" s="640"/>
      <c r="CU29" s="640"/>
      <c r="CV29" s="640"/>
      <c r="CW29" s="640"/>
      <c r="CX29" s="640"/>
      <c r="CY29" s="641"/>
      <c r="CZ29" s="632">
        <v>5.4</v>
      </c>
      <c r="DA29" s="642"/>
      <c r="DB29" s="642"/>
      <c r="DC29" s="643"/>
      <c r="DD29" s="635">
        <v>939473</v>
      </c>
      <c r="DE29" s="640"/>
      <c r="DF29" s="640"/>
      <c r="DG29" s="640"/>
      <c r="DH29" s="640"/>
      <c r="DI29" s="640"/>
      <c r="DJ29" s="640"/>
      <c r="DK29" s="641"/>
      <c r="DL29" s="635">
        <v>939473</v>
      </c>
      <c r="DM29" s="640"/>
      <c r="DN29" s="640"/>
      <c r="DO29" s="640"/>
      <c r="DP29" s="640"/>
      <c r="DQ29" s="640"/>
      <c r="DR29" s="640"/>
      <c r="DS29" s="640"/>
      <c r="DT29" s="640"/>
      <c r="DU29" s="640"/>
      <c r="DV29" s="641"/>
      <c r="DW29" s="632">
        <v>11.9</v>
      </c>
      <c r="DX29" s="642"/>
      <c r="DY29" s="642"/>
      <c r="DZ29" s="642"/>
      <c r="EA29" s="642"/>
      <c r="EB29" s="642"/>
      <c r="EC29" s="663"/>
    </row>
    <row r="30" spans="2:133" ht="11.25" customHeight="1" x14ac:dyDescent="0.15">
      <c r="B30" s="626" t="s">
        <v>305</v>
      </c>
      <c r="C30" s="627"/>
      <c r="D30" s="627"/>
      <c r="E30" s="627"/>
      <c r="F30" s="627"/>
      <c r="G30" s="627"/>
      <c r="H30" s="627"/>
      <c r="I30" s="627"/>
      <c r="J30" s="627"/>
      <c r="K30" s="627"/>
      <c r="L30" s="627"/>
      <c r="M30" s="627"/>
      <c r="N30" s="627"/>
      <c r="O30" s="627"/>
      <c r="P30" s="627"/>
      <c r="Q30" s="628"/>
      <c r="R30" s="629">
        <v>148782</v>
      </c>
      <c r="S30" s="630"/>
      <c r="T30" s="630"/>
      <c r="U30" s="630"/>
      <c r="V30" s="630"/>
      <c r="W30" s="630"/>
      <c r="X30" s="630"/>
      <c r="Y30" s="631"/>
      <c r="Z30" s="656">
        <v>0.8</v>
      </c>
      <c r="AA30" s="656"/>
      <c r="AB30" s="656"/>
      <c r="AC30" s="656"/>
      <c r="AD30" s="657">
        <v>4225</v>
      </c>
      <c r="AE30" s="657"/>
      <c r="AF30" s="657"/>
      <c r="AG30" s="657"/>
      <c r="AH30" s="657"/>
      <c r="AI30" s="657"/>
      <c r="AJ30" s="657"/>
      <c r="AK30" s="657"/>
      <c r="AL30" s="632">
        <v>0.1</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71" t="s">
        <v>308</v>
      </c>
      <c r="CG30" s="668"/>
      <c r="CH30" s="668"/>
      <c r="CI30" s="668"/>
      <c r="CJ30" s="668"/>
      <c r="CK30" s="668"/>
      <c r="CL30" s="668"/>
      <c r="CM30" s="668"/>
      <c r="CN30" s="668"/>
      <c r="CO30" s="668"/>
      <c r="CP30" s="668"/>
      <c r="CQ30" s="669"/>
      <c r="CR30" s="629">
        <v>895188</v>
      </c>
      <c r="CS30" s="630"/>
      <c r="CT30" s="630"/>
      <c r="CU30" s="630"/>
      <c r="CV30" s="630"/>
      <c r="CW30" s="630"/>
      <c r="CX30" s="630"/>
      <c r="CY30" s="631"/>
      <c r="CZ30" s="632">
        <v>5.0999999999999996</v>
      </c>
      <c r="DA30" s="642"/>
      <c r="DB30" s="642"/>
      <c r="DC30" s="643"/>
      <c r="DD30" s="635">
        <v>893071</v>
      </c>
      <c r="DE30" s="630"/>
      <c r="DF30" s="630"/>
      <c r="DG30" s="630"/>
      <c r="DH30" s="630"/>
      <c r="DI30" s="630"/>
      <c r="DJ30" s="630"/>
      <c r="DK30" s="631"/>
      <c r="DL30" s="635">
        <v>893071</v>
      </c>
      <c r="DM30" s="630"/>
      <c r="DN30" s="630"/>
      <c r="DO30" s="630"/>
      <c r="DP30" s="630"/>
      <c r="DQ30" s="630"/>
      <c r="DR30" s="630"/>
      <c r="DS30" s="630"/>
      <c r="DT30" s="630"/>
      <c r="DU30" s="630"/>
      <c r="DV30" s="631"/>
      <c r="DW30" s="632">
        <v>11.3</v>
      </c>
      <c r="DX30" s="642"/>
      <c r="DY30" s="642"/>
      <c r="DZ30" s="642"/>
      <c r="EA30" s="642"/>
      <c r="EB30" s="642"/>
      <c r="EC30" s="663"/>
    </row>
    <row r="31" spans="2:133" ht="11.25" customHeight="1" x14ac:dyDescent="0.15">
      <c r="B31" s="626" t="s">
        <v>309</v>
      </c>
      <c r="C31" s="627"/>
      <c r="D31" s="627"/>
      <c r="E31" s="627"/>
      <c r="F31" s="627"/>
      <c r="G31" s="627"/>
      <c r="H31" s="627"/>
      <c r="I31" s="627"/>
      <c r="J31" s="627"/>
      <c r="K31" s="627"/>
      <c r="L31" s="627"/>
      <c r="M31" s="627"/>
      <c r="N31" s="627"/>
      <c r="O31" s="627"/>
      <c r="P31" s="627"/>
      <c r="Q31" s="628"/>
      <c r="R31" s="629">
        <v>64213</v>
      </c>
      <c r="S31" s="630"/>
      <c r="T31" s="630"/>
      <c r="U31" s="630"/>
      <c r="V31" s="630"/>
      <c r="W31" s="630"/>
      <c r="X31" s="630"/>
      <c r="Y31" s="631"/>
      <c r="Z31" s="656">
        <v>0.4</v>
      </c>
      <c r="AA31" s="656"/>
      <c r="AB31" s="656"/>
      <c r="AC31" s="656"/>
      <c r="AD31" s="657">
        <v>2</v>
      </c>
      <c r="AE31" s="657"/>
      <c r="AF31" s="657"/>
      <c r="AG31" s="657"/>
      <c r="AH31" s="657"/>
      <c r="AI31" s="657"/>
      <c r="AJ31" s="657"/>
      <c r="AK31" s="657"/>
      <c r="AL31" s="632">
        <v>0</v>
      </c>
      <c r="AM31" s="633"/>
      <c r="AN31" s="633"/>
      <c r="AO31" s="658"/>
      <c r="AP31" s="702" t="s">
        <v>310</v>
      </c>
      <c r="AQ31" s="703"/>
      <c r="AR31" s="703"/>
      <c r="AS31" s="703"/>
      <c r="AT31" s="708" t="s">
        <v>311</v>
      </c>
      <c r="AU31" s="213"/>
      <c r="AV31" s="213"/>
      <c r="AW31" s="213"/>
      <c r="AX31" s="695" t="s">
        <v>187</v>
      </c>
      <c r="AY31" s="696"/>
      <c r="AZ31" s="696"/>
      <c r="BA31" s="696"/>
      <c r="BB31" s="696"/>
      <c r="BC31" s="696"/>
      <c r="BD31" s="696"/>
      <c r="BE31" s="696"/>
      <c r="BF31" s="697"/>
      <c r="BG31" s="698">
        <v>99.1</v>
      </c>
      <c r="BH31" s="699"/>
      <c r="BI31" s="699"/>
      <c r="BJ31" s="699"/>
      <c r="BK31" s="699"/>
      <c r="BL31" s="699"/>
      <c r="BM31" s="700">
        <v>97.4</v>
      </c>
      <c r="BN31" s="699"/>
      <c r="BO31" s="699"/>
      <c r="BP31" s="699"/>
      <c r="BQ31" s="701"/>
      <c r="BR31" s="698">
        <v>98.9</v>
      </c>
      <c r="BS31" s="699"/>
      <c r="BT31" s="699"/>
      <c r="BU31" s="699"/>
      <c r="BV31" s="699"/>
      <c r="BW31" s="699"/>
      <c r="BX31" s="700">
        <v>96.6</v>
      </c>
      <c r="BY31" s="699"/>
      <c r="BZ31" s="699"/>
      <c r="CA31" s="699"/>
      <c r="CB31" s="701"/>
      <c r="CD31" s="718"/>
      <c r="CE31" s="719"/>
      <c r="CF31" s="671" t="s">
        <v>312</v>
      </c>
      <c r="CG31" s="668"/>
      <c r="CH31" s="668"/>
      <c r="CI31" s="668"/>
      <c r="CJ31" s="668"/>
      <c r="CK31" s="668"/>
      <c r="CL31" s="668"/>
      <c r="CM31" s="668"/>
      <c r="CN31" s="668"/>
      <c r="CO31" s="668"/>
      <c r="CP31" s="668"/>
      <c r="CQ31" s="669"/>
      <c r="CR31" s="629">
        <v>46744</v>
      </c>
      <c r="CS31" s="640"/>
      <c r="CT31" s="640"/>
      <c r="CU31" s="640"/>
      <c r="CV31" s="640"/>
      <c r="CW31" s="640"/>
      <c r="CX31" s="640"/>
      <c r="CY31" s="641"/>
      <c r="CZ31" s="632">
        <v>0.3</v>
      </c>
      <c r="DA31" s="642"/>
      <c r="DB31" s="642"/>
      <c r="DC31" s="643"/>
      <c r="DD31" s="635">
        <v>46402</v>
      </c>
      <c r="DE31" s="640"/>
      <c r="DF31" s="640"/>
      <c r="DG31" s="640"/>
      <c r="DH31" s="640"/>
      <c r="DI31" s="640"/>
      <c r="DJ31" s="640"/>
      <c r="DK31" s="641"/>
      <c r="DL31" s="635">
        <v>46402</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15">
      <c r="B32" s="626" t="s">
        <v>313</v>
      </c>
      <c r="C32" s="627"/>
      <c r="D32" s="627"/>
      <c r="E32" s="627"/>
      <c r="F32" s="627"/>
      <c r="G32" s="627"/>
      <c r="H32" s="627"/>
      <c r="I32" s="627"/>
      <c r="J32" s="627"/>
      <c r="K32" s="627"/>
      <c r="L32" s="627"/>
      <c r="M32" s="627"/>
      <c r="N32" s="627"/>
      <c r="O32" s="627"/>
      <c r="P32" s="627"/>
      <c r="Q32" s="628"/>
      <c r="R32" s="629">
        <v>3541702</v>
      </c>
      <c r="S32" s="630"/>
      <c r="T32" s="630"/>
      <c r="U32" s="630"/>
      <c r="V32" s="630"/>
      <c r="W32" s="630"/>
      <c r="X32" s="630"/>
      <c r="Y32" s="631"/>
      <c r="Z32" s="656">
        <v>19.7</v>
      </c>
      <c r="AA32" s="656"/>
      <c r="AB32" s="656"/>
      <c r="AC32" s="656"/>
      <c r="AD32" s="657" t="s">
        <v>234</v>
      </c>
      <c r="AE32" s="657"/>
      <c r="AF32" s="657"/>
      <c r="AG32" s="657"/>
      <c r="AH32" s="657"/>
      <c r="AI32" s="657"/>
      <c r="AJ32" s="657"/>
      <c r="AK32" s="657"/>
      <c r="AL32" s="632" t="s">
        <v>128</v>
      </c>
      <c r="AM32" s="633"/>
      <c r="AN32" s="633"/>
      <c r="AO32" s="658"/>
      <c r="AP32" s="704"/>
      <c r="AQ32" s="705"/>
      <c r="AR32" s="705"/>
      <c r="AS32" s="705"/>
      <c r="AT32" s="709"/>
      <c r="AU32" s="212" t="s">
        <v>314</v>
      </c>
      <c r="AV32" s="212"/>
      <c r="AW32" s="212"/>
      <c r="AX32" s="626" t="s">
        <v>315</v>
      </c>
      <c r="AY32" s="627"/>
      <c r="AZ32" s="627"/>
      <c r="BA32" s="627"/>
      <c r="BB32" s="627"/>
      <c r="BC32" s="627"/>
      <c r="BD32" s="627"/>
      <c r="BE32" s="627"/>
      <c r="BF32" s="628"/>
      <c r="BG32" s="711">
        <v>99</v>
      </c>
      <c r="BH32" s="640"/>
      <c r="BI32" s="640"/>
      <c r="BJ32" s="640"/>
      <c r="BK32" s="640"/>
      <c r="BL32" s="640"/>
      <c r="BM32" s="633">
        <v>97.6</v>
      </c>
      <c r="BN32" s="712"/>
      <c r="BO32" s="712"/>
      <c r="BP32" s="712"/>
      <c r="BQ32" s="667"/>
      <c r="BR32" s="711">
        <v>99.1</v>
      </c>
      <c r="BS32" s="640"/>
      <c r="BT32" s="640"/>
      <c r="BU32" s="640"/>
      <c r="BV32" s="640"/>
      <c r="BW32" s="640"/>
      <c r="BX32" s="633">
        <v>97.2</v>
      </c>
      <c r="BY32" s="712"/>
      <c r="BZ32" s="712"/>
      <c r="CA32" s="712"/>
      <c r="CB32" s="667"/>
      <c r="CD32" s="720"/>
      <c r="CE32" s="721"/>
      <c r="CF32" s="671" t="s">
        <v>316</v>
      </c>
      <c r="CG32" s="668"/>
      <c r="CH32" s="668"/>
      <c r="CI32" s="668"/>
      <c r="CJ32" s="668"/>
      <c r="CK32" s="668"/>
      <c r="CL32" s="668"/>
      <c r="CM32" s="668"/>
      <c r="CN32" s="668"/>
      <c r="CO32" s="668"/>
      <c r="CP32" s="668"/>
      <c r="CQ32" s="669"/>
      <c r="CR32" s="629">
        <v>65</v>
      </c>
      <c r="CS32" s="630"/>
      <c r="CT32" s="630"/>
      <c r="CU32" s="630"/>
      <c r="CV32" s="630"/>
      <c r="CW32" s="630"/>
      <c r="CX32" s="630"/>
      <c r="CY32" s="631"/>
      <c r="CZ32" s="632">
        <v>0</v>
      </c>
      <c r="DA32" s="642"/>
      <c r="DB32" s="642"/>
      <c r="DC32" s="643"/>
      <c r="DD32" s="635">
        <v>65</v>
      </c>
      <c r="DE32" s="630"/>
      <c r="DF32" s="630"/>
      <c r="DG32" s="630"/>
      <c r="DH32" s="630"/>
      <c r="DI32" s="630"/>
      <c r="DJ32" s="630"/>
      <c r="DK32" s="631"/>
      <c r="DL32" s="635">
        <v>65</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317</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234</v>
      </c>
      <c r="AE33" s="657"/>
      <c r="AF33" s="657"/>
      <c r="AG33" s="657"/>
      <c r="AH33" s="657"/>
      <c r="AI33" s="657"/>
      <c r="AJ33" s="657"/>
      <c r="AK33" s="657"/>
      <c r="AL33" s="632" t="s">
        <v>128</v>
      </c>
      <c r="AM33" s="633"/>
      <c r="AN33" s="633"/>
      <c r="AO33" s="658"/>
      <c r="AP33" s="706"/>
      <c r="AQ33" s="707"/>
      <c r="AR33" s="707"/>
      <c r="AS33" s="707"/>
      <c r="AT33" s="710"/>
      <c r="AU33" s="214"/>
      <c r="AV33" s="214"/>
      <c r="AW33" s="214"/>
      <c r="AX33" s="606" t="s">
        <v>318</v>
      </c>
      <c r="AY33" s="607"/>
      <c r="AZ33" s="607"/>
      <c r="BA33" s="607"/>
      <c r="BB33" s="607"/>
      <c r="BC33" s="607"/>
      <c r="BD33" s="607"/>
      <c r="BE33" s="607"/>
      <c r="BF33" s="608"/>
      <c r="BG33" s="691">
        <v>99.1</v>
      </c>
      <c r="BH33" s="610"/>
      <c r="BI33" s="610"/>
      <c r="BJ33" s="610"/>
      <c r="BK33" s="610"/>
      <c r="BL33" s="610"/>
      <c r="BM33" s="648">
        <v>96.8</v>
      </c>
      <c r="BN33" s="610"/>
      <c r="BO33" s="610"/>
      <c r="BP33" s="610"/>
      <c r="BQ33" s="659"/>
      <c r="BR33" s="691">
        <v>98.5</v>
      </c>
      <c r="BS33" s="610"/>
      <c r="BT33" s="610"/>
      <c r="BU33" s="610"/>
      <c r="BV33" s="610"/>
      <c r="BW33" s="610"/>
      <c r="BX33" s="648">
        <v>95.5</v>
      </c>
      <c r="BY33" s="610"/>
      <c r="BZ33" s="610"/>
      <c r="CA33" s="610"/>
      <c r="CB33" s="659"/>
      <c r="CD33" s="671" t="s">
        <v>319</v>
      </c>
      <c r="CE33" s="668"/>
      <c r="CF33" s="668"/>
      <c r="CG33" s="668"/>
      <c r="CH33" s="668"/>
      <c r="CI33" s="668"/>
      <c r="CJ33" s="668"/>
      <c r="CK33" s="668"/>
      <c r="CL33" s="668"/>
      <c r="CM33" s="668"/>
      <c r="CN33" s="668"/>
      <c r="CO33" s="668"/>
      <c r="CP33" s="668"/>
      <c r="CQ33" s="669"/>
      <c r="CR33" s="629">
        <v>6878607</v>
      </c>
      <c r="CS33" s="640"/>
      <c r="CT33" s="640"/>
      <c r="CU33" s="640"/>
      <c r="CV33" s="640"/>
      <c r="CW33" s="640"/>
      <c r="CX33" s="640"/>
      <c r="CY33" s="641"/>
      <c r="CZ33" s="632">
        <v>39.200000000000003</v>
      </c>
      <c r="DA33" s="642"/>
      <c r="DB33" s="642"/>
      <c r="DC33" s="643"/>
      <c r="DD33" s="635">
        <v>4647334</v>
      </c>
      <c r="DE33" s="640"/>
      <c r="DF33" s="640"/>
      <c r="DG33" s="640"/>
      <c r="DH33" s="640"/>
      <c r="DI33" s="640"/>
      <c r="DJ33" s="640"/>
      <c r="DK33" s="641"/>
      <c r="DL33" s="635">
        <v>3240996</v>
      </c>
      <c r="DM33" s="640"/>
      <c r="DN33" s="640"/>
      <c r="DO33" s="640"/>
      <c r="DP33" s="640"/>
      <c r="DQ33" s="640"/>
      <c r="DR33" s="640"/>
      <c r="DS33" s="640"/>
      <c r="DT33" s="640"/>
      <c r="DU33" s="640"/>
      <c r="DV33" s="641"/>
      <c r="DW33" s="632">
        <v>41</v>
      </c>
      <c r="DX33" s="642"/>
      <c r="DY33" s="642"/>
      <c r="DZ33" s="642"/>
      <c r="EA33" s="642"/>
      <c r="EB33" s="642"/>
      <c r="EC33" s="663"/>
    </row>
    <row r="34" spans="2:133" ht="11.25" customHeight="1" x14ac:dyDescent="0.15">
      <c r="B34" s="626" t="s">
        <v>320</v>
      </c>
      <c r="C34" s="627"/>
      <c r="D34" s="627"/>
      <c r="E34" s="627"/>
      <c r="F34" s="627"/>
      <c r="G34" s="627"/>
      <c r="H34" s="627"/>
      <c r="I34" s="627"/>
      <c r="J34" s="627"/>
      <c r="K34" s="627"/>
      <c r="L34" s="627"/>
      <c r="M34" s="627"/>
      <c r="N34" s="627"/>
      <c r="O34" s="627"/>
      <c r="P34" s="627"/>
      <c r="Q34" s="628"/>
      <c r="R34" s="629">
        <v>1910940</v>
      </c>
      <c r="S34" s="630"/>
      <c r="T34" s="630"/>
      <c r="U34" s="630"/>
      <c r="V34" s="630"/>
      <c r="W34" s="630"/>
      <c r="X34" s="630"/>
      <c r="Y34" s="631"/>
      <c r="Z34" s="656">
        <v>10.6</v>
      </c>
      <c r="AA34" s="656"/>
      <c r="AB34" s="656"/>
      <c r="AC34" s="656"/>
      <c r="AD34" s="657" t="s">
        <v>128</v>
      </c>
      <c r="AE34" s="657"/>
      <c r="AF34" s="657"/>
      <c r="AG34" s="657"/>
      <c r="AH34" s="657"/>
      <c r="AI34" s="657"/>
      <c r="AJ34" s="657"/>
      <c r="AK34" s="657"/>
      <c r="AL34" s="632" t="s">
        <v>128</v>
      </c>
      <c r="AM34" s="633"/>
      <c r="AN34" s="633"/>
      <c r="AO34" s="658"/>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71" t="s">
        <v>321</v>
      </c>
      <c r="CE34" s="668"/>
      <c r="CF34" s="668"/>
      <c r="CG34" s="668"/>
      <c r="CH34" s="668"/>
      <c r="CI34" s="668"/>
      <c r="CJ34" s="668"/>
      <c r="CK34" s="668"/>
      <c r="CL34" s="668"/>
      <c r="CM34" s="668"/>
      <c r="CN34" s="668"/>
      <c r="CO34" s="668"/>
      <c r="CP34" s="668"/>
      <c r="CQ34" s="669"/>
      <c r="CR34" s="629">
        <v>1847324</v>
      </c>
      <c r="CS34" s="630"/>
      <c r="CT34" s="630"/>
      <c r="CU34" s="630"/>
      <c r="CV34" s="630"/>
      <c r="CW34" s="630"/>
      <c r="CX34" s="630"/>
      <c r="CY34" s="631"/>
      <c r="CZ34" s="632">
        <v>10.5</v>
      </c>
      <c r="DA34" s="642"/>
      <c r="DB34" s="642"/>
      <c r="DC34" s="643"/>
      <c r="DD34" s="635">
        <v>1085349</v>
      </c>
      <c r="DE34" s="630"/>
      <c r="DF34" s="630"/>
      <c r="DG34" s="630"/>
      <c r="DH34" s="630"/>
      <c r="DI34" s="630"/>
      <c r="DJ34" s="630"/>
      <c r="DK34" s="631"/>
      <c r="DL34" s="635">
        <v>932469</v>
      </c>
      <c r="DM34" s="630"/>
      <c r="DN34" s="630"/>
      <c r="DO34" s="630"/>
      <c r="DP34" s="630"/>
      <c r="DQ34" s="630"/>
      <c r="DR34" s="630"/>
      <c r="DS34" s="630"/>
      <c r="DT34" s="630"/>
      <c r="DU34" s="630"/>
      <c r="DV34" s="631"/>
      <c r="DW34" s="632">
        <v>11.8</v>
      </c>
      <c r="DX34" s="642"/>
      <c r="DY34" s="642"/>
      <c r="DZ34" s="642"/>
      <c r="EA34" s="642"/>
      <c r="EB34" s="642"/>
      <c r="EC34" s="663"/>
    </row>
    <row r="35" spans="2:133" ht="11.25" customHeight="1" x14ac:dyDescent="0.15">
      <c r="B35" s="626" t="s">
        <v>322</v>
      </c>
      <c r="C35" s="627"/>
      <c r="D35" s="627"/>
      <c r="E35" s="627"/>
      <c r="F35" s="627"/>
      <c r="G35" s="627"/>
      <c r="H35" s="627"/>
      <c r="I35" s="627"/>
      <c r="J35" s="627"/>
      <c r="K35" s="627"/>
      <c r="L35" s="627"/>
      <c r="M35" s="627"/>
      <c r="N35" s="627"/>
      <c r="O35" s="627"/>
      <c r="P35" s="627"/>
      <c r="Q35" s="628"/>
      <c r="R35" s="629">
        <v>8520</v>
      </c>
      <c r="S35" s="630"/>
      <c r="T35" s="630"/>
      <c r="U35" s="630"/>
      <c r="V35" s="630"/>
      <c r="W35" s="630"/>
      <c r="X35" s="630"/>
      <c r="Y35" s="631"/>
      <c r="Z35" s="656">
        <v>0</v>
      </c>
      <c r="AA35" s="656"/>
      <c r="AB35" s="656"/>
      <c r="AC35" s="656"/>
      <c r="AD35" s="657">
        <v>1919</v>
      </c>
      <c r="AE35" s="657"/>
      <c r="AF35" s="657"/>
      <c r="AG35" s="657"/>
      <c r="AH35" s="657"/>
      <c r="AI35" s="657"/>
      <c r="AJ35" s="657"/>
      <c r="AK35" s="657"/>
      <c r="AL35" s="632">
        <v>0</v>
      </c>
      <c r="AM35" s="633"/>
      <c r="AN35" s="633"/>
      <c r="AO35" s="658"/>
      <c r="AP35" s="217"/>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325</v>
      </c>
      <c r="CE35" s="668"/>
      <c r="CF35" s="668"/>
      <c r="CG35" s="668"/>
      <c r="CH35" s="668"/>
      <c r="CI35" s="668"/>
      <c r="CJ35" s="668"/>
      <c r="CK35" s="668"/>
      <c r="CL35" s="668"/>
      <c r="CM35" s="668"/>
      <c r="CN35" s="668"/>
      <c r="CO35" s="668"/>
      <c r="CP35" s="668"/>
      <c r="CQ35" s="669"/>
      <c r="CR35" s="629">
        <v>44547</v>
      </c>
      <c r="CS35" s="640"/>
      <c r="CT35" s="640"/>
      <c r="CU35" s="640"/>
      <c r="CV35" s="640"/>
      <c r="CW35" s="640"/>
      <c r="CX35" s="640"/>
      <c r="CY35" s="641"/>
      <c r="CZ35" s="632">
        <v>0.3</v>
      </c>
      <c r="DA35" s="642"/>
      <c r="DB35" s="642"/>
      <c r="DC35" s="643"/>
      <c r="DD35" s="635">
        <v>25257</v>
      </c>
      <c r="DE35" s="640"/>
      <c r="DF35" s="640"/>
      <c r="DG35" s="640"/>
      <c r="DH35" s="640"/>
      <c r="DI35" s="640"/>
      <c r="DJ35" s="640"/>
      <c r="DK35" s="641"/>
      <c r="DL35" s="635">
        <v>25037</v>
      </c>
      <c r="DM35" s="640"/>
      <c r="DN35" s="640"/>
      <c r="DO35" s="640"/>
      <c r="DP35" s="640"/>
      <c r="DQ35" s="640"/>
      <c r="DR35" s="640"/>
      <c r="DS35" s="640"/>
      <c r="DT35" s="640"/>
      <c r="DU35" s="640"/>
      <c r="DV35" s="641"/>
      <c r="DW35" s="632">
        <v>0.3</v>
      </c>
      <c r="DX35" s="642"/>
      <c r="DY35" s="642"/>
      <c r="DZ35" s="642"/>
      <c r="EA35" s="642"/>
      <c r="EB35" s="642"/>
      <c r="EC35" s="663"/>
    </row>
    <row r="36" spans="2:133" ht="11.25" customHeight="1" x14ac:dyDescent="0.15">
      <c r="B36" s="626" t="s">
        <v>326</v>
      </c>
      <c r="C36" s="627"/>
      <c r="D36" s="627"/>
      <c r="E36" s="627"/>
      <c r="F36" s="627"/>
      <c r="G36" s="627"/>
      <c r="H36" s="627"/>
      <c r="I36" s="627"/>
      <c r="J36" s="627"/>
      <c r="K36" s="627"/>
      <c r="L36" s="627"/>
      <c r="M36" s="627"/>
      <c r="N36" s="627"/>
      <c r="O36" s="627"/>
      <c r="P36" s="627"/>
      <c r="Q36" s="628"/>
      <c r="R36" s="629">
        <v>823217</v>
      </c>
      <c r="S36" s="630"/>
      <c r="T36" s="630"/>
      <c r="U36" s="630"/>
      <c r="V36" s="630"/>
      <c r="W36" s="630"/>
      <c r="X36" s="630"/>
      <c r="Y36" s="631"/>
      <c r="Z36" s="656">
        <v>4.5999999999999996</v>
      </c>
      <c r="AA36" s="656"/>
      <c r="AB36" s="656"/>
      <c r="AC36" s="656"/>
      <c r="AD36" s="657" t="s">
        <v>234</v>
      </c>
      <c r="AE36" s="657"/>
      <c r="AF36" s="657"/>
      <c r="AG36" s="657"/>
      <c r="AH36" s="657"/>
      <c r="AI36" s="657"/>
      <c r="AJ36" s="657"/>
      <c r="AK36" s="657"/>
      <c r="AL36" s="632" t="s">
        <v>128</v>
      </c>
      <c r="AM36" s="633"/>
      <c r="AN36" s="633"/>
      <c r="AO36" s="658"/>
      <c r="AP36" s="217"/>
      <c r="AQ36" s="679" t="s">
        <v>327</v>
      </c>
      <c r="AR36" s="680"/>
      <c r="AS36" s="680"/>
      <c r="AT36" s="680"/>
      <c r="AU36" s="680"/>
      <c r="AV36" s="680"/>
      <c r="AW36" s="680"/>
      <c r="AX36" s="680"/>
      <c r="AY36" s="681"/>
      <c r="AZ36" s="682">
        <v>1864212</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157168</v>
      </c>
      <c r="BW36" s="683"/>
      <c r="BX36" s="683"/>
      <c r="BY36" s="683"/>
      <c r="BZ36" s="683"/>
      <c r="CA36" s="683"/>
      <c r="CB36" s="684"/>
      <c r="CD36" s="671" t="s">
        <v>329</v>
      </c>
      <c r="CE36" s="668"/>
      <c r="CF36" s="668"/>
      <c r="CG36" s="668"/>
      <c r="CH36" s="668"/>
      <c r="CI36" s="668"/>
      <c r="CJ36" s="668"/>
      <c r="CK36" s="668"/>
      <c r="CL36" s="668"/>
      <c r="CM36" s="668"/>
      <c r="CN36" s="668"/>
      <c r="CO36" s="668"/>
      <c r="CP36" s="668"/>
      <c r="CQ36" s="669"/>
      <c r="CR36" s="629">
        <v>2538928</v>
      </c>
      <c r="CS36" s="630"/>
      <c r="CT36" s="630"/>
      <c r="CU36" s="630"/>
      <c r="CV36" s="630"/>
      <c r="CW36" s="630"/>
      <c r="CX36" s="630"/>
      <c r="CY36" s="631"/>
      <c r="CZ36" s="632">
        <v>14.5</v>
      </c>
      <c r="DA36" s="642"/>
      <c r="DB36" s="642"/>
      <c r="DC36" s="643"/>
      <c r="DD36" s="635">
        <v>2027969</v>
      </c>
      <c r="DE36" s="630"/>
      <c r="DF36" s="630"/>
      <c r="DG36" s="630"/>
      <c r="DH36" s="630"/>
      <c r="DI36" s="630"/>
      <c r="DJ36" s="630"/>
      <c r="DK36" s="631"/>
      <c r="DL36" s="635">
        <v>1254022</v>
      </c>
      <c r="DM36" s="630"/>
      <c r="DN36" s="630"/>
      <c r="DO36" s="630"/>
      <c r="DP36" s="630"/>
      <c r="DQ36" s="630"/>
      <c r="DR36" s="630"/>
      <c r="DS36" s="630"/>
      <c r="DT36" s="630"/>
      <c r="DU36" s="630"/>
      <c r="DV36" s="631"/>
      <c r="DW36" s="632">
        <v>15.8</v>
      </c>
      <c r="DX36" s="642"/>
      <c r="DY36" s="642"/>
      <c r="DZ36" s="642"/>
      <c r="EA36" s="642"/>
      <c r="EB36" s="642"/>
      <c r="EC36" s="663"/>
    </row>
    <row r="37" spans="2:133" ht="11.25" customHeight="1" x14ac:dyDescent="0.15">
      <c r="B37" s="626" t="s">
        <v>330</v>
      </c>
      <c r="C37" s="627"/>
      <c r="D37" s="627"/>
      <c r="E37" s="627"/>
      <c r="F37" s="627"/>
      <c r="G37" s="627"/>
      <c r="H37" s="627"/>
      <c r="I37" s="627"/>
      <c r="J37" s="627"/>
      <c r="K37" s="627"/>
      <c r="L37" s="627"/>
      <c r="M37" s="627"/>
      <c r="N37" s="627"/>
      <c r="O37" s="627"/>
      <c r="P37" s="627"/>
      <c r="Q37" s="628"/>
      <c r="R37" s="629">
        <v>458391</v>
      </c>
      <c r="S37" s="630"/>
      <c r="T37" s="630"/>
      <c r="U37" s="630"/>
      <c r="V37" s="630"/>
      <c r="W37" s="630"/>
      <c r="X37" s="630"/>
      <c r="Y37" s="631"/>
      <c r="Z37" s="656">
        <v>2.6</v>
      </c>
      <c r="AA37" s="656"/>
      <c r="AB37" s="656"/>
      <c r="AC37" s="656"/>
      <c r="AD37" s="657" t="s">
        <v>234</v>
      </c>
      <c r="AE37" s="657"/>
      <c r="AF37" s="657"/>
      <c r="AG37" s="657"/>
      <c r="AH37" s="657"/>
      <c r="AI37" s="657"/>
      <c r="AJ37" s="657"/>
      <c r="AK37" s="657"/>
      <c r="AL37" s="632" t="s">
        <v>234</v>
      </c>
      <c r="AM37" s="633"/>
      <c r="AN37" s="633"/>
      <c r="AO37" s="658"/>
      <c r="AQ37" s="664" t="s">
        <v>331</v>
      </c>
      <c r="AR37" s="665"/>
      <c r="AS37" s="665"/>
      <c r="AT37" s="665"/>
      <c r="AU37" s="665"/>
      <c r="AV37" s="665"/>
      <c r="AW37" s="665"/>
      <c r="AX37" s="665"/>
      <c r="AY37" s="666"/>
      <c r="AZ37" s="629">
        <v>524819</v>
      </c>
      <c r="BA37" s="630"/>
      <c r="BB37" s="630"/>
      <c r="BC37" s="630"/>
      <c r="BD37" s="640"/>
      <c r="BE37" s="640"/>
      <c r="BF37" s="667"/>
      <c r="BG37" s="671" t="s">
        <v>332</v>
      </c>
      <c r="BH37" s="668"/>
      <c r="BI37" s="668"/>
      <c r="BJ37" s="668"/>
      <c r="BK37" s="668"/>
      <c r="BL37" s="668"/>
      <c r="BM37" s="668"/>
      <c r="BN37" s="668"/>
      <c r="BO37" s="668"/>
      <c r="BP37" s="668"/>
      <c r="BQ37" s="668"/>
      <c r="BR37" s="668"/>
      <c r="BS37" s="668"/>
      <c r="BT37" s="668"/>
      <c r="BU37" s="669"/>
      <c r="BV37" s="629">
        <v>130815</v>
      </c>
      <c r="BW37" s="630"/>
      <c r="BX37" s="630"/>
      <c r="BY37" s="630"/>
      <c r="BZ37" s="630"/>
      <c r="CA37" s="630"/>
      <c r="CB37" s="670"/>
      <c r="CD37" s="671" t="s">
        <v>333</v>
      </c>
      <c r="CE37" s="668"/>
      <c r="CF37" s="668"/>
      <c r="CG37" s="668"/>
      <c r="CH37" s="668"/>
      <c r="CI37" s="668"/>
      <c r="CJ37" s="668"/>
      <c r="CK37" s="668"/>
      <c r="CL37" s="668"/>
      <c r="CM37" s="668"/>
      <c r="CN37" s="668"/>
      <c r="CO37" s="668"/>
      <c r="CP37" s="668"/>
      <c r="CQ37" s="669"/>
      <c r="CR37" s="629">
        <v>870192</v>
      </c>
      <c r="CS37" s="640"/>
      <c r="CT37" s="640"/>
      <c r="CU37" s="640"/>
      <c r="CV37" s="640"/>
      <c r="CW37" s="640"/>
      <c r="CX37" s="640"/>
      <c r="CY37" s="641"/>
      <c r="CZ37" s="632">
        <v>5</v>
      </c>
      <c r="DA37" s="642"/>
      <c r="DB37" s="642"/>
      <c r="DC37" s="643"/>
      <c r="DD37" s="635">
        <v>862944</v>
      </c>
      <c r="DE37" s="640"/>
      <c r="DF37" s="640"/>
      <c r="DG37" s="640"/>
      <c r="DH37" s="640"/>
      <c r="DI37" s="640"/>
      <c r="DJ37" s="640"/>
      <c r="DK37" s="641"/>
      <c r="DL37" s="635">
        <v>654305</v>
      </c>
      <c r="DM37" s="640"/>
      <c r="DN37" s="640"/>
      <c r="DO37" s="640"/>
      <c r="DP37" s="640"/>
      <c r="DQ37" s="640"/>
      <c r="DR37" s="640"/>
      <c r="DS37" s="640"/>
      <c r="DT37" s="640"/>
      <c r="DU37" s="640"/>
      <c r="DV37" s="641"/>
      <c r="DW37" s="632">
        <v>8.3000000000000007</v>
      </c>
      <c r="DX37" s="642"/>
      <c r="DY37" s="642"/>
      <c r="DZ37" s="642"/>
      <c r="EA37" s="642"/>
      <c r="EB37" s="642"/>
      <c r="EC37" s="663"/>
    </row>
    <row r="38" spans="2:133" ht="11.25" customHeight="1" x14ac:dyDescent="0.15">
      <c r="B38" s="626" t="s">
        <v>334</v>
      </c>
      <c r="C38" s="627"/>
      <c r="D38" s="627"/>
      <c r="E38" s="627"/>
      <c r="F38" s="627"/>
      <c r="G38" s="627"/>
      <c r="H38" s="627"/>
      <c r="I38" s="627"/>
      <c r="J38" s="627"/>
      <c r="K38" s="627"/>
      <c r="L38" s="627"/>
      <c r="M38" s="627"/>
      <c r="N38" s="627"/>
      <c r="O38" s="627"/>
      <c r="P38" s="627"/>
      <c r="Q38" s="628"/>
      <c r="R38" s="629">
        <v>407762</v>
      </c>
      <c r="S38" s="630"/>
      <c r="T38" s="630"/>
      <c r="U38" s="630"/>
      <c r="V38" s="630"/>
      <c r="W38" s="630"/>
      <c r="X38" s="630"/>
      <c r="Y38" s="631"/>
      <c r="Z38" s="656">
        <v>2.2999999999999998</v>
      </c>
      <c r="AA38" s="656"/>
      <c r="AB38" s="656"/>
      <c r="AC38" s="656"/>
      <c r="AD38" s="657" t="s">
        <v>128</v>
      </c>
      <c r="AE38" s="657"/>
      <c r="AF38" s="657"/>
      <c r="AG38" s="657"/>
      <c r="AH38" s="657"/>
      <c r="AI38" s="657"/>
      <c r="AJ38" s="657"/>
      <c r="AK38" s="657"/>
      <c r="AL38" s="632" t="s">
        <v>128</v>
      </c>
      <c r="AM38" s="633"/>
      <c r="AN38" s="633"/>
      <c r="AO38" s="658"/>
      <c r="AQ38" s="664" t="s">
        <v>335</v>
      </c>
      <c r="AR38" s="665"/>
      <c r="AS38" s="665"/>
      <c r="AT38" s="665"/>
      <c r="AU38" s="665"/>
      <c r="AV38" s="665"/>
      <c r="AW38" s="665"/>
      <c r="AX38" s="665"/>
      <c r="AY38" s="666"/>
      <c r="AZ38" s="629">
        <v>19282</v>
      </c>
      <c r="BA38" s="630"/>
      <c r="BB38" s="630"/>
      <c r="BC38" s="630"/>
      <c r="BD38" s="640"/>
      <c r="BE38" s="640"/>
      <c r="BF38" s="667"/>
      <c r="BG38" s="671" t="s">
        <v>336</v>
      </c>
      <c r="BH38" s="668"/>
      <c r="BI38" s="668"/>
      <c r="BJ38" s="668"/>
      <c r="BK38" s="668"/>
      <c r="BL38" s="668"/>
      <c r="BM38" s="668"/>
      <c r="BN38" s="668"/>
      <c r="BO38" s="668"/>
      <c r="BP38" s="668"/>
      <c r="BQ38" s="668"/>
      <c r="BR38" s="668"/>
      <c r="BS38" s="668"/>
      <c r="BT38" s="668"/>
      <c r="BU38" s="669"/>
      <c r="BV38" s="629">
        <v>3758</v>
      </c>
      <c r="BW38" s="630"/>
      <c r="BX38" s="630"/>
      <c r="BY38" s="630"/>
      <c r="BZ38" s="630"/>
      <c r="CA38" s="630"/>
      <c r="CB38" s="670"/>
      <c r="CD38" s="671" t="s">
        <v>337</v>
      </c>
      <c r="CE38" s="668"/>
      <c r="CF38" s="668"/>
      <c r="CG38" s="668"/>
      <c r="CH38" s="668"/>
      <c r="CI38" s="668"/>
      <c r="CJ38" s="668"/>
      <c r="CK38" s="668"/>
      <c r="CL38" s="668"/>
      <c r="CM38" s="668"/>
      <c r="CN38" s="668"/>
      <c r="CO38" s="668"/>
      <c r="CP38" s="668"/>
      <c r="CQ38" s="669"/>
      <c r="CR38" s="629">
        <v>1320111</v>
      </c>
      <c r="CS38" s="630"/>
      <c r="CT38" s="630"/>
      <c r="CU38" s="630"/>
      <c r="CV38" s="630"/>
      <c r="CW38" s="630"/>
      <c r="CX38" s="630"/>
      <c r="CY38" s="631"/>
      <c r="CZ38" s="632">
        <v>7.5</v>
      </c>
      <c r="DA38" s="642"/>
      <c r="DB38" s="642"/>
      <c r="DC38" s="643"/>
      <c r="DD38" s="635">
        <v>1063999</v>
      </c>
      <c r="DE38" s="630"/>
      <c r="DF38" s="630"/>
      <c r="DG38" s="630"/>
      <c r="DH38" s="630"/>
      <c r="DI38" s="630"/>
      <c r="DJ38" s="630"/>
      <c r="DK38" s="631"/>
      <c r="DL38" s="635">
        <v>1029468</v>
      </c>
      <c r="DM38" s="630"/>
      <c r="DN38" s="630"/>
      <c r="DO38" s="630"/>
      <c r="DP38" s="630"/>
      <c r="DQ38" s="630"/>
      <c r="DR38" s="630"/>
      <c r="DS38" s="630"/>
      <c r="DT38" s="630"/>
      <c r="DU38" s="630"/>
      <c r="DV38" s="631"/>
      <c r="DW38" s="632">
        <v>13</v>
      </c>
      <c r="DX38" s="642"/>
      <c r="DY38" s="642"/>
      <c r="DZ38" s="642"/>
      <c r="EA38" s="642"/>
      <c r="EB38" s="642"/>
      <c r="EC38" s="663"/>
    </row>
    <row r="39" spans="2:133" ht="11.25" customHeight="1" x14ac:dyDescent="0.15">
      <c r="B39" s="626" t="s">
        <v>338</v>
      </c>
      <c r="C39" s="627"/>
      <c r="D39" s="627"/>
      <c r="E39" s="627"/>
      <c r="F39" s="627"/>
      <c r="G39" s="627"/>
      <c r="H39" s="627"/>
      <c r="I39" s="627"/>
      <c r="J39" s="627"/>
      <c r="K39" s="627"/>
      <c r="L39" s="627"/>
      <c r="M39" s="627"/>
      <c r="N39" s="627"/>
      <c r="O39" s="627"/>
      <c r="P39" s="627"/>
      <c r="Q39" s="628"/>
      <c r="R39" s="629">
        <v>388913</v>
      </c>
      <c r="S39" s="630"/>
      <c r="T39" s="630"/>
      <c r="U39" s="630"/>
      <c r="V39" s="630"/>
      <c r="W39" s="630"/>
      <c r="X39" s="630"/>
      <c r="Y39" s="631"/>
      <c r="Z39" s="656">
        <v>2.2000000000000002</v>
      </c>
      <c r="AA39" s="656"/>
      <c r="AB39" s="656"/>
      <c r="AC39" s="656"/>
      <c r="AD39" s="657">
        <v>10</v>
      </c>
      <c r="AE39" s="657"/>
      <c r="AF39" s="657"/>
      <c r="AG39" s="657"/>
      <c r="AH39" s="657"/>
      <c r="AI39" s="657"/>
      <c r="AJ39" s="657"/>
      <c r="AK39" s="657"/>
      <c r="AL39" s="632">
        <v>0</v>
      </c>
      <c r="AM39" s="633"/>
      <c r="AN39" s="633"/>
      <c r="AO39" s="658"/>
      <c r="AQ39" s="664" t="s">
        <v>339</v>
      </c>
      <c r="AR39" s="665"/>
      <c r="AS39" s="665"/>
      <c r="AT39" s="665"/>
      <c r="AU39" s="665"/>
      <c r="AV39" s="665"/>
      <c r="AW39" s="665"/>
      <c r="AX39" s="665"/>
      <c r="AY39" s="666"/>
      <c r="AZ39" s="629" t="s">
        <v>128</v>
      </c>
      <c r="BA39" s="630"/>
      <c r="BB39" s="630"/>
      <c r="BC39" s="630"/>
      <c r="BD39" s="640"/>
      <c r="BE39" s="640"/>
      <c r="BF39" s="667"/>
      <c r="BG39" s="671" t="s">
        <v>340</v>
      </c>
      <c r="BH39" s="668"/>
      <c r="BI39" s="668"/>
      <c r="BJ39" s="668"/>
      <c r="BK39" s="668"/>
      <c r="BL39" s="668"/>
      <c r="BM39" s="668"/>
      <c r="BN39" s="668"/>
      <c r="BO39" s="668"/>
      <c r="BP39" s="668"/>
      <c r="BQ39" s="668"/>
      <c r="BR39" s="668"/>
      <c r="BS39" s="668"/>
      <c r="BT39" s="668"/>
      <c r="BU39" s="669"/>
      <c r="BV39" s="629">
        <v>6454</v>
      </c>
      <c r="BW39" s="630"/>
      <c r="BX39" s="630"/>
      <c r="BY39" s="630"/>
      <c r="BZ39" s="630"/>
      <c r="CA39" s="630"/>
      <c r="CB39" s="670"/>
      <c r="CD39" s="671" t="s">
        <v>341</v>
      </c>
      <c r="CE39" s="668"/>
      <c r="CF39" s="668"/>
      <c r="CG39" s="668"/>
      <c r="CH39" s="668"/>
      <c r="CI39" s="668"/>
      <c r="CJ39" s="668"/>
      <c r="CK39" s="668"/>
      <c r="CL39" s="668"/>
      <c r="CM39" s="668"/>
      <c r="CN39" s="668"/>
      <c r="CO39" s="668"/>
      <c r="CP39" s="668"/>
      <c r="CQ39" s="669"/>
      <c r="CR39" s="629">
        <v>912697</v>
      </c>
      <c r="CS39" s="640"/>
      <c r="CT39" s="640"/>
      <c r="CU39" s="640"/>
      <c r="CV39" s="640"/>
      <c r="CW39" s="640"/>
      <c r="CX39" s="640"/>
      <c r="CY39" s="641"/>
      <c r="CZ39" s="632">
        <v>5.2</v>
      </c>
      <c r="DA39" s="642"/>
      <c r="DB39" s="642"/>
      <c r="DC39" s="643"/>
      <c r="DD39" s="635">
        <v>444760</v>
      </c>
      <c r="DE39" s="640"/>
      <c r="DF39" s="640"/>
      <c r="DG39" s="640"/>
      <c r="DH39" s="640"/>
      <c r="DI39" s="640"/>
      <c r="DJ39" s="640"/>
      <c r="DK39" s="641"/>
      <c r="DL39" s="635" t="s">
        <v>234</v>
      </c>
      <c r="DM39" s="640"/>
      <c r="DN39" s="640"/>
      <c r="DO39" s="640"/>
      <c r="DP39" s="640"/>
      <c r="DQ39" s="640"/>
      <c r="DR39" s="640"/>
      <c r="DS39" s="640"/>
      <c r="DT39" s="640"/>
      <c r="DU39" s="640"/>
      <c r="DV39" s="641"/>
      <c r="DW39" s="632" t="s">
        <v>128</v>
      </c>
      <c r="DX39" s="642"/>
      <c r="DY39" s="642"/>
      <c r="DZ39" s="642"/>
      <c r="EA39" s="642"/>
      <c r="EB39" s="642"/>
      <c r="EC39" s="663"/>
    </row>
    <row r="40" spans="2:133" ht="11.25" customHeight="1" x14ac:dyDescent="0.15">
      <c r="B40" s="626" t="s">
        <v>342</v>
      </c>
      <c r="C40" s="627"/>
      <c r="D40" s="627"/>
      <c r="E40" s="627"/>
      <c r="F40" s="627"/>
      <c r="G40" s="627"/>
      <c r="H40" s="627"/>
      <c r="I40" s="627"/>
      <c r="J40" s="627"/>
      <c r="K40" s="627"/>
      <c r="L40" s="627"/>
      <c r="M40" s="627"/>
      <c r="N40" s="627"/>
      <c r="O40" s="627"/>
      <c r="P40" s="627"/>
      <c r="Q40" s="628"/>
      <c r="R40" s="629">
        <v>1866207</v>
      </c>
      <c r="S40" s="630"/>
      <c r="T40" s="630"/>
      <c r="U40" s="630"/>
      <c r="V40" s="630"/>
      <c r="W40" s="630"/>
      <c r="X40" s="630"/>
      <c r="Y40" s="631"/>
      <c r="Z40" s="656">
        <v>10.4</v>
      </c>
      <c r="AA40" s="656"/>
      <c r="AB40" s="656"/>
      <c r="AC40" s="656"/>
      <c r="AD40" s="657" t="s">
        <v>234</v>
      </c>
      <c r="AE40" s="657"/>
      <c r="AF40" s="657"/>
      <c r="AG40" s="657"/>
      <c r="AH40" s="657"/>
      <c r="AI40" s="657"/>
      <c r="AJ40" s="657"/>
      <c r="AK40" s="657"/>
      <c r="AL40" s="632" t="s">
        <v>128</v>
      </c>
      <c r="AM40" s="633"/>
      <c r="AN40" s="633"/>
      <c r="AO40" s="658"/>
      <c r="AQ40" s="664" t="s">
        <v>343</v>
      </c>
      <c r="AR40" s="665"/>
      <c r="AS40" s="665"/>
      <c r="AT40" s="665"/>
      <c r="AU40" s="665"/>
      <c r="AV40" s="665"/>
      <c r="AW40" s="665"/>
      <c r="AX40" s="665"/>
      <c r="AY40" s="666"/>
      <c r="AZ40" s="629" t="s">
        <v>234</v>
      </c>
      <c r="BA40" s="630"/>
      <c r="BB40" s="630"/>
      <c r="BC40" s="630"/>
      <c r="BD40" s="640"/>
      <c r="BE40" s="640"/>
      <c r="BF40" s="667"/>
      <c r="BG40" s="672" t="s">
        <v>344</v>
      </c>
      <c r="BH40" s="673"/>
      <c r="BI40" s="673"/>
      <c r="BJ40" s="673"/>
      <c r="BK40" s="673"/>
      <c r="BL40" s="218"/>
      <c r="BM40" s="668" t="s">
        <v>345</v>
      </c>
      <c r="BN40" s="668"/>
      <c r="BO40" s="668"/>
      <c r="BP40" s="668"/>
      <c r="BQ40" s="668"/>
      <c r="BR40" s="668"/>
      <c r="BS40" s="668"/>
      <c r="BT40" s="668"/>
      <c r="BU40" s="669"/>
      <c r="BV40" s="629">
        <v>117</v>
      </c>
      <c r="BW40" s="630"/>
      <c r="BX40" s="630"/>
      <c r="BY40" s="630"/>
      <c r="BZ40" s="630"/>
      <c r="CA40" s="630"/>
      <c r="CB40" s="670"/>
      <c r="CD40" s="671" t="s">
        <v>346</v>
      </c>
      <c r="CE40" s="668"/>
      <c r="CF40" s="668"/>
      <c r="CG40" s="668"/>
      <c r="CH40" s="668"/>
      <c r="CI40" s="668"/>
      <c r="CJ40" s="668"/>
      <c r="CK40" s="668"/>
      <c r="CL40" s="668"/>
      <c r="CM40" s="668"/>
      <c r="CN40" s="668"/>
      <c r="CO40" s="668"/>
      <c r="CP40" s="668"/>
      <c r="CQ40" s="669"/>
      <c r="CR40" s="629">
        <v>215000</v>
      </c>
      <c r="CS40" s="630"/>
      <c r="CT40" s="630"/>
      <c r="CU40" s="630"/>
      <c r="CV40" s="630"/>
      <c r="CW40" s="630"/>
      <c r="CX40" s="630"/>
      <c r="CY40" s="631"/>
      <c r="CZ40" s="632">
        <v>1.2</v>
      </c>
      <c r="DA40" s="642"/>
      <c r="DB40" s="642"/>
      <c r="DC40" s="643"/>
      <c r="DD40" s="635" t="s">
        <v>234</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3"/>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4" t="s">
        <v>348</v>
      </c>
      <c r="AR41" s="665"/>
      <c r="AS41" s="665"/>
      <c r="AT41" s="665"/>
      <c r="AU41" s="665"/>
      <c r="AV41" s="665"/>
      <c r="AW41" s="665"/>
      <c r="AX41" s="665"/>
      <c r="AY41" s="666"/>
      <c r="AZ41" s="629">
        <v>325599</v>
      </c>
      <c r="BA41" s="630"/>
      <c r="BB41" s="630"/>
      <c r="BC41" s="630"/>
      <c r="BD41" s="640"/>
      <c r="BE41" s="640"/>
      <c r="BF41" s="667"/>
      <c r="BG41" s="672"/>
      <c r="BH41" s="673"/>
      <c r="BI41" s="673"/>
      <c r="BJ41" s="673"/>
      <c r="BK41" s="673"/>
      <c r="BL41" s="218"/>
      <c r="BM41" s="668" t="s">
        <v>349</v>
      </c>
      <c r="BN41" s="668"/>
      <c r="BO41" s="668"/>
      <c r="BP41" s="668"/>
      <c r="BQ41" s="668"/>
      <c r="BR41" s="668"/>
      <c r="BS41" s="668"/>
      <c r="BT41" s="668"/>
      <c r="BU41" s="669"/>
      <c r="BV41" s="629" t="s">
        <v>128</v>
      </c>
      <c r="BW41" s="630"/>
      <c r="BX41" s="630"/>
      <c r="BY41" s="630"/>
      <c r="BZ41" s="630"/>
      <c r="CA41" s="630"/>
      <c r="CB41" s="670"/>
      <c r="CD41" s="671" t="s">
        <v>350</v>
      </c>
      <c r="CE41" s="668"/>
      <c r="CF41" s="668"/>
      <c r="CG41" s="668"/>
      <c r="CH41" s="668"/>
      <c r="CI41" s="668"/>
      <c r="CJ41" s="668"/>
      <c r="CK41" s="668"/>
      <c r="CL41" s="668"/>
      <c r="CM41" s="668"/>
      <c r="CN41" s="668"/>
      <c r="CO41" s="668"/>
      <c r="CP41" s="668"/>
      <c r="CQ41" s="669"/>
      <c r="CR41" s="629" t="s">
        <v>234</v>
      </c>
      <c r="CS41" s="640"/>
      <c r="CT41" s="640"/>
      <c r="CU41" s="640"/>
      <c r="CV41" s="640"/>
      <c r="CW41" s="640"/>
      <c r="CX41" s="640"/>
      <c r="CY41" s="641"/>
      <c r="CZ41" s="632" t="s">
        <v>128</v>
      </c>
      <c r="DA41" s="642"/>
      <c r="DB41" s="642"/>
      <c r="DC41" s="643"/>
      <c r="DD41" s="635" t="s">
        <v>234</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234</v>
      </c>
      <c r="S42" s="630"/>
      <c r="T42" s="630"/>
      <c r="U42" s="630"/>
      <c r="V42" s="630"/>
      <c r="W42" s="630"/>
      <c r="X42" s="630"/>
      <c r="Y42" s="631"/>
      <c r="Z42" s="656" t="s">
        <v>234</v>
      </c>
      <c r="AA42" s="656"/>
      <c r="AB42" s="656"/>
      <c r="AC42" s="656"/>
      <c r="AD42" s="657" t="s">
        <v>128</v>
      </c>
      <c r="AE42" s="657"/>
      <c r="AF42" s="657"/>
      <c r="AG42" s="657"/>
      <c r="AH42" s="657"/>
      <c r="AI42" s="657"/>
      <c r="AJ42" s="657"/>
      <c r="AK42" s="657"/>
      <c r="AL42" s="632" t="s">
        <v>128</v>
      </c>
      <c r="AM42" s="633"/>
      <c r="AN42" s="633"/>
      <c r="AO42" s="658"/>
      <c r="AQ42" s="676" t="s">
        <v>352</v>
      </c>
      <c r="AR42" s="677"/>
      <c r="AS42" s="677"/>
      <c r="AT42" s="677"/>
      <c r="AU42" s="677"/>
      <c r="AV42" s="677"/>
      <c r="AW42" s="677"/>
      <c r="AX42" s="677"/>
      <c r="AY42" s="678"/>
      <c r="AZ42" s="609">
        <v>994512</v>
      </c>
      <c r="BA42" s="644"/>
      <c r="BB42" s="644"/>
      <c r="BC42" s="644"/>
      <c r="BD42" s="610"/>
      <c r="BE42" s="610"/>
      <c r="BF42" s="659"/>
      <c r="BG42" s="674"/>
      <c r="BH42" s="675"/>
      <c r="BI42" s="675"/>
      <c r="BJ42" s="675"/>
      <c r="BK42" s="675"/>
      <c r="BL42" s="219"/>
      <c r="BM42" s="660" t="s">
        <v>353</v>
      </c>
      <c r="BN42" s="660"/>
      <c r="BO42" s="660"/>
      <c r="BP42" s="660"/>
      <c r="BQ42" s="660"/>
      <c r="BR42" s="660"/>
      <c r="BS42" s="660"/>
      <c r="BT42" s="660"/>
      <c r="BU42" s="661"/>
      <c r="BV42" s="609">
        <v>397</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3112197</v>
      </c>
      <c r="CS42" s="640"/>
      <c r="CT42" s="640"/>
      <c r="CU42" s="640"/>
      <c r="CV42" s="640"/>
      <c r="CW42" s="640"/>
      <c r="CX42" s="640"/>
      <c r="CY42" s="641"/>
      <c r="CZ42" s="632">
        <v>17.7</v>
      </c>
      <c r="DA42" s="642"/>
      <c r="DB42" s="642"/>
      <c r="DC42" s="643"/>
      <c r="DD42" s="635">
        <v>449086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355</v>
      </c>
      <c r="C43" s="627"/>
      <c r="D43" s="627"/>
      <c r="E43" s="627"/>
      <c r="F43" s="627"/>
      <c r="G43" s="627"/>
      <c r="H43" s="627"/>
      <c r="I43" s="627"/>
      <c r="J43" s="627"/>
      <c r="K43" s="627"/>
      <c r="L43" s="627"/>
      <c r="M43" s="627"/>
      <c r="N43" s="627"/>
      <c r="O43" s="627"/>
      <c r="P43" s="627"/>
      <c r="Q43" s="628"/>
      <c r="R43" s="629">
        <v>386107</v>
      </c>
      <c r="S43" s="630"/>
      <c r="T43" s="630"/>
      <c r="U43" s="630"/>
      <c r="V43" s="630"/>
      <c r="W43" s="630"/>
      <c r="X43" s="630"/>
      <c r="Y43" s="631"/>
      <c r="Z43" s="656">
        <v>2.1</v>
      </c>
      <c r="AA43" s="656"/>
      <c r="AB43" s="656"/>
      <c r="AC43" s="656"/>
      <c r="AD43" s="657" t="s">
        <v>128</v>
      </c>
      <c r="AE43" s="657"/>
      <c r="AF43" s="657"/>
      <c r="AG43" s="657"/>
      <c r="AH43" s="657"/>
      <c r="AI43" s="657"/>
      <c r="AJ43" s="657"/>
      <c r="AK43" s="657"/>
      <c r="AL43" s="632" t="s">
        <v>234</v>
      </c>
      <c r="AM43" s="633"/>
      <c r="AN43" s="633"/>
      <c r="AO43" s="658"/>
      <c r="BV43" s="220"/>
      <c r="BW43" s="220"/>
      <c r="BX43" s="220"/>
      <c r="BY43" s="220"/>
      <c r="BZ43" s="220"/>
      <c r="CA43" s="220"/>
      <c r="CB43" s="220"/>
      <c r="CD43" s="626" t="s">
        <v>356</v>
      </c>
      <c r="CE43" s="627"/>
      <c r="CF43" s="627"/>
      <c r="CG43" s="627"/>
      <c r="CH43" s="627"/>
      <c r="CI43" s="627"/>
      <c r="CJ43" s="627"/>
      <c r="CK43" s="627"/>
      <c r="CL43" s="627"/>
      <c r="CM43" s="627"/>
      <c r="CN43" s="627"/>
      <c r="CO43" s="627"/>
      <c r="CP43" s="627"/>
      <c r="CQ43" s="628"/>
      <c r="CR43" s="629">
        <v>89083</v>
      </c>
      <c r="CS43" s="640"/>
      <c r="CT43" s="640"/>
      <c r="CU43" s="640"/>
      <c r="CV43" s="640"/>
      <c r="CW43" s="640"/>
      <c r="CX43" s="640"/>
      <c r="CY43" s="641"/>
      <c r="CZ43" s="632">
        <v>0.5</v>
      </c>
      <c r="DA43" s="642"/>
      <c r="DB43" s="642"/>
      <c r="DC43" s="643"/>
      <c r="DD43" s="635">
        <v>62008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357</v>
      </c>
      <c r="C44" s="607"/>
      <c r="D44" s="607"/>
      <c r="E44" s="607"/>
      <c r="F44" s="607"/>
      <c r="G44" s="607"/>
      <c r="H44" s="607"/>
      <c r="I44" s="607"/>
      <c r="J44" s="607"/>
      <c r="K44" s="607"/>
      <c r="L44" s="607"/>
      <c r="M44" s="607"/>
      <c r="N44" s="607"/>
      <c r="O44" s="607"/>
      <c r="P44" s="607"/>
      <c r="Q44" s="608"/>
      <c r="R44" s="609">
        <v>17975659</v>
      </c>
      <c r="S44" s="644"/>
      <c r="T44" s="644"/>
      <c r="U44" s="644"/>
      <c r="V44" s="644"/>
      <c r="W44" s="644"/>
      <c r="X44" s="644"/>
      <c r="Y44" s="645"/>
      <c r="Z44" s="646">
        <v>100</v>
      </c>
      <c r="AA44" s="646"/>
      <c r="AB44" s="646"/>
      <c r="AC44" s="646"/>
      <c r="AD44" s="647">
        <v>7528136</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2814692</v>
      </c>
      <c r="CS44" s="630"/>
      <c r="CT44" s="630"/>
      <c r="CU44" s="630"/>
      <c r="CV44" s="630"/>
      <c r="CW44" s="630"/>
      <c r="CX44" s="630"/>
      <c r="CY44" s="631"/>
      <c r="CZ44" s="632">
        <v>16</v>
      </c>
      <c r="DA44" s="633"/>
      <c r="DB44" s="633"/>
      <c r="DC44" s="634"/>
      <c r="DD44" s="635">
        <v>419790</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52"/>
      <c r="CE45" s="653"/>
      <c r="CF45" s="626" t="s">
        <v>359</v>
      </c>
      <c r="CG45" s="627"/>
      <c r="CH45" s="627"/>
      <c r="CI45" s="627"/>
      <c r="CJ45" s="627"/>
      <c r="CK45" s="627"/>
      <c r="CL45" s="627"/>
      <c r="CM45" s="627"/>
      <c r="CN45" s="627"/>
      <c r="CO45" s="627"/>
      <c r="CP45" s="627"/>
      <c r="CQ45" s="628"/>
      <c r="CR45" s="629">
        <v>1019695</v>
      </c>
      <c r="CS45" s="640"/>
      <c r="CT45" s="640"/>
      <c r="CU45" s="640"/>
      <c r="CV45" s="640"/>
      <c r="CW45" s="640"/>
      <c r="CX45" s="640"/>
      <c r="CY45" s="641"/>
      <c r="CZ45" s="632">
        <v>5.8</v>
      </c>
      <c r="DA45" s="642"/>
      <c r="DB45" s="642"/>
      <c r="DC45" s="643"/>
      <c r="DD45" s="635">
        <v>37995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2" t="s">
        <v>360</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52"/>
      <c r="CE46" s="653"/>
      <c r="CF46" s="626" t="s">
        <v>361</v>
      </c>
      <c r="CG46" s="627"/>
      <c r="CH46" s="627"/>
      <c r="CI46" s="627"/>
      <c r="CJ46" s="627"/>
      <c r="CK46" s="627"/>
      <c r="CL46" s="627"/>
      <c r="CM46" s="627"/>
      <c r="CN46" s="627"/>
      <c r="CO46" s="627"/>
      <c r="CP46" s="627"/>
      <c r="CQ46" s="628"/>
      <c r="CR46" s="629">
        <v>1725329</v>
      </c>
      <c r="CS46" s="630"/>
      <c r="CT46" s="630"/>
      <c r="CU46" s="630"/>
      <c r="CV46" s="630"/>
      <c r="CW46" s="630"/>
      <c r="CX46" s="630"/>
      <c r="CY46" s="631"/>
      <c r="CZ46" s="632">
        <v>9.8000000000000007</v>
      </c>
      <c r="DA46" s="633"/>
      <c r="DB46" s="633"/>
      <c r="DC46" s="634"/>
      <c r="DD46" s="635">
        <v>376427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v>297505</v>
      </c>
      <c r="CS47" s="640"/>
      <c r="CT47" s="640"/>
      <c r="CU47" s="640"/>
      <c r="CV47" s="640"/>
      <c r="CW47" s="640"/>
      <c r="CX47" s="640"/>
      <c r="CY47" s="641"/>
      <c r="CZ47" s="632">
        <v>1.7</v>
      </c>
      <c r="DA47" s="642"/>
      <c r="DB47" s="642"/>
      <c r="DC47" s="643"/>
      <c r="DD47" s="635">
        <v>29296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128</v>
      </c>
      <c r="CS48" s="630"/>
      <c r="CT48" s="630"/>
      <c r="CU48" s="630"/>
      <c r="CV48" s="630"/>
      <c r="CW48" s="630"/>
      <c r="CX48" s="630"/>
      <c r="CY48" s="631"/>
      <c r="CZ48" s="632" t="s">
        <v>234</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06" t="s">
        <v>366</v>
      </c>
      <c r="CE49" s="607"/>
      <c r="CF49" s="607"/>
      <c r="CG49" s="607"/>
      <c r="CH49" s="607"/>
      <c r="CI49" s="607"/>
      <c r="CJ49" s="607"/>
      <c r="CK49" s="607"/>
      <c r="CL49" s="607"/>
      <c r="CM49" s="607"/>
      <c r="CN49" s="607"/>
      <c r="CO49" s="607"/>
      <c r="CP49" s="607"/>
      <c r="CQ49" s="608"/>
      <c r="CR49" s="609">
        <v>17543490</v>
      </c>
      <c r="CS49" s="610"/>
      <c r="CT49" s="610"/>
      <c r="CU49" s="610"/>
      <c r="CV49" s="610"/>
      <c r="CW49" s="610"/>
      <c r="CX49" s="610"/>
      <c r="CY49" s="611"/>
      <c r="CZ49" s="612">
        <v>100</v>
      </c>
      <c r="DA49" s="613"/>
      <c r="DB49" s="613"/>
      <c r="DC49" s="614"/>
      <c r="DD49" s="615">
        <v>8933379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ADQRsnk2erSn+/qgJ1vhlGgWHBYtzzZxTA4ZqRR+66sFzM19Tq+/n7mlspfv9aK/mnsll2KO2Ai4ph5P9Iyz0w==" saltValue="qaCMkHSwnm7mk6VaDWX2M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8" zoomScale="55" zoomScaleNormal="55" zoomScaleSheetLayoutView="70" workbookViewId="0">
      <selection activeCell="AF14" sqref="AF14:AJ14"/>
    </sheetView>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20" t="s">
        <v>368</v>
      </c>
      <c r="DK2" s="1121"/>
      <c r="DL2" s="1121"/>
      <c r="DM2" s="1121"/>
      <c r="DN2" s="1121"/>
      <c r="DO2" s="1122"/>
      <c r="DP2" s="227"/>
      <c r="DQ2" s="1120" t="s">
        <v>369</v>
      </c>
      <c r="DR2" s="1121"/>
      <c r="DS2" s="1121"/>
      <c r="DT2" s="1121"/>
      <c r="DU2" s="1121"/>
      <c r="DV2" s="1121"/>
      <c r="DW2" s="1121"/>
      <c r="DX2" s="1121"/>
      <c r="DY2" s="1121"/>
      <c r="DZ2" s="1122"/>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1"/>
      <c r="BA4" s="231"/>
      <c r="BB4" s="231"/>
      <c r="BC4" s="231"/>
      <c r="BD4" s="231"/>
      <c r="BE4" s="232"/>
      <c r="BF4" s="232"/>
      <c r="BG4" s="232"/>
      <c r="BH4" s="232"/>
      <c r="BI4" s="232"/>
      <c r="BJ4" s="232"/>
      <c r="BK4" s="232"/>
      <c r="BL4" s="232"/>
      <c r="BM4" s="232"/>
      <c r="BN4" s="232"/>
      <c r="BO4" s="232"/>
      <c r="BP4" s="232"/>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3"/>
    </row>
    <row r="5" spans="1:131" s="234" customFormat="1" ht="26.25" customHeight="1" x14ac:dyDescent="0.15">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31"/>
      <c r="BA5" s="231"/>
      <c r="BB5" s="231"/>
      <c r="BC5" s="231"/>
      <c r="BD5" s="231"/>
      <c r="BE5" s="232"/>
      <c r="BF5" s="232"/>
      <c r="BG5" s="232"/>
      <c r="BH5" s="232"/>
      <c r="BI5" s="232"/>
      <c r="BJ5" s="232"/>
      <c r="BK5" s="232"/>
      <c r="BL5" s="232"/>
      <c r="BM5" s="232"/>
      <c r="BN5" s="232"/>
      <c r="BO5" s="232"/>
      <c r="BP5" s="232"/>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3"/>
    </row>
    <row r="6" spans="1:131" s="234"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1"/>
      <c r="BA6" s="231"/>
      <c r="BB6" s="231"/>
      <c r="BC6" s="231"/>
      <c r="BD6" s="231"/>
      <c r="BE6" s="232"/>
      <c r="BF6" s="232"/>
      <c r="BG6" s="232"/>
      <c r="BH6" s="232"/>
      <c r="BI6" s="232"/>
      <c r="BJ6" s="232"/>
      <c r="BK6" s="232"/>
      <c r="BL6" s="232"/>
      <c r="BM6" s="232"/>
      <c r="BN6" s="232"/>
      <c r="BO6" s="232"/>
      <c r="BP6" s="232"/>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3"/>
    </row>
    <row r="7" spans="1:131" s="234" customFormat="1" ht="26.25" customHeight="1" thickTop="1" x14ac:dyDescent="0.15">
      <c r="A7" s="235">
        <v>1</v>
      </c>
      <c r="B7" s="1076" t="s">
        <v>389</v>
      </c>
      <c r="C7" s="1077"/>
      <c r="D7" s="1077"/>
      <c r="E7" s="1077"/>
      <c r="F7" s="1077"/>
      <c r="G7" s="1077"/>
      <c r="H7" s="1077"/>
      <c r="I7" s="1077"/>
      <c r="J7" s="1077"/>
      <c r="K7" s="1077"/>
      <c r="L7" s="1077"/>
      <c r="M7" s="1077"/>
      <c r="N7" s="1077"/>
      <c r="O7" s="1077"/>
      <c r="P7" s="1078"/>
      <c r="Q7" s="1131">
        <v>17976</v>
      </c>
      <c r="R7" s="1132"/>
      <c r="S7" s="1132"/>
      <c r="T7" s="1132"/>
      <c r="U7" s="1132"/>
      <c r="V7" s="1132">
        <v>17544</v>
      </c>
      <c r="W7" s="1132"/>
      <c r="X7" s="1132"/>
      <c r="Y7" s="1132"/>
      <c r="Z7" s="1132"/>
      <c r="AA7" s="1132">
        <v>432</v>
      </c>
      <c r="AB7" s="1132"/>
      <c r="AC7" s="1132"/>
      <c r="AD7" s="1132"/>
      <c r="AE7" s="1133"/>
      <c r="AF7" s="1134">
        <v>307</v>
      </c>
      <c r="AG7" s="1135"/>
      <c r="AH7" s="1135"/>
      <c r="AI7" s="1135"/>
      <c r="AJ7" s="1136"/>
      <c r="AK7" s="1137">
        <v>422</v>
      </c>
      <c r="AL7" s="1138"/>
      <c r="AM7" s="1138"/>
      <c r="AN7" s="1138"/>
      <c r="AO7" s="1138"/>
      <c r="AP7" s="1138">
        <v>12340</v>
      </c>
      <c r="AQ7" s="1138"/>
      <c r="AR7" s="1138"/>
      <c r="AS7" s="1138"/>
      <c r="AT7" s="1138"/>
      <c r="AU7" s="1139"/>
      <c r="AV7" s="1139"/>
      <c r="AW7" s="1139"/>
      <c r="AX7" s="1139"/>
      <c r="AY7" s="1140"/>
      <c r="AZ7" s="231"/>
      <c r="BA7" s="231"/>
      <c r="BB7" s="231"/>
      <c r="BC7" s="231"/>
      <c r="BD7" s="231"/>
      <c r="BE7" s="232"/>
      <c r="BF7" s="232"/>
      <c r="BG7" s="232"/>
      <c r="BH7" s="232"/>
      <c r="BI7" s="232"/>
      <c r="BJ7" s="232"/>
      <c r="BK7" s="232"/>
      <c r="BL7" s="232"/>
      <c r="BM7" s="232"/>
      <c r="BN7" s="232"/>
      <c r="BO7" s="232"/>
      <c r="BP7" s="232"/>
      <c r="BQ7" s="235">
        <v>1</v>
      </c>
      <c r="BR7" s="236" t="s">
        <v>589</v>
      </c>
      <c r="BS7" s="1128" t="s">
        <v>590</v>
      </c>
      <c r="BT7" s="1129"/>
      <c r="BU7" s="1129"/>
      <c r="BV7" s="1129"/>
      <c r="BW7" s="1129"/>
      <c r="BX7" s="1129"/>
      <c r="BY7" s="1129"/>
      <c r="BZ7" s="1129"/>
      <c r="CA7" s="1129"/>
      <c r="CB7" s="1129"/>
      <c r="CC7" s="1129"/>
      <c r="CD7" s="1129"/>
      <c r="CE7" s="1129"/>
      <c r="CF7" s="1129"/>
      <c r="CG7" s="1141"/>
      <c r="CH7" s="1125">
        <v>0</v>
      </c>
      <c r="CI7" s="1126"/>
      <c r="CJ7" s="1126"/>
      <c r="CK7" s="1126"/>
      <c r="CL7" s="1127"/>
      <c r="CM7" s="1125">
        <v>37</v>
      </c>
      <c r="CN7" s="1126"/>
      <c r="CO7" s="1126"/>
      <c r="CP7" s="1126"/>
      <c r="CQ7" s="1127"/>
      <c r="CR7" s="1125">
        <v>2</v>
      </c>
      <c r="CS7" s="1126"/>
      <c r="CT7" s="1126"/>
      <c r="CU7" s="1126"/>
      <c r="CV7" s="1127"/>
      <c r="CW7" s="1125">
        <v>0</v>
      </c>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3"/>
    </row>
    <row r="8" spans="1:131" s="234" customFormat="1" ht="26.25" customHeight="1" x14ac:dyDescent="0.15">
      <c r="A8" s="237">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1"/>
      <c r="BA8" s="231"/>
      <c r="BB8" s="231"/>
      <c r="BC8" s="231"/>
      <c r="BD8" s="231"/>
      <c r="BE8" s="232"/>
      <c r="BF8" s="232"/>
      <c r="BG8" s="232"/>
      <c r="BH8" s="232"/>
      <c r="BI8" s="232"/>
      <c r="BJ8" s="232"/>
      <c r="BK8" s="232"/>
      <c r="BL8" s="232"/>
      <c r="BM8" s="232"/>
      <c r="BN8" s="232"/>
      <c r="BO8" s="232"/>
      <c r="BP8" s="232"/>
      <c r="BQ8" s="237">
        <v>2</v>
      </c>
      <c r="BR8" s="238" t="s">
        <v>589</v>
      </c>
      <c r="BS8" s="1021" t="s">
        <v>591</v>
      </c>
      <c r="BT8" s="1022"/>
      <c r="BU8" s="1022"/>
      <c r="BV8" s="1022"/>
      <c r="BW8" s="1022"/>
      <c r="BX8" s="1022"/>
      <c r="BY8" s="1022"/>
      <c r="BZ8" s="1022"/>
      <c r="CA8" s="1022"/>
      <c r="CB8" s="1022"/>
      <c r="CC8" s="1022"/>
      <c r="CD8" s="1022"/>
      <c r="CE8" s="1022"/>
      <c r="CF8" s="1022"/>
      <c r="CG8" s="1043"/>
      <c r="CH8" s="1018">
        <v>0</v>
      </c>
      <c r="CI8" s="1019"/>
      <c r="CJ8" s="1019"/>
      <c r="CK8" s="1019"/>
      <c r="CL8" s="1020"/>
      <c r="CM8" s="1018">
        <v>38</v>
      </c>
      <c r="CN8" s="1019"/>
      <c r="CO8" s="1019"/>
      <c r="CP8" s="1019"/>
      <c r="CQ8" s="1020"/>
      <c r="CR8" s="1018">
        <v>15</v>
      </c>
      <c r="CS8" s="1019"/>
      <c r="CT8" s="1019"/>
      <c r="CU8" s="1019"/>
      <c r="CV8" s="1020"/>
      <c r="CW8" s="1018">
        <v>0</v>
      </c>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3"/>
    </row>
    <row r="9" spans="1:131" s="234" customFormat="1" ht="26.25" customHeight="1" x14ac:dyDescent="0.15">
      <c r="A9" s="237">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1"/>
      <c r="BA9" s="231"/>
      <c r="BB9" s="231"/>
      <c r="BC9" s="231"/>
      <c r="BD9" s="231"/>
      <c r="BE9" s="232"/>
      <c r="BF9" s="232"/>
      <c r="BG9" s="232"/>
      <c r="BH9" s="232"/>
      <c r="BI9" s="232"/>
      <c r="BJ9" s="232"/>
      <c r="BK9" s="232"/>
      <c r="BL9" s="232"/>
      <c r="BM9" s="232"/>
      <c r="BN9" s="232"/>
      <c r="BO9" s="232"/>
      <c r="BP9" s="232"/>
      <c r="BQ9" s="237">
        <v>3</v>
      </c>
      <c r="BR9" s="238"/>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3"/>
    </row>
    <row r="10" spans="1:131" s="234" customFormat="1" ht="26.25" customHeight="1" x14ac:dyDescent="0.15">
      <c r="A10" s="237">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1"/>
      <c r="BA10" s="231"/>
      <c r="BB10" s="231"/>
      <c r="BC10" s="231"/>
      <c r="BD10" s="231"/>
      <c r="BE10" s="232"/>
      <c r="BF10" s="232"/>
      <c r="BG10" s="232"/>
      <c r="BH10" s="232"/>
      <c r="BI10" s="232"/>
      <c r="BJ10" s="232"/>
      <c r="BK10" s="232"/>
      <c r="BL10" s="232"/>
      <c r="BM10" s="232"/>
      <c r="BN10" s="232"/>
      <c r="BO10" s="232"/>
      <c r="BP10" s="232"/>
      <c r="BQ10" s="237">
        <v>4</v>
      </c>
      <c r="BR10" s="238"/>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3"/>
    </row>
    <row r="11" spans="1:131" s="234" customFormat="1" ht="26.25" customHeight="1" x14ac:dyDescent="0.15">
      <c r="A11" s="237">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1"/>
      <c r="BA11" s="231"/>
      <c r="BB11" s="231"/>
      <c r="BC11" s="231"/>
      <c r="BD11" s="231"/>
      <c r="BE11" s="232"/>
      <c r="BF11" s="232"/>
      <c r="BG11" s="232"/>
      <c r="BH11" s="232"/>
      <c r="BI11" s="232"/>
      <c r="BJ11" s="232"/>
      <c r="BK11" s="232"/>
      <c r="BL11" s="232"/>
      <c r="BM11" s="232"/>
      <c r="BN11" s="232"/>
      <c r="BO11" s="232"/>
      <c r="BP11" s="232"/>
      <c r="BQ11" s="237">
        <v>5</v>
      </c>
      <c r="BR11" s="238"/>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3"/>
    </row>
    <row r="12" spans="1:131" s="234" customFormat="1" ht="26.25" customHeight="1" x14ac:dyDescent="0.15">
      <c r="A12" s="237">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1"/>
      <c r="BA12" s="231"/>
      <c r="BB12" s="231"/>
      <c r="BC12" s="231"/>
      <c r="BD12" s="231"/>
      <c r="BE12" s="232"/>
      <c r="BF12" s="232"/>
      <c r="BG12" s="232"/>
      <c r="BH12" s="232"/>
      <c r="BI12" s="232"/>
      <c r="BJ12" s="232"/>
      <c r="BK12" s="232"/>
      <c r="BL12" s="232"/>
      <c r="BM12" s="232"/>
      <c r="BN12" s="232"/>
      <c r="BO12" s="232"/>
      <c r="BP12" s="232"/>
      <c r="BQ12" s="237">
        <v>6</v>
      </c>
      <c r="BR12" s="238"/>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3"/>
    </row>
    <row r="13" spans="1:131" s="234" customFormat="1" ht="26.25" customHeight="1" x14ac:dyDescent="0.15">
      <c r="A13" s="237">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1"/>
      <c r="BA13" s="231"/>
      <c r="BB13" s="231"/>
      <c r="BC13" s="231"/>
      <c r="BD13" s="231"/>
      <c r="BE13" s="232"/>
      <c r="BF13" s="232"/>
      <c r="BG13" s="232"/>
      <c r="BH13" s="232"/>
      <c r="BI13" s="232"/>
      <c r="BJ13" s="232"/>
      <c r="BK13" s="232"/>
      <c r="BL13" s="232"/>
      <c r="BM13" s="232"/>
      <c r="BN13" s="232"/>
      <c r="BO13" s="232"/>
      <c r="BP13" s="232"/>
      <c r="BQ13" s="237">
        <v>7</v>
      </c>
      <c r="BR13" s="238"/>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3"/>
    </row>
    <row r="14" spans="1:131" s="234" customFormat="1" ht="26.25" customHeight="1" x14ac:dyDescent="0.15">
      <c r="A14" s="237">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1"/>
      <c r="BA14" s="231"/>
      <c r="BB14" s="231"/>
      <c r="BC14" s="231"/>
      <c r="BD14" s="231"/>
      <c r="BE14" s="232"/>
      <c r="BF14" s="232"/>
      <c r="BG14" s="232"/>
      <c r="BH14" s="232"/>
      <c r="BI14" s="232"/>
      <c r="BJ14" s="232"/>
      <c r="BK14" s="232"/>
      <c r="BL14" s="232"/>
      <c r="BM14" s="232"/>
      <c r="BN14" s="232"/>
      <c r="BO14" s="232"/>
      <c r="BP14" s="232"/>
      <c r="BQ14" s="237">
        <v>8</v>
      </c>
      <c r="BR14" s="238"/>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3"/>
    </row>
    <row r="15" spans="1:131" s="234" customFormat="1" ht="26.25" customHeight="1" x14ac:dyDescent="0.15">
      <c r="A15" s="237">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1"/>
      <c r="BA15" s="231"/>
      <c r="BB15" s="231"/>
      <c r="BC15" s="231"/>
      <c r="BD15" s="231"/>
      <c r="BE15" s="232"/>
      <c r="BF15" s="232"/>
      <c r="BG15" s="232"/>
      <c r="BH15" s="232"/>
      <c r="BI15" s="232"/>
      <c r="BJ15" s="232"/>
      <c r="BK15" s="232"/>
      <c r="BL15" s="232"/>
      <c r="BM15" s="232"/>
      <c r="BN15" s="232"/>
      <c r="BO15" s="232"/>
      <c r="BP15" s="232"/>
      <c r="BQ15" s="237">
        <v>9</v>
      </c>
      <c r="BR15" s="238"/>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3"/>
    </row>
    <row r="16" spans="1:131" s="234" customFormat="1" ht="26.25" customHeight="1" x14ac:dyDescent="0.15">
      <c r="A16" s="237">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1"/>
      <c r="BA16" s="231"/>
      <c r="BB16" s="231"/>
      <c r="BC16" s="231"/>
      <c r="BD16" s="231"/>
      <c r="BE16" s="232"/>
      <c r="BF16" s="232"/>
      <c r="BG16" s="232"/>
      <c r="BH16" s="232"/>
      <c r="BI16" s="232"/>
      <c r="BJ16" s="232"/>
      <c r="BK16" s="232"/>
      <c r="BL16" s="232"/>
      <c r="BM16" s="232"/>
      <c r="BN16" s="232"/>
      <c r="BO16" s="232"/>
      <c r="BP16" s="232"/>
      <c r="BQ16" s="237">
        <v>10</v>
      </c>
      <c r="BR16" s="238"/>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3"/>
    </row>
    <row r="17" spans="1:131" s="234" customFormat="1" ht="26.25" customHeight="1" x14ac:dyDescent="0.15">
      <c r="A17" s="237">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1"/>
      <c r="BA17" s="231"/>
      <c r="BB17" s="231"/>
      <c r="BC17" s="231"/>
      <c r="BD17" s="231"/>
      <c r="BE17" s="232"/>
      <c r="BF17" s="232"/>
      <c r="BG17" s="232"/>
      <c r="BH17" s="232"/>
      <c r="BI17" s="232"/>
      <c r="BJ17" s="232"/>
      <c r="BK17" s="232"/>
      <c r="BL17" s="232"/>
      <c r="BM17" s="232"/>
      <c r="BN17" s="232"/>
      <c r="BO17" s="232"/>
      <c r="BP17" s="232"/>
      <c r="BQ17" s="237">
        <v>11</v>
      </c>
      <c r="BR17" s="238"/>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3"/>
    </row>
    <row r="18" spans="1:131" s="234" customFormat="1" ht="26.25" customHeight="1" x14ac:dyDescent="0.15">
      <c r="A18" s="237">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1"/>
      <c r="BA18" s="231"/>
      <c r="BB18" s="231"/>
      <c r="BC18" s="231"/>
      <c r="BD18" s="231"/>
      <c r="BE18" s="232"/>
      <c r="BF18" s="232"/>
      <c r="BG18" s="232"/>
      <c r="BH18" s="232"/>
      <c r="BI18" s="232"/>
      <c r="BJ18" s="232"/>
      <c r="BK18" s="232"/>
      <c r="BL18" s="232"/>
      <c r="BM18" s="232"/>
      <c r="BN18" s="232"/>
      <c r="BO18" s="232"/>
      <c r="BP18" s="232"/>
      <c r="BQ18" s="237">
        <v>12</v>
      </c>
      <c r="BR18" s="238"/>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3"/>
    </row>
    <row r="19" spans="1:131" s="234" customFormat="1" ht="26.25" customHeight="1" x14ac:dyDescent="0.15">
      <c r="A19" s="237">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1"/>
      <c r="BA19" s="231"/>
      <c r="BB19" s="231"/>
      <c r="BC19" s="231"/>
      <c r="BD19" s="231"/>
      <c r="BE19" s="232"/>
      <c r="BF19" s="232"/>
      <c r="BG19" s="232"/>
      <c r="BH19" s="232"/>
      <c r="BI19" s="232"/>
      <c r="BJ19" s="232"/>
      <c r="BK19" s="232"/>
      <c r="BL19" s="232"/>
      <c r="BM19" s="232"/>
      <c r="BN19" s="232"/>
      <c r="BO19" s="232"/>
      <c r="BP19" s="232"/>
      <c r="BQ19" s="237">
        <v>13</v>
      </c>
      <c r="BR19" s="238"/>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3"/>
    </row>
    <row r="20" spans="1:131" s="234" customFormat="1" ht="26.25" customHeight="1" x14ac:dyDescent="0.15">
      <c r="A20" s="237">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1"/>
      <c r="BA20" s="231"/>
      <c r="BB20" s="231"/>
      <c r="BC20" s="231"/>
      <c r="BD20" s="231"/>
      <c r="BE20" s="232"/>
      <c r="BF20" s="232"/>
      <c r="BG20" s="232"/>
      <c r="BH20" s="232"/>
      <c r="BI20" s="232"/>
      <c r="BJ20" s="232"/>
      <c r="BK20" s="232"/>
      <c r="BL20" s="232"/>
      <c r="BM20" s="232"/>
      <c r="BN20" s="232"/>
      <c r="BO20" s="232"/>
      <c r="BP20" s="232"/>
      <c r="BQ20" s="237">
        <v>14</v>
      </c>
      <c r="BR20" s="238"/>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3"/>
    </row>
    <row r="21" spans="1:131" s="234" customFormat="1" ht="26.25" customHeight="1" thickBot="1" x14ac:dyDescent="0.2">
      <c r="A21" s="237">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1"/>
      <c r="BA21" s="231"/>
      <c r="BB21" s="231"/>
      <c r="BC21" s="231"/>
      <c r="BD21" s="231"/>
      <c r="BE21" s="232"/>
      <c r="BF21" s="232"/>
      <c r="BG21" s="232"/>
      <c r="BH21" s="232"/>
      <c r="BI21" s="232"/>
      <c r="BJ21" s="232"/>
      <c r="BK21" s="232"/>
      <c r="BL21" s="232"/>
      <c r="BM21" s="232"/>
      <c r="BN21" s="232"/>
      <c r="BO21" s="232"/>
      <c r="BP21" s="232"/>
      <c r="BQ21" s="237">
        <v>15</v>
      </c>
      <c r="BR21" s="238"/>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3"/>
    </row>
    <row r="22" spans="1:131" s="234" customFormat="1" ht="26.25" customHeight="1" x14ac:dyDescent="0.15">
      <c r="A22" s="237">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32"/>
      <c r="BF22" s="232"/>
      <c r="BG22" s="232"/>
      <c r="BH22" s="232"/>
      <c r="BI22" s="232"/>
      <c r="BJ22" s="232"/>
      <c r="BK22" s="232"/>
      <c r="BL22" s="232"/>
      <c r="BM22" s="232"/>
      <c r="BN22" s="232"/>
      <c r="BO22" s="232"/>
      <c r="BP22" s="232"/>
      <c r="BQ22" s="237">
        <v>16</v>
      </c>
      <c r="BR22" s="238"/>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3"/>
    </row>
    <row r="23" spans="1:131" s="234" customFormat="1" ht="26.25" customHeight="1" thickBot="1" x14ac:dyDescent="0.2">
      <c r="A23" s="239" t="s">
        <v>391</v>
      </c>
      <c r="B23" s="966" t="s">
        <v>392</v>
      </c>
      <c r="C23" s="967"/>
      <c r="D23" s="967"/>
      <c r="E23" s="967"/>
      <c r="F23" s="967"/>
      <c r="G23" s="967"/>
      <c r="H23" s="967"/>
      <c r="I23" s="967"/>
      <c r="J23" s="967"/>
      <c r="K23" s="967"/>
      <c r="L23" s="967"/>
      <c r="M23" s="967"/>
      <c r="N23" s="967"/>
      <c r="O23" s="967"/>
      <c r="P23" s="977"/>
      <c r="Q23" s="1096">
        <v>17976</v>
      </c>
      <c r="R23" s="1090"/>
      <c r="S23" s="1090"/>
      <c r="T23" s="1090"/>
      <c r="U23" s="1090"/>
      <c r="V23" s="1090">
        <v>17544</v>
      </c>
      <c r="W23" s="1090"/>
      <c r="X23" s="1090"/>
      <c r="Y23" s="1090"/>
      <c r="Z23" s="1090"/>
      <c r="AA23" s="1090">
        <v>432</v>
      </c>
      <c r="AB23" s="1090"/>
      <c r="AC23" s="1090"/>
      <c r="AD23" s="1090"/>
      <c r="AE23" s="1097"/>
      <c r="AF23" s="1098">
        <v>307</v>
      </c>
      <c r="AG23" s="1090"/>
      <c r="AH23" s="1090"/>
      <c r="AI23" s="1090"/>
      <c r="AJ23" s="1099"/>
      <c r="AK23" s="1100"/>
      <c r="AL23" s="1101"/>
      <c r="AM23" s="1101"/>
      <c r="AN23" s="1101"/>
      <c r="AO23" s="1101"/>
      <c r="AP23" s="1090">
        <v>12340</v>
      </c>
      <c r="AQ23" s="1090"/>
      <c r="AR23" s="1090"/>
      <c r="AS23" s="1090"/>
      <c r="AT23" s="1090"/>
      <c r="AU23" s="1091"/>
      <c r="AV23" s="1091"/>
      <c r="AW23" s="1091"/>
      <c r="AX23" s="1091"/>
      <c r="AY23" s="1092"/>
      <c r="AZ23" s="1093" t="s">
        <v>393</v>
      </c>
      <c r="BA23" s="1094"/>
      <c r="BB23" s="1094"/>
      <c r="BC23" s="1094"/>
      <c r="BD23" s="1095"/>
      <c r="BE23" s="232"/>
      <c r="BF23" s="232"/>
      <c r="BG23" s="232"/>
      <c r="BH23" s="232"/>
      <c r="BI23" s="232"/>
      <c r="BJ23" s="232"/>
      <c r="BK23" s="232"/>
      <c r="BL23" s="232"/>
      <c r="BM23" s="232"/>
      <c r="BN23" s="232"/>
      <c r="BO23" s="232"/>
      <c r="BP23" s="232"/>
      <c r="BQ23" s="237">
        <v>17</v>
      </c>
      <c r="BR23" s="238"/>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3"/>
    </row>
    <row r="24" spans="1:131" s="234" customFormat="1" ht="26.25" customHeight="1" x14ac:dyDescent="0.15">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1"/>
      <c r="BA24" s="231"/>
      <c r="BB24" s="231"/>
      <c r="BC24" s="231"/>
      <c r="BD24" s="231"/>
      <c r="BE24" s="232"/>
      <c r="BF24" s="232"/>
      <c r="BG24" s="232"/>
      <c r="BH24" s="232"/>
      <c r="BI24" s="232"/>
      <c r="BJ24" s="232"/>
      <c r="BK24" s="232"/>
      <c r="BL24" s="232"/>
      <c r="BM24" s="232"/>
      <c r="BN24" s="232"/>
      <c r="BO24" s="232"/>
      <c r="BP24" s="232"/>
      <c r="BQ24" s="237">
        <v>18</v>
      </c>
      <c r="BR24" s="238"/>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3"/>
    </row>
    <row r="25" spans="1:131" ht="26.25" customHeight="1" thickBot="1" x14ac:dyDescent="0.2">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1"/>
      <c r="BK25" s="231"/>
      <c r="BL25" s="231"/>
      <c r="BM25" s="231"/>
      <c r="BN25" s="231"/>
      <c r="BO25" s="240"/>
      <c r="BP25" s="240"/>
      <c r="BQ25" s="237">
        <v>19</v>
      </c>
      <c r="BR25" s="238"/>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9"/>
    </row>
    <row r="26" spans="1:131" ht="26.25" customHeight="1" x14ac:dyDescent="0.15">
      <c r="A26" s="1024" t="s">
        <v>372</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379</v>
      </c>
      <c r="BF26" s="1031"/>
      <c r="BG26" s="1031"/>
      <c r="BH26" s="1031"/>
      <c r="BI26" s="1044"/>
      <c r="BJ26" s="231"/>
      <c r="BK26" s="231"/>
      <c r="BL26" s="231"/>
      <c r="BM26" s="231"/>
      <c r="BN26" s="231"/>
      <c r="BO26" s="240"/>
      <c r="BP26" s="240"/>
      <c r="BQ26" s="237">
        <v>20</v>
      </c>
      <c r="BR26" s="238"/>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9"/>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1"/>
      <c r="BK27" s="231"/>
      <c r="BL27" s="231"/>
      <c r="BM27" s="231"/>
      <c r="BN27" s="231"/>
      <c r="BO27" s="240"/>
      <c r="BP27" s="240"/>
      <c r="BQ27" s="237">
        <v>21</v>
      </c>
      <c r="BR27" s="238"/>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9"/>
    </row>
    <row r="28" spans="1:131" ht="26.25" customHeight="1" thickTop="1" x14ac:dyDescent="0.15">
      <c r="A28" s="241">
        <v>1</v>
      </c>
      <c r="B28" s="1076" t="s">
        <v>404</v>
      </c>
      <c r="C28" s="1077"/>
      <c r="D28" s="1077"/>
      <c r="E28" s="1077"/>
      <c r="F28" s="1077"/>
      <c r="G28" s="1077"/>
      <c r="H28" s="1077"/>
      <c r="I28" s="1077"/>
      <c r="J28" s="1077"/>
      <c r="K28" s="1077"/>
      <c r="L28" s="1077"/>
      <c r="M28" s="1077"/>
      <c r="N28" s="1077"/>
      <c r="O28" s="1077"/>
      <c r="P28" s="1078"/>
      <c r="Q28" s="1079">
        <v>3852</v>
      </c>
      <c r="R28" s="1080"/>
      <c r="S28" s="1080"/>
      <c r="T28" s="1080"/>
      <c r="U28" s="1080"/>
      <c r="V28" s="1080">
        <v>3695</v>
      </c>
      <c r="W28" s="1080"/>
      <c r="X28" s="1080"/>
      <c r="Y28" s="1080"/>
      <c r="Z28" s="1080"/>
      <c r="AA28" s="1080">
        <v>157</v>
      </c>
      <c r="AB28" s="1080"/>
      <c r="AC28" s="1080"/>
      <c r="AD28" s="1080"/>
      <c r="AE28" s="1081"/>
      <c r="AF28" s="1082">
        <v>157</v>
      </c>
      <c r="AG28" s="1080"/>
      <c r="AH28" s="1080"/>
      <c r="AI28" s="1080"/>
      <c r="AJ28" s="1083"/>
      <c r="AK28" s="1071">
        <v>382</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31"/>
      <c r="BK28" s="231"/>
      <c r="BL28" s="231"/>
      <c r="BM28" s="231"/>
      <c r="BN28" s="231"/>
      <c r="BO28" s="240"/>
      <c r="BP28" s="240"/>
      <c r="BQ28" s="237">
        <v>22</v>
      </c>
      <c r="BR28" s="238"/>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9"/>
    </row>
    <row r="29" spans="1:131" ht="26.25" customHeight="1" x14ac:dyDescent="0.15">
      <c r="A29" s="241">
        <v>2</v>
      </c>
      <c r="B29" s="1059" t="s">
        <v>405</v>
      </c>
      <c r="C29" s="1060"/>
      <c r="D29" s="1060"/>
      <c r="E29" s="1060"/>
      <c r="F29" s="1060"/>
      <c r="G29" s="1060"/>
      <c r="H29" s="1060"/>
      <c r="I29" s="1060"/>
      <c r="J29" s="1060"/>
      <c r="K29" s="1060"/>
      <c r="L29" s="1060"/>
      <c r="M29" s="1060"/>
      <c r="N29" s="1060"/>
      <c r="O29" s="1060"/>
      <c r="P29" s="1061"/>
      <c r="Q29" s="1067">
        <v>414</v>
      </c>
      <c r="R29" s="1068"/>
      <c r="S29" s="1068"/>
      <c r="T29" s="1068"/>
      <c r="U29" s="1068"/>
      <c r="V29" s="1068">
        <v>411</v>
      </c>
      <c r="W29" s="1068"/>
      <c r="X29" s="1068"/>
      <c r="Y29" s="1068"/>
      <c r="Z29" s="1068"/>
      <c r="AA29" s="1068">
        <v>3</v>
      </c>
      <c r="AB29" s="1068"/>
      <c r="AC29" s="1068"/>
      <c r="AD29" s="1068"/>
      <c r="AE29" s="1069"/>
      <c r="AF29" s="1064">
        <v>3</v>
      </c>
      <c r="AG29" s="1065"/>
      <c r="AH29" s="1065"/>
      <c r="AI29" s="1065"/>
      <c r="AJ29" s="1066"/>
      <c r="AK29" s="1009">
        <v>120</v>
      </c>
      <c r="AL29" s="1000"/>
      <c r="AM29" s="1000"/>
      <c r="AN29" s="1000"/>
      <c r="AO29" s="1000"/>
      <c r="AP29" s="1000"/>
      <c r="AQ29" s="1000"/>
      <c r="AR29" s="1000"/>
      <c r="AS29" s="1000"/>
      <c r="AT29" s="1000"/>
      <c r="AU29" s="1000"/>
      <c r="AV29" s="1000"/>
      <c r="AW29" s="1000"/>
      <c r="AX29" s="1000"/>
      <c r="AY29" s="1000"/>
      <c r="AZ29" s="1070"/>
      <c r="BA29" s="1070"/>
      <c r="BB29" s="1070"/>
      <c r="BC29" s="1070"/>
      <c r="BD29" s="1070"/>
      <c r="BE29" s="1001"/>
      <c r="BF29" s="1001"/>
      <c r="BG29" s="1001"/>
      <c r="BH29" s="1001"/>
      <c r="BI29" s="1002"/>
      <c r="BJ29" s="231"/>
      <c r="BK29" s="231"/>
      <c r="BL29" s="231"/>
      <c r="BM29" s="231"/>
      <c r="BN29" s="231"/>
      <c r="BO29" s="240"/>
      <c r="BP29" s="240"/>
      <c r="BQ29" s="237">
        <v>23</v>
      </c>
      <c r="BR29" s="238"/>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9"/>
    </row>
    <row r="30" spans="1:131" ht="26.25" customHeight="1" x14ac:dyDescent="0.15">
      <c r="A30" s="241">
        <v>3</v>
      </c>
      <c r="B30" s="1059" t="s">
        <v>406</v>
      </c>
      <c r="C30" s="1060"/>
      <c r="D30" s="1060"/>
      <c r="E30" s="1060"/>
      <c r="F30" s="1060"/>
      <c r="G30" s="1060"/>
      <c r="H30" s="1060"/>
      <c r="I30" s="1060"/>
      <c r="J30" s="1060"/>
      <c r="K30" s="1060"/>
      <c r="L30" s="1060"/>
      <c r="M30" s="1060"/>
      <c r="N30" s="1060"/>
      <c r="O30" s="1060"/>
      <c r="P30" s="1061"/>
      <c r="Q30" s="1067">
        <v>544</v>
      </c>
      <c r="R30" s="1068"/>
      <c r="S30" s="1068"/>
      <c r="T30" s="1068"/>
      <c r="U30" s="1068"/>
      <c r="V30" s="1068">
        <v>446</v>
      </c>
      <c r="W30" s="1068"/>
      <c r="X30" s="1068"/>
      <c r="Y30" s="1068"/>
      <c r="Z30" s="1068"/>
      <c r="AA30" s="1068">
        <v>98</v>
      </c>
      <c r="AB30" s="1068"/>
      <c r="AC30" s="1068"/>
      <c r="AD30" s="1068"/>
      <c r="AE30" s="1069"/>
      <c r="AF30" s="1064">
        <v>823</v>
      </c>
      <c r="AG30" s="1065"/>
      <c r="AH30" s="1065"/>
      <c r="AI30" s="1065"/>
      <c r="AJ30" s="1066"/>
      <c r="AK30" s="1009">
        <v>19</v>
      </c>
      <c r="AL30" s="1000"/>
      <c r="AM30" s="1000"/>
      <c r="AN30" s="1000"/>
      <c r="AO30" s="1000"/>
      <c r="AP30" s="1000">
        <v>2193</v>
      </c>
      <c r="AQ30" s="1000"/>
      <c r="AR30" s="1000"/>
      <c r="AS30" s="1000"/>
      <c r="AT30" s="1000"/>
      <c r="AU30" s="1000">
        <v>94</v>
      </c>
      <c r="AV30" s="1000"/>
      <c r="AW30" s="1000"/>
      <c r="AX30" s="1000"/>
      <c r="AY30" s="1000"/>
      <c r="AZ30" s="1070" t="s">
        <v>583</v>
      </c>
      <c r="BA30" s="1070"/>
      <c r="BB30" s="1070"/>
      <c r="BC30" s="1070"/>
      <c r="BD30" s="1070"/>
      <c r="BE30" s="1001" t="s">
        <v>407</v>
      </c>
      <c r="BF30" s="1001"/>
      <c r="BG30" s="1001"/>
      <c r="BH30" s="1001"/>
      <c r="BI30" s="1002"/>
      <c r="BJ30" s="231"/>
      <c r="BK30" s="231"/>
      <c r="BL30" s="231"/>
      <c r="BM30" s="231"/>
      <c r="BN30" s="231"/>
      <c r="BO30" s="240"/>
      <c r="BP30" s="240"/>
      <c r="BQ30" s="237">
        <v>24</v>
      </c>
      <c r="BR30" s="238"/>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9"/>
    </row>
    <row r="31" spans="1:131" ht="26.25" customHeight="1" x14ac:dyDescent="0.15">
      <c r="A31" s="241">
        <v>4</v>
      </c>
      <c r="B31" s="1059" t="s">
        <v>408</v>
      </c>
      <c r="C31" s="1060"/>
      <c r="D31" s="1060"/>
      <c r="E31" s="1060"/>
      <c r="F31" s="1060"/>
      <c r="G31" s="1060"/>
      <c r="H31" s="1060"/>
      <c r="I31" s="1060"/>
      <c r="J31" s="1060"/>
      <c r="K31" s="1060"/>
      <c r="L31" s="1060"/>
      <c r="M31" s="1060"/>
      <c r="N31" s="1060"/>
      <c r="O31" s="1060"/>
      <c r="P31" s="1061"/>
      <c r="Q31" s="1067">
        <v>1053</v>
      </c>
      <c r="R31" s="1068"/>
      <c r="S31" s="1068"/>
      <c r="T31" s="1068"/>
      <c r="U31" s="1068"/>
      <c r="V31" s="1068">
        <v>1010</v>
      </c>
      <c r="W31" s="1068"/>
      <c r="X31" s="1068"/>
      <c r="Y31" s="1068"/>
      <c r="Z31" s="1068"/>
      <c r="AA31" s="1068">
        <v>43</v>
      </c>
      <c r="AB31" s="1068"/>
      <c r="AC31" s="1068"/>
      <c r="AD31" s="1068"/>
      <c r="AE31" s="1069"/>
      <c r="AF31" s="1064">
        <v>202</v>
      </c>
      <c r="AG31" s="1065"/>
      <c r="AH31" s="1065"/>
      <c r="AI31" s="1065"/>
      <c r="AJ31" s="1066"/>
      <c r="AK31" s="1009">
        <v>525</v>
      </c>
      <c r="AL31" s="1000"/>
      <c r="AM31" s="1000"/>
      <c r="AN31" s="1000"/>
      <c r="AO31" s="1000"/>
      <c r="AP31" s="1000">
        <v>6240</v>
      </c>
      <c r="AQ31" s="1000"/>
      <c r="AR31" s="1000"/>
      <c r="AS31" s="1000"/>
      <c r="AT31" s="1000"/>
      <c r="AU31" s="1000">
        <v>4742</v>
      </c>
      <c r="AV31" s="1000"/>
      <c r="AW31" s="1000"/>
      <c r="AX31" s="1000"/>
      <c r="AY31" s="1000"/>
      <c r="AZ31" s="1070" t="s">
        <v>583</v>
      </c>
      <c r="BA31" s="1070"/>
      <c r="BB31" s="1070"/>
      <c r="BC31" s="1070"/>
      <c r="BD31" s="1070"/>
      <c r="BE31" s="1001" t="s">
        <v>407</v>
      </c>
      <c r="BF31" s="1001"/>
      <c r="BG31" s="1001"/>
      <c r="BH31" s="1001"/>
      <c r="BI31" s="1002"/>
      <c r="BJ31" s="231"/>
      <c r="BK31" s="231"/>
      <c r="BL31" s="231"/>
      <c r="BM31" s="231"/>
      <c r="BN31" s="231"/>
      <c r="BO31" s="240"/>
      <c r="BP31" s="240"/>
      <c r="BQ31" s="237">
        <v>25</v>
      </c>
      <c r="BR31" s="238"/>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9"/>
    </row>
    <row r="32" spans="1:131" ht="26.25" customHeight="1" x14ac:dyDescent="0.15">
      <c r="A32" s="241">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31"/>
      <c r="BK32" s="231"/>
      <c r="BL32" s="231"/>
      <c r="BM32" s="231"/>
      <c r="BN32" s="231"/>
      <c r="BO32" s="240"/>
      <c r="BP32" s="240"/>
      <c r="BQ32" s="237">
        <v>26</v>
      </c>
      <c r="BR32" s="238"/>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9"/>
    </row>
    <row r="33" spans="1:131" ht="26.25" customHeight="1" x14ac:dyDescent="0.15">
      <c r="A33" s="241">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1"/>
      <c r="BK33" s="231"/>
      <c r="BL33" s="231"/>
      <c r="BM33" s="231"/>
      <c r="BN33" s="231"/>
      <c r="BO33" s="240"/>
      <c r="BP33" s="240"/>
      <c r="BQ33" s="237">
        <v>27</v>
      </c>
      <c r="BR33" s="238"/>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9"/>
    </row>
    <row r="34" spans="1:131" ht="26.25" customHeight="1" x14ac:dyDescent="0.15">
      <c r="A34" s="241">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1"/>
      <c r="BK34" s="231"/>
      <c r="BL34" s="231"/>
      <c r="BM34" s="231"/>
      <c r="BN34" s="231"/>
      <c r="BO34" s="240"/>
      <c r="BP34" s="240"/>
      <c r="BQ34" s="237">
        <v>28</v>
      </c>
      <c r="BR34" s="238"/>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9"/>
    </row>
    <row r="35" spans="1:131" ht="26.25" customHeight="1" x14ac:dyDescent="0.15">
      <c r="A35" s="241">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1"/>
      <c r="BK35" s="231"/>
      <c r="BL35" s="231"/>
      <c r="BM35" s="231"/>
      <c r="BN35" s="231"/>
      <c r="BO35" s="240"/>
      <c r="BP35" s="240"/>
      <c r="BQ35" s="237">
        <v>29</v>
      </c>
      <c r="BR35" s="238"/>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9"/>
    </row>
    <row r="36" spans="1:131" ht="26.25" customHeight="1" x14ac:dyDescent="0.15">
      <c r="A36" s="241">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1"/>
      <c r="BK36" s="231"/>
      <c r="BL36" s="231"/>
      <c r="BM36" s="231"/>
      <c r="BN36" s="231"/>
      <c r="BO36" s="240"/>
      <c r="BP36" s="240"/>
      <c r="BQ36" s="237">
        <v>30</v>
      </c>
      <c r="BR36" s="238"/>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9"/>
    </row>
    <row r="37" spans="1:131" ht="26.25" customHeight="1" x14ac:dyDescent="0.15">
      <c r="A37" s="241">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1"/>
      <c r="BK37" s="231"/>
      <c r="BL37" s="231"/>
      <c r="BM37" s="231"/>
      <c r="BN37" s="231"/>
      <c r="BO37" s="240"/>
      <c r="BP37" s="240"/>
      <c r="BQ37" s="237">
        <v>31</v>
      </c>
      <c r="BR37" s="238"/>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9"/>
    </row>
    <row r="38" spans="1:131" ht="26.25" customHeight="1" x14ac:dyDescent="0.15">
      <c r="A38" s="241">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1"/>
      <c r="BK38" s="231"/>
      <c r="BL38" s="231"/>
      <c r="BM38" s="231"/>
      <c r="BN38" s="231"/>
      <c r="BO38" s="240"/>
      <c r="BP38" s="240"/>
      <c r="BQ38" s="237">
        <v>32</v>
      </c>
      <c r="BR38" s="238"/>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9"/>
    </row>
    <row r="39" spans="1:131" ht="26.25" customHeight="1" x14ac:dyDescent="0.15">
      <c r="A39" s="241">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1"/>
      <c r="BK39" s="231"/>
      <c r="BL39" s="231"/>
      <c r="BM39" s="231"/>
      <c r="BN39" s="231"/>
      <c r="BO39" s="240"/>
      <c r="BP39" s="240"/>
      <c r="BQ39" s="237">
        <v>33</v>
      </c>
      <c r="BR39" s="238"/>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9"/>
    </row>
    <row r="40" spans="1:131" ht="26.25" customHeight="1" x14ac:dyDescent="0.15">
      <c r="A40" s="237">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1"/>
      <c r="BK40" s="231"/>
      <c r="BL40" s="231"/>
      <c r="BM40" s="231"/>
      <c r="BN40" s="231"/>
      <c r="BO40" s="240"/>
      <c r="BP40" s="240"/>
      <c r="BQ40" s="237">
        <v>34</v>
      </c>
      <c r="BR40" s="238"/>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9"/>
    </row>
    <row r="41" spans="1:131" ht="26.25" customHeight="1" x14ac:dyDescent="0.15">
      <c r="A41" s="237">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1"/>
      <c r="BK41" s="231"/>
      <c r="BL41" s="231"/>
      <c r="BM41" s="231"/>
      <c r="BN41" s="231"/>
      <c r="BO41" s="240"/>
      <c r="BP41" s="240"/>
      <c r="BQ41" s="237">
        <v>35</v>
      </c>
      <c r="BR41" s="238"/>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9"/>
    </row>
    <row r="42" spans="1:131" ht="26.25" customHeight="1" x14ac:dyDescent="0.15">
      <c r="A42" s="237">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1"/>
      <c r="BK42" s="231"/>
      <c r="BL42" s="231"/>
      <c r="BM42" s="231"/>
      <c r="BN42" s="231"/>
      <c r="BO42" s="240"/>
      <c r="BP42" s="240"/>
      <c r="BQ42" s="237">
        <v>36</v>
      </c>
      <c r="BR42" s="238"/>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9"/>
    </row>
    <row r="43" spans="1:131" ht="26.25" customHeight="1" x14ac:dyDescent="0.15">
      <c r="A43" s="237">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1"/>
      <c r="BK43" s="231"/>
      <c r="BL43" s="231"/>
      <c r="BM43" s="231"/>
      <c r="BN43" s="231"/>
      <c r="BO43" s="240"/>
      <c r="BP43" s="240"/>
      <c r="BQ43" s="237">
        <v>37</v>
      </c>
      <c r="BR43" s="238"/>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9"/>
    </row>
    <row r="44" spans="1:131" ht="26.25" customHeight="1" x14ac:dyDescent="0.15">
      <c r="A44" s="237">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1"/>
      <c r="BK44" s="231"/>
      <c r="BL44" s="231"/>
      <c r="BM44" s="231"/>
      <c r="BN44" s="231"/>
      <c r="BO44" s="240"/>
      <c r="BP44" s="240"/>
      <c r="BQ44" s="237">
        <v>38</v>
      </c>
      <c r="BR44" s="238"/>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9"/>
    </row>
    <row r="45" spans="1:131" ht="26.25" customHeight="1" x14ac:dyDescent="0.15">
      <c r="A45" s="237">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1"/>
      <c r="BK45" s="231"/>
      <c r="BL45" s="231"/>
      <c r="BM45" s="231"/>
      <c r="BN45" s="231"/>
      <c r="BO45" s="240"/>
      <c r="BP45" s="240"/>
      <c r="BQ45" s="237">
        <v>39</v>
      </c>
      <c r="BR45" s="238"/>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9"/>
    </row>
    <row r="46" spans="1:131" ht="26.25" customHeight="1" x14ac:dyDescent="0.15">
      <c r="A46" s="237">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1"/>
      <c r="BK46" s="231"/>
      <c r="BL46" s="231"/>
      <c r="BM46" s="231"/>
      <c r="BN46" s="231"/>
      <c r="BO46" s="240"/>
      <c r="BP46" s="240"/>
      <c r="BQ46" s="237">
        <v>40</v>
      </c>
      <c r="BR46" s="238"/>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9"/>
    </row>
    <row r="47" spans="1:131" ht="26.25" customHeight="1" x14ac:dyDescent="0.15">
      <c r="A47" s="237">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1"/>
      <c r="BK47" s="231"/>
      <c r="BL47" s="231"/>
      <c r="BM47" s="231"/>
      <c r="BN47" s="231"/>
      <c r="BO47" s="240"/>
      <c r="BP47" s="240"/>
      <c r="BQ47" s="237">
        <v>41</v>
      </c>
      <c r="BR47" s="238"/>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9"/>
    </row>
    <row r="48" spans="1:131" ht="26.25" customHeight="1" x14ac:dyDescent="0.15">
      <c r="A48" s="237">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1"/>
      <c r="BK48" s="231"/>
      <c r="BL48" s="231"/>
      <c r="BM48" s="231"/>
      <c r="BN48" s="231"/>
      <c r="BO48" s="240"/>
      <c r="BP48" s="240"/>
      <c r="BQ48" s="237">
        <v>42</v>
      </c>
      <c r="BR48" s="238"/>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9"/>
    </row>
    <row r="49" spans="1:131" ht="26.25" customHeight="1" x14ac:dyDescent="0.15">
      <c r="A49" s="237">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1"/>
      <c r="BK49" s="231"/>
      <c r="BL49" s="231"/>
      <c r="BM49" s="231"/>
      <c r="BN49" s="231"/>
      <c r="BO49" s="240"/>
      <c r="BP49" s="240"/>
      <c r="BQ49" s="237">
        <v>43</v>
      </c>
      <c r="BR49" s="238"/>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9"/>
    </row>
    <row r="50" spans="1:131" ht="26.25" customHeight="1" x14ac:dyDescent="0.15">
      <c r="A50" s="237">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1"/>
      <c r="BK50" s="231"/>
      <c r="BL50" s="231"/>
      <c r="BM50" s="231"/>
      <c r="BN50" s="231"/>
      <c r="BO50" s="240"/>
      <c r="BP50" s="240"/>
      <c r="BQ50" s="237">
        <v>44</v>
      </c>
      <c r="BR50" s="238"/>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9"/>
    </row>
    <row r="51" spans="1:131" ht="26.25" customHeight="1" x14ac:dyDescent="0.15">
      <c r="A51" s="237">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1"/>
      <c r="BK51" s="231"/>
      <c r="BL51" s="231"/>
      <c r="BM51" s="231"/>
      <c r="BN51" s="231"/>
      <c r="BO51" s="240"/>
      <c r="BP51" s="240"/>
      <c r="BQ51" s="237">
        <v>45</v>
      </c>
      <c r="BR51" s="238"/>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9"/>
    </row>
    <row r="52" spans="1:131" ht="26.25" customHeight="1" x14ac:dyDescent="0.15">
      <c r="A52" s="237">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1"/>
      <c r="BK52" s="231"/>
      <c r="BL52" s="231"/>
      <c r="BM52" s="231"/>
      <c r="BN52" s="231"/>
      <c r="BO52" s="240"/>
      <c r="BP52" s="240"/>
      <c r="BQ52" s="237">
        <v>46</v>
      </c>
      <c r="BR52" s="238"/>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9"/>
    </row>
    <row r="53" spans="1:131" ht="26.25" customHeight="1" x14ac:dyDescent="0.15">
      <c r="A53" s="237">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1"/>
      <c r="BK53" s="231"/>
      <c r="BL53" s="231"/>
      <c r="BM53" s="231"/>
      <c r="BN53" s="231"/>
      <c r="BO53" s="240"/>
      <c r="BP53" s="240"/>
      <c r="BQ53" s="237">
        <v>47</v>
      </c>
      <c r="BR53" s="238"/>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9"/>
    </row>
    <row r="54" spans="1:131" ht="26.25" customHeight="1" x14ac:dyDescent="0.15">
      <c r="A54" s="237">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1"/>
      <c r="BK54" s="231"/>
      <c r="BL54" s="231"/>
      <c r="BM54" s="231"/>
      <c r="BN54" s="231"/>
      <c r="BO54" s="240"/>
      <c r="BP54" s="240"/>
      <c r="BQ54" s="237">
        <v>48</v>
      </c>
      <c r="BR54" s="238"/>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9"/>
    </row>
    <row r="55" spans="1:131" ht="26.25" customHeight="1" x14ac:dyDescent="0.15">
      <c r="A55" s="237">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1"/>
      <c r="BK55" s="231"/>
      <c r="BL55" s="231"/>
      <c r="BM55" s="231"/>
      <c r="BN55" s="231"/>
      <c r="BO55" s="240"/>
      <c r="BP55" s="240"/>
      <c r="BQ55" s="237">
        <v>49</v>
      </c>
      <c r="BR55" s="238"/>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9"/>
    </row>
    <row r="56" spans="1:131" ht="26.25" customHeight="1" x14ac:dyDescent="0.15">
      <c r="A56" s="237">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1"/>
      <c r="BK56" s="231"/>
      <c r="BL56" s="231"/>
      <c r="BM56" s="231"/>
      <c r="BN56" s="231"/>
      <c r="BO56" s="240"/>
      <c r="BP56" s="240"/>
      <c r="BQ56" s="237">
        <v>50</v>
      </c>
      <c r="BR56" s="238"/>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9"/>
    </row>
    <row r="57" spans="1:131" ht="26.25" customHeight="1" x14ac:dyDescent="0.15">
      <c r="A57" s="237">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1"/>
      <c r="BK57" s="231"/>
      <c r="BL57" s="231"/>
      <c r="BM57" s="231"/>
      <c r="BN57" s="231"/>
      <c r="BO57" s="240"/>
      <c r="BP57" s="240"/>
      <c r="BQ57" s="237">
        <v>51</v>
      </c>
      <c r="BR57" s="238"/>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9"/>
    </row>
    <row r="58" spans="1:131" ht="26.25" customHeight="1" x14ac:dyDescent="0.15">
      <c r="A58" s="237">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1"/>
      <c r="BK58" s="231"/>
      <c r="BL58" s="231"/>
      <c r="BM58" s="231"/>
      <c r="BN58" s="231"/>
      <c r="BO58" s="240"/>
      <c r="BP58" s="240"/>
      <c r="BQ58" s="237">
        <v>52</v>
      </c>
      <c r="BR58" s="238"/>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9"/>
    </row>
    <row r="59" spans="1:131" ht="26.25" customHeight="1" x14ac:dyDescent="0.15">
      <c r="A59" s="237">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1"/>
      <c r="BK59" s="231"/>
      <c r="BL59" s="231"/>
      <c r="BM59" s="231"/>
      <c r="BN59" s="231"/>
      <c r="BO59" s="240"/>
      <c r="BP59" s="240"/>
      <c r="BQ59" s="237">
        <v>53</v>
      </c>
      <c r="BR59" s="238"/>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9"/>
    </row>
    <row r="60" spans="1:131" ht="26.25" customHeight="1" x14ac:dyDescent="0.15">
      <c r="A60" s="237">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1"/>
      <c r="BK60" s="231"/>
      <c r="BL60" s="231"/>
      <c r="BM60" s="231"/>
      <c r="BN60" s="231"/>
      <c r="BO60" s="240"/>
      <c r="BP60" s="240"/>
      <c r="BQ60" s="237">
        <v>54</v>
      </c>
      <c r="BR60" s="238"/>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9"/>
    </row>
    <row r="61" spans="1:131" ht="26.25" customHeight="1" thickBot="1" x14ac:dyDescent="0.2">
      <c r="A61" s="237">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1"/>
      <c r="BK61" s="231"/>
      <c r="BL61" s="231"/>
      <c r="BM61" s="231"/>
      <c r="BN61" s="231"/>
      <c r="BO61" s="240"/>
      <c r="BP61" s="240"/>
      <c r="BQ61" s="237">
        <v>55</v>
      </c>
      <c r="BR61" s="238"/>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9"/>
    </row>
    <row r="62" spans="1:131" ht="26.25" customHeight="1" x14ac:dyDescent="0.15">
      <c r="A62" s="237">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409</v>
      </c>
      <c r="BK62" s="1057"/>
      <c r="BL62" s="1057"/>
      <c r="BM62" s="1057"/>
      <c r="BN62" s="1058"/>
      <c r="BO62" s="240"/>
      <c r="BP62" s="240"/>
      <c r="BQ62" s="237">
        <v>56</v>
      </c>
      <c r="BR62" s="238"/>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9"/>
    </row>
    <row r="63" spans="1:131" ht="26.25" customHeight="1" thickBot="1" x14ac:dyDescent="0.2">
      <c r="A63" s="239" t="s">
        <v>391</v>
      </c>
      <c r="B63" s="966" t="s">
        <v>410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1185</v>
      </c>
      <c r="AG63" s="988"/>
      <c r="AH63" s="988"/>
      <c r="AI63" s="988"/>
      <c r="AJ63" s="1051"/>
      <c r="AK63" s="1052"/>
      <c r="AL63" s="992"/>
      <c r="AM63" s="992"/>
      <c r="AN63" s="992"/>
      <c r="AO63" s="992"/>
      <c r="AP63" s="988">
        <v>8433</v>
      </c>
      <c r="AQ63" s="988"/>
      <c r="AR63" s="988"/>
      <c r="AS63" s="988"/>
      <c r="AT63" s="988"/>
      <c r="AU63" s="988">
        <v>4836</v>
      </c>
      <c r="AV63" s="988"/>
      <c r="AW63" s="988"/>
      <c r="AX63" s="988"/>
      <c r="AY63" s="988"/>
      <c r="AZ63" s="1046"/>
      <c r="BA63" s="1046"/>
      <c r="BB63" s="1046"/>
      <c r="BC63" s="1046"/>
      <c r="BD63" s="1046"/>
      <c r="BE63" s="989"/>
      <c r="BF63" s="989"/>
      <c r="BG63" s="989"/>
      <c r="BH63" s="989"/>
      <c r="BI63" s="990"/>
      <c r="BJ63" s="1047" t="s">
        <v>411</v>
      </c>
      <c r="BK63" s="982"/>
      <c r="BL63" s="982"/>
      <c r="BM63" s="982"/>
      <c r="BN63" s="1048"/>
      <c r="BO63" s="240"/>
      <c r="BP63" s="240"/>
      <c r="BQ63" s="237">
        <v>57</v>
      </c>
      <c r="BR63" s="238"/>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9"/>
    </row>
    <row r="65" spans="1:131" ht="26.25" customHeight="1" thickBot="1" x14ac:dyDescent="0.2">
      <c r="A65" s="231" t="s">
        <v>412</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9"/>
    </row>
    <row r="66" spans="1:131" ht="26.25" customHeight="1" x14ac:dyDescent="0.15">
      <c r="A66" s="1024" t="s">
        <v>413</v>
      </c>
      <c r="B66" s="1025"/>
      <c r="C66" s="1025"/>
      <c r="D66" s="1025"/>
      <c r="E66" s="1025"/>
      <c r="F66" s="1025"/>
      <c r="G66" s="1025"/>
      <c r="H66" s="1025"/>
      <c r="I66" s="1025"/>
      <c r="J66" s="1025"/>
      <c r="K66" s="1025"/>
      <c r="L66" s="1025"/>
      <c r="M66" s="1025"/>
      <c r="N66" s="1025"/>
      <c r="O66" s="1025"/>
      <c r="P66" s="1026"/>
      <c r="Q66" s="1030" t="s">
        <v>414</v>
      </c>
      <c r="R66" s="1031"/>
      <c r="S66" s="1031"/>
      <c r="T66" s="1031"/>
      <c r="U66" s="1032"/>
      <c r="V66" s="1030" t="s">
        <v>415</v>
      </c>
      <c r="W66" s="1031"/>
      <c r="X66" s="1031"/>
      <c r="Y66" s="1031"/>
      <c r="Z66" s="1032"/>
      <c r="AA66" s="1030" t="s">
        <v>416</v>
      </c>
      <c r="AB66" s="1031"/>
      <c r="AC66" s="1031"/>
      <c r="AD66" s="1031"/>
      <c r="AE66" s="1032"/>
      <c r="AF66" s="1036" t="s">
        <v>417</v>
      </c>
      <c r="AG66" s="1037"/>
      <c r="AH66" s="1037"/>
      <c r="AI66" s="1037"/>
      <c r="AJ66" s="1038"/>
      <c r="AK66" s="1030" t="s">
        <v>418</v>
      </c>
      <c r="AL66" s="1025"/>
      <c r="AM66" s="1025"/>
      <c r="AN66" s="1025"/>
      <c r="AO66" s="1026"/>
      <c r="AP66" s="1030" t="s">
        <v>419</v>
      </c>
      <c r="AQ66" s="1031"/>
      <c r="AR66" s="1031"/>
      <c r="AS66" s="1031"/>
      <c r="AT66" s="1032"/>
      <c r="AU66" s="1030" t="s">
        <v>420</v>
      </c>
      <c r="AV66" s="1031"/>
      <c r="AW66" s="1031"/>
      <c r="AX66" s="1031"/>
      <c r="AY66" s="1032"/>
      <c r="AZ66" s="1030" t="s">
        <v>379</v>
      </c>
      <c r="BA66" s="1031"/>
      <c r="BB66" s="1031"/>
      <c r="BC66" s="1031"/>
      <c r="BD66" s="1044"/>
      <c r="BE66" s="240"/>
      <c r="BF66" s="240"/>
      <c r="BG66" s="240"/>
      <c r="BH66" s="240"/>
      <c r="BI66" s="240"/>
      <c r="BJ66" s="240"/>
      <c r="BK66" s="240"/>
      <c r="BL66" s="240"/>
      <c r="BM66" s="240"/>
      <c r="BN66" s="240"/>
      <c r="BO66" s="240"/>
      <c r="BP66" s="240"/>
      <c r="BQ66" s="237">
        <v>60</v>
      </c>
      <c r="BR66" s="242"/>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9"/>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0"/>
      <c r="BF67" s="240"/>
      <c r="BG67" s="240"/>
      <c r="BH67" s="240"/>
      <c r="BI67" s="240"/>
      <c r="BJ67" s="240"/>
      <c r="BK67" s="240"/>
      <c r="BL67" s="240"/>
      <c r="BM67" s="240"/>
      <c r="BN67" s="240"/>
      <c r="BO67" s="240"/>
      <c r="BP67" s="240"/>
      <c r="BQ67" s="237">
        <v>61</v>
      </c>
      <c r="BR67" s="242"/>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9"/>
    </row>
    <row r="68" spans="1:131" ht="26.25" customHeight="1" thickTop="1" x14ac:dyDescent="0.15">
      <c r="A68" s="235">
        <v>1</v>
      </c>
      <c r="B68" s="1014" t="s">
        <v>584</v>
      </c>
      <c r="C68" s="1015"/>
      <c r="D68" s="1015"/>
      <c r="E68" s="1015"/>
      <c r="F68" s="1015"/>
      <c r="G68" s="1015"/>
      <c r="H68" s="1015"/>
      <c r="I68" s="1015"/>
      <c r="J68" s="1015"/>
      <c r="K68" s="1015"/>
      <c r="L68" s="1015"/>
      <c r="M68" s="1015"/>
      <c r="N68" s="1015"/>
      <c r="O68" s="1015"/>
      <c r="P68" s="1016"/>
      <c r="Q68" s="1017">
        <v>417</v>
      </c>
      <c r="R68" s="1011"/>
      <c r="S68" s="1011"/>
      <c r="T68" s="1011"/>
      <c r="U68" s="1011"/>
      <c r="V68" s="1011">
        <v>404</v>
      </c>
      <c r="W68" s="1011"/>
      <c r="X68" s="1011"/>
      <c r="Y68" s="1011"/>
      <c r="Z68" s="1011"/>
      <c r="AA68" s="1011">
        <v>13</v>
      </c>
      <c r="AB68" s="1011"/>
      <c r="AC68" s="1011"/>
      <c r="AD68" s="1011"/>
      <c r="AE68" s="1011"/>
      <c r="AF68" s="1011">
        <v>13</v>
      </c>
      <c r="AG68" s="1011"/>
      <c r="AH68" s="1011"/>
      <c r="AI68" s="1011"/>
      <c r="AJ68" s="1011"/>
      <c r="AK68" s="1011">
        <v>49</v>
      </c>
      <c r="AL68" s="1011"/>
      <c r="AM68" s="1011"/>
      <c r="AN68" s="1011"/>
      <c r="AO68" s="1011"/>
      <c r="AP68" s="1011">
        <v>187</v>
      </c>
      <c r="AQ68" s="1011"/>
      <c r="AR68" s="1011"/>
      <c r="AS68" s="1011"/>
      <c r="AT68" s="1011"/>
      <c r="AU68" s="1011">
        <v>76</v>
      </c>
      <c r="AV68" s="1011"/>
      <c r="AW68" s="1011"/>
      <c r="AX68" s="1011"/>
      <c r="AY68" s="1011"/>
      <c r="AZ68" s="1012"/>
      <c r="BA68" s="1012"/>
      <c r="BB68" s="1012"/>
      <c r="BC68" s="1012"/>
      <c r="BD68" s="1013"/>
      <c r="BE68" s="240"/>
      <c r="BF68" s="240"/>
      <c r="BG68" s="240"/>
      <c r="BH68" s="240"/>
      <c r="BI68" s="240"/>
      <c r="BJ68" s="240"/>
      <c r="BK68" s="240"/>
      <c r="BL68" s="240"/>
      <c r="BM68" s="240"/>
      <c r="BN68" s="240"/>
      <c r="BO68" s="240"/>
      <c r="BP68" s="240"/>
      <c r="BQ68" s="237">
        <v>62</v>
      </c>
      <c r="BR68" s="242"/>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9"/>
    </row>
    <row r="69" spans="1:131" ht="26.25" customHeight="1" x14ac:dyDescent="0.15">
      <c r="A69" s="237">
        <v>2</v>
      </c>
      <c r="B69" s="1003" t="s">
        <v>585</v>
      </c>
      <c r="C69" s="1004"/>
      <c r="D69" s="1004"/>
      <c r="E69" s="1004"/>
      <c r="F69" s="1004"/>
      <c r="G69" s="1004"/>
      <c r="H69" s="1004"/>
      <c r="I69" s="1004"/>
      <c r="J69" s="1004"/>
      <c r="K69" s="1004"/>
      <c r="L69" s="1004"/>
      <c r="M69" s="1004"/>
      <c r="N69" s="1004"/>
      <c r="O69" s="1004"/>
      <c r="P69" s="1005"/>
      <c r="Q69" s="1006">
        <v>22221</v>
      </c>
      <c r="R69" s="1000"/>
      <c r="S69" s="1000"/>
      <c r="T69" s="1000"/>
      <c r="U69" s="1000"/>
      <c r="V69" s="1000">
        <v>21498</v>
      </c>
      <c r="W69" s="1000"/>
      <c r="X69" s="1000"/>
      <c r="Y69" s="1000"/>
      <c r="Z69" s="1000"/>
      <c r="AA69" s="1000">
        <v>723</v>
      </c>
      <c r="AB69" s="1000"/>
      <c r="AC69" s="1000"/>
      <c r="AD69" s="1000"/>
      <c r="AE69" s="1000"/>
      <c r="AF69" s="1000">
        <v>723</v>
      </c>
      <c r="AG69" s="1000"/>
      <c r="AH69" s="1000"/>
      <c r="AI69" s="1000"/>
      <c r="AJ69" s="1000"/>
      <c r="AK69" s="1000">
        <v>3247</v>
      </c>
      <c r="AL69" s="1000"/>
      <c r="AM69" s="1000"/>
      <c r="AN69" s="1000"/>
      <c r="AO69" s="1000"/>
      <c r="AP69" s="1000">
        <v>1625</v>
      </c>
      <c r="AQ69" s="1000"/>
      <c r="AR69" s="1000"/>
      <c r="AS69" s="1000"/>
      <c r="AT69" s="1000"/>
      <c r="AU69" s="1000">
        <v>276</v>
      </c>
      <c r="AV69" s="1000"/>
      <c r="AW69" s="1000"/>
      <c r="AX69" s="1000"/>
      <c r="AY69" s="1000"/>
      <c r="AZ69" s="1001"/>
      <c r="BA69" s="1001"/>
      <c r="BB69" s="1001"/>
      <c r="BC69" s="1001"/>
      <c r="BD69" s="1002"/>
      <c r="BE69" s="240"/>
      <c r="BF69" s="240"/>
      <c r="BG69" s="240"/>
      <c r="BH69" s="240"/>
      <c r="BI69" s="240"/>
      <c r="BJ69" s="240"/>
      <c r="BK69" s="240"/>
      <c r="BL69" s="240"/>
      <c r="BM69" s="240"/>
      <c r="BN69" s="240"/>
      <c r="BO69" s="240"/>
      <c r="BP69" s="240"/>
      <c r="BQ69" s="237">
        <v>63</v>
      </c>
      <c r="BR69" s="242"/>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9"/>
    </row>
    <row r="70" spans="1:131" ht="26.25" customHeight="1" x14ac:dyDescent="0.15">
      <c r="A70" s="237">
        <v>3</v>
      </c>
      <c r="B70" s="1003" t="s">
        <v>586</v>
      </c>
      <c r="C70" s="1004"/>
      <c r="D70" s="1004"/>
      <c r="E70" s="1004"/>
      <c r="F70" s="1004"/>
      <c r="G70" s="1004"/>
      <c r="H70" s="1004"/>
      <c r="I70" s="1004"/>
      <c r="J70" s="1004"/>
      <c r="K70" s="1004"/>
      <c r="L70" s="1004"/>
      <c r="M70" s="1004"/>
      <c r="N70" s="1004"/>
      <c r="O70" s="1004"/>
      <c r="P70" s="1005"/>
      <c r="Q70" s="1006">
        <v>134283</v>
      </c>
      <c r="R70" s="1000"/>
      <c r="S70" s="1000"/>
      <c r="T70" s="1000"/>
      <c r="U70" s="1000"/>
      <c r="V70" s="1000">
        <v>131028</v>
      </c>
      <c r="W70" s="1000"/>
      <c r="X70" s="1000"/>
      <c r="Y70" s="1000"/>
      <c r="Z70" s="1000"/>
      <c r="AA70" s="1000">
        <v>3255</v>
      </c>
      <c r="AB70" s="1000"/>
      <c r="AC70" s="1000"/>
      <c r="AD70" s="1000"/>
      <c r="AE70" s="1000"/>
      <c r="AF70" s="1000">
        <v>3255</v>
      </c>
      <c r="AG70" s="1000"/>
      <c r="AH70" s="1000"/>
      <c r="AI70" s="1000"/>
      <c r="AJ70" s="1000"/>
      <c r="AK70" s="1000">
        <v>1226</v>
      </c>
      <c r="AL70" s="1000"/>
      <c r="AM70" s="1000"/>
      <c r="AN70" s="1000"/>
      <c r="AO70" s="1000"/>
      <c r="AP70" s="1000" t="s">
        <v>583</v>
      </c>
      <c r="AQ70" s="1000"/>
      <c r="AR70" s="1000"/>
      <c r="AS70" s="1000"/>
      <c r="AT70" s="1000"/>
      <c r="AU70" s="1000" t="s">
        <v>583</v>
      </c>
      <c r="AV70" s="1000"/>
      <c r="AW70" s="1000"/>
      <c r="AX70" s="1000"/>
      <c r="AY70" s="1000"/>
      <c r="AZ70" s="1001"/>
      <c r="BA70" s="1001"/>
      <c r="BB70" s="1001"/>
      <c r="BC70" s="1001"/>
      <c r="BD70" s="1002"/>
      <c r="BE70" s="240"/>
      <c r="BF70" s="240"/>
      <c r="BG70" s="240"/>
      <c r="BH70" s="240"/>
      <c r="BI70" s="240"/>
      <c r="BJ70" s="240"/>
      <c r="BK70" s="240"/>
      <c r="BL70" s="240"/>
      <c r="BM70" s="240"/>
      <c r="BN70" s="240"/>
      <c r="BO70" s="240"/>
      <c r="BP70" s="240"/>
      <c r="BQ70" s="237">
        <v>64</v>
      </c>
      <c r="BR70" s="242"/>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9"/>
    </row>
    <row r="71" spans="1:131" ht="26.25" customHeight="1" x14ac:dyDescent="0.15">
      <c r="A71" s="237">
        <v>4</v>
      </c>
      <c r="B71" s="1003" t="s">
        <v>587</v>
      </c>
      <c r="C71" s="1004"/>
      <c r="D71" s="1004"/>
      <c r="E71" s="1004"/>
      <c r="F71" s="1004"/>
      <c r="G71" s="1004"/>
      <c r="H71" s="1004"/>
      <c r="I71" s="1004"/>
      <c r="J71" s="1004"/>
      <c r="K71" s="1004"/>
      <c r="L71" s="1004"/>
      <c r="M71" s="1004"/>
      <c r="N71" s="1004"/>
      <c r="O71" s="1004"/>
      <c r="P71" s="1005"/>
      <c r="Q71" s="1006">
        <v>3753</v>
      </c>
      <c r="R71" s="1000"/>
      <c r="S71" s="1000"/>
      <c r="T71" s="1000"/>
      <c r="U71" s="1000"/>
      <c r="V71" s="1000">
        <v>3524</v>
      </c>
      <c r="W71" s="1000"/>
      <c r="X71" s="1000"/>
      <c r="Y71" s="1000"/>
      <c r="Z71" s="1000"/>
      <c r="AA71" s="1000">
        <v>228</v>
      </c>
      <c r="AB71" s="1000"/>
      <c r="AC71" s="1000"/>
      <c r="AD71" s="1000"/>
      <c r="AE71" s="1000"/>
      <c r="AF71" s="1000">
        <v>228</v>
      </c>
      <c r="AG71" s="1000"/>
      <c r="AH71" s="1000"/>
      <c r="AI71" s="1000"/>
      <c r="AJ71" s="1000"/>
      <c r="AK71" s="1000">
        <v>10</v>
      </c>
      <c r="AL71" s="1000"/>
      <c r="AM71" s="1000"/>
      <c r="AN71" s="1000"/>
      <c r="AO71" s="1000"/>
      <c r="AP71" s="1000" t="s">
        <v>583</v>
      </c>
      <c r="AQ71" s="1000"/>
      <c r="AR71" s="1000"/>
      <c r="AS71" s="1000"/>
      <c r="AT71" s="1000"/>
      <c r="AU71" s="1000" t="s">
        <v>583</v>
      </c>
      <c r="AV71" s="1000"/>
      <c r="AW71" s="1000"/>
      <c r="AX71" s="1000"/>
      <c r="AY71" s="1000"/>
      <c r="AZ71" s="1001"/>
      <c r="BA71" s="1001"/>
      <c r="BB71" s="1001"/>
      <c r="BC71" s="1001"/>
      <c r="BD71" s="1002"/>
      <c r="BE71" s="240"/>
      <c r="BF71" s="240"/>
      <c r="BG71" s="240"/>
      <c r="BH71" s="240"/>
      <c r="BI71" s="240"/>
      <c r="BJ71" s="240"/>
      <c r="BK71" s="240"/>
      <c r="BL71" s="240"/>
      <c r="BM71" s="240"/>
      <c r="BN71" s="240"/>
      <c r="BO71" s="240"/>
      <c r="BP71" s="240"/>
      <c r="BQ71" s="237">
        <v>65</v>
      </c>
      <c r="BR71" s="242"/>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9"/>
    </row>
    <row r="72" spans="1:131" ht="26.25" customHeight="1" x14ac:dyDescent="0.15">
      <c r="A72" s="237">
        <v>5</v>
      </c>
      <c r="B72" s="1003" t="s">
        <v>588</v>
      </c>
      <c r="C72" s="1004"/>
      <c r="D72" s="1004"/>
      <c r="E72" s="1004"/>
      <c r="F72" s="1004"/>
      <c r="G72" s="1004"/>
      <c r="H72" s="1004"/>
      <c r="I72" s="1004"/>
      <c r="J72" s="1004"/>
      <c r="K72" s="1004"/>
      <c r="L72" s="1004"/>
      <c r="M72" s="1004"/>
      <c r="N72" s="1004"/>
      <c r="O72" s="1004"/>
      <c r="P72" s="1005"/>
      <c r="Q72" s="1006">
        <v>2883</v>
      </c>
      <c r="R72" s="1000"/>
      <c r="S72" s="1000"/>
      <c r="T72" s="1000"/>
      <c r="U72" s="1000"/>
      <c r="V72" s="1000">
        <v>2857</v>
      </c>
      <c r="W72" s="1000"/>
      <c r="X72" s="1000"/>
      <c r="Y72" s="1000"/>
      <c r="Z72" s="1000"/>
      <c r="AA72" s="1000">
        <v>26</v>
      </c>
      <c r="AB72" s="1000"/>
      <c r="AC72" s="1000"/>
      <c r="AD72" s="1000"/>
      <c r="AE72" s="1000"/>
      <c r="AF72" s="1000">
        <v>26</v>
      </c>
      <c r="AG72" s="1000"/>
      <c r="AH72" s="1000"/>
      <c r="AI72" s="1000"/>
      <c r="AJ72" s="1000"/>
      <c r="AK72" s="1000">
        <v>103</v>
      </c>
      <c r="AL72" s="1000"/>
      <c r="AM72" s="1000"/>
      <c r="AN72" s="1000"/>
      <c r="AO72" s="1000"/>
      <c r="AP72" s="1000">
        <v>6991</v>
      </c>
      <c r="AQ72" s="1000"/>
      <c r="AR72" s="1000"/>
      <c r="AS72" s="1000"/>
      <c r="AT72" s="1000"/>
      <c r="AU72" s="1000">
        <v>888</v>
      </c>
      <c r="AV72" s="1000"/>
      <c r="AW72" s="1000"/>
      <c r="AX72" s="1000"/>
      <c r="AY72" s="1000"/>
      <c r="AZ72" s="1001"/>
      <c r="BA72" s="1001"/>
      <c r="BB72" s="1001"/>
      <c r="BC72" s="1001"/>
      <c r="BD72" s="1002"/>
      <c r="BE72" s="240"/>
      <c r="BF72" s="240"/>
      <c r="BG72" s="240"/>
      <c r="BH72" s="240"/>
      <c r="BI72" s="240"/>
      <c r="BJ72" s="240"/>
      <c r="BK72" s="240"/>
      <c r="BL72" s="240"/>
      <c r="BM72" s="240"/>
      <c r="BN72" s="240"/>
      <c r="BO72" s="240"/>
      <c r="BP72" s="240"/>
      <c r="BQ72" s="237">
        <v>66</v>
      </c>
      <c r="BR72" s="242"/>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9"/>
    </row>
    <row r="73" spans="1:131" ht="26.25" customHeight="1" x14ac:dyDescent="0.15">
      <c r="A73" s="237">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0"/>
      <c r="BF73" s="240"/>
      <c r="BG73" s="240"/>
      <c r="BH73" s="240"/>
      <c r="BI73" s="240"/>
      <c r="BJ73" s="240"/>
      <c r="BK73" s="240"/>
      <c r="BL73" s="240"/>
      <c r="BM73" s="240"/>
      <c r="BN73" s="240"/>
      <c r="BO73" s="240"/>
      <c r="BP73" s="240"/>
      <c r="BQ73" s="237">
        <v>67</v>
      </c>
      <c r="BR73" s="242"/>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9"/>
    </row>
    <row r="74" spans="1:131" ht="26.25" customHeight="1" x14ac:dyDescent="0.15">
      <c r="A74" s="237">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0"/>
      <c r="BF74" s="240"/>
      <c r="BG74" s="240"/>
      <c r="BH74" s="240"/>
      <c r="BI74" s="240"/>
      <c r="BJ74" s="240"/>
      <c r="BK74" s="240"/>
      <c r="BL74" s="240"/>
      <c r="BM74" s="240"/>
      <c r="BN74" s="240"/>
      <c r="BO74" s="240"/>
      <c r="BP74" s="240"/>
      <c r="BQ74" s="237">
        <v>68</v>
      </c>
      <c r="BR74" s="242"/>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9"/>
    </row>
    <row r="75" spans="1:131" ht="26.25" customHeight="1" x14ac:dyDescent="0.15">
      <c r="A75" s="237">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0"/>
      <c r="BF75" s="240"/>
      <c r="BG75" s="240"/>
      <c r="BH75" s="240"/>
      <c r="BI75" s="240"/>
      <c r="BJ75" s="240"/>
      <c r="BK75" s="240"/>
      <c r="BL75" s="240"/>
      <c r="BM75" s="240"/>
      <c r="BN75" s="240"/>
      <c r="BO75" s="240"/>
      <c r="BP75" s="240"/>
      <c r="BQ75" s="237">
        <v>69</v>
      </c>
      <c r="BR75" s="242"/>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9"/>
    </row>
    <row r="76" spans="1:131" ht="26.25" customHeight="1" x14ac:dyDescent="0.15">
      <c r="A76" s="237">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0"/>
      <c r="BF76" s="240"/>
      <c r="BG76" s="240"/>
      <c r="BH76" s="240"/>
      <c r="BI76" s="240"/>
      <c r="BJ76" s="240"/>
      <c r="BK76" s="240"/>
      <c r="BL76" s="240"/>
      <c r="BM76" s="240"/>
      <c r="BN76" s="240"/>
      <c r="BO76" s="240"/>
      <c r="BP76" s="240"/>
      <c r="BQ76" s="237">
        <v>70</v>
      </c>
      <c r="BR76" s="242"/>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9"/>
    </row>
    <row r="77" spans="1:131" ht="26.25" customHeight="1" x14ac:dyDescent="0.15">
      <c r="A77" s="237">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0"/>
      <c r="BF77" s="240"/>
      <c r="BG77" s="240"/>
      <c r="BH77" s="240"/>
      <c r="BI77" s="240"/>
      <c r="BJ77" s="240"/>
      <c r="BK77" s="240"/>
      <c r="BL77" s="240"/>
      <c r="BM77" s="240"/>
      <c r="BN77" s="240"/>
      <c r="BO77" s="240"/>
      <c r="BP77" s="240"/>
      <c r="BQ77" s="237">
        <v>71</v>
      </c>
      <c r="BR77" s="242"/>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9"/>
    </row>
    <row r="78" spans="1:131" ht="26.25" customHeight="1" x14ac:dyDescent="0.15">
      <c r="A78" s="237">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0"/>
      <c r="BF78" s="240"/>
      <c r="BG78" s="240"/>
      <c r="BH78" s="240"/>
      <c r="BI78" s="240"/>
      <c r="BJ78" s="229"/>
      <c r="BK78" s="229"/>
      <c r="BL78" s="229"/>
      <c r="BM78" s="229"/>
      <c r="BN78" s="229"/>
      <c r="BO78" s="240"/>
      <c r="BP78" s="240"/>
      <c r="BQ78" s="237">
        <v>72</v>
      </c>
      <c r="BR78" s="242"/>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9"/>
    </row>
    <row r="79" spans="1:131" ht="26.25" customHeight="1" x14ac:dyDescent="0.15">
      <c r="A79" s="237">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0"/>
      <c r="BF79" s="240"/>
      <c r="BG79" s="240"/>
      <c r="BH79" s="240"/>
      <c r="BI79" s="240"/>
      <c r="BJ79" s="229"/>
      <c r="BK79" s="229"/>
      <c r="BL79" s="229"/>
      <c r="BM79" s="229"/>
      <c r="BN79" s="229"/>
      <c r="BO79" s="240"/>
      <c r="BP79" s="240"/>
      <c r="BQ79" s="237">
        <v>73</v>
      </c>
      <c r="BR79" s="242"/>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9"/>
    </row>
    <row r="80" spans="1:131" ht="26.25" customHeight="1" x14ac:dyDescent="0.15">
      <c r="A80" s="237">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0"/>
      <c r="BF80" s="240"/>
      <c r="BG80" s="240"/>
      <c r="BH80" s="240"/>
      <c r="BI80" s="240"/>
      <c r="BJ80" s="240"/>
      <c r="BK80" s="240"/>
      <c r="BL80" s="240"/>
      <c r="BM80" s="240"/>
      <c r="BN80" s="240"/>
      <c r="BO80" s="240"/>
      <c r="BP80" s="240"/>
      <c r="BQ80" s="237">
        <v>74</v>
      </c>
      <c r="BR80" s="242"/>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9"/>
    </row>
    <row r="81" spans="1:131" ht="26.25" customHeight="1" x14ac:dyDescent="0.15">
      <c r="A81" s="237">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0"/>
      <c r="BF81" s="240"/>
      <c r="BG81" s="240"/>
      <c r="BH81" s="240"/>
      <c r="BI81" s="240"/>
      <c r="BJ81" s="240"/>
      <c r="BK81" s="240"/>
      <c r="BL81" s="240"/>
      <c r="BM81" s="240"/>
      <c r="BN81" s="240"/>
      <c r="BO81" s="240"/>
      <c r="BP81" s="240"/>
      <c r="BQ81" s="237">
        <v>75</v>
      </c>
      <c r="BR81" s="242"/>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9"/>
    </row>
    <row r="82" spans="1:131" ht="26.25" customHeight="1" x14ac:dyDescent="0.15">
      <c r="A82" s="237">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0"/>
      <c r="BF82" s="240"/>
      <c r="BG82" s="240"/>
      <c r="BH82" s="240"/>
      <c r="BI82" s="240"/>
      <c r="BJ82" s="240"/>
      <c r="BK82" s="240"/>
      <c r="BL82" s="240"/>
      <c r="BM82" s="240"/>
      <c r="BN82" s="240"/>
      <c r="BO82" s="240"/>
      <c r="BP82" s="240"/>
      <c r="BQ82" s="237">
        <v>76</v>
      </c>
      <c r="BR82" s="242"/>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9"/>
    </row>
    <row r="83" spans="1:131" ht="26.25" customHeight="1" x14ac:dyDescent="0.15">
      <c r="A83" s="237">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0"/>
      <c r="BF83" s="240"/>
      <c r="BG83" s="240"/>
      <c r="BH83" s="240"/>
      <c r="BI83" s="240"/>
      <c r="BJ83" s="240"/>
      <c r="BK83" s="240"/>
      <c r="BL83" s="240"/>
      <c r="BM83" s="240"/>
      <c r="BN83" s="240"/>
      <c r="BO83" s="240"/>
      <c r="BP83" s="240"/>
      <c r="BQ83" s="237">
        <v>77</v>
      </c>
      <c r="BR83" s="242"/>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9"/>
    </row>
    <row r="84" spans="1:131" ht="26.25" customHeight="1" x14ac:dyDescent="0.15">
      <c r="A84" s="237">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0"/>
      <c r="BF84" s="240"/>
      <c r="BG84" s="240"/>
      <c r="BH84" s="240"/>
      <c r="BI84" s="240"/>
      <c r="BJ84" s="240"/>
      <c r="BK84" s="240"/>
      <c r="BL84" s="240"/>
      <c r="BM84" s="240"/>
      <c r="BN84" s="240"/>
      <c r="BO84" s="240"/>
      <c r="BP84" s="240"/>
      <c r="BQ84" s="237">
        <v>78</v>
      </c>
      <c r="BR84" s="242"/>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9"/>
    </row>
    <row r="85" spans="1:131" ht="26.25" customHeight="1" x14ac:dyDescent="0.15">
      <c r="A85" s="237">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0"/>
      <c r="BF85" s="240"/>
      <c r="BG85" s="240"/>
      <c r="BH85" s="240"/>
      <c r="BI85" s="240"/>
      <c r="BJ85" s="240"/>
      <c r="BK85" s="240"/>
      <c r="BL85" s="240"/>
      <c r="BM85" s="240"/>
      <c r="BN85" s="240"/>
      <c r="BO85" s="240"/>
      <c r="BP85" s="240"/>
      <c r="BQ85" s="237">
        <v>79</v>
      </c>
      <c r="BR85" s="242"/>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9"/>
    </row>
    <row r="86" spans="1:131" ht="26.25" customHeight="1" x14ac:dyDescent="0.15">
      <c r="A86" s="237">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0"/>
      <c r="BF86" s="240"/>
      <c r="BG86" s="240"/>
      <c r="BH86" s="240"/>
      <c r="BI86" s="240"/>
      <c r="BJ86" s="240"/>
      <c r="BK86" s="240"/>
      <c r="BL86" s="240"/>
      <c r="BM86" s="240"/>
      <c r="BN86" s="240"/>
      <c r="BO86" s="240"/>
      <c r="BP86" s="240"/>
      <c r="BQ86" s="237">
        <v>80</v>
      </c>
      <c r="BR86" s="242"/>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9"/>
    </row>
    <row r="87" spans="1:131" ht="26.25" customHeight="1" x14ac:dyDescent="0.15">
      <c r="A87" s="243">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0"/>
      <c r="BF87" s="240"/>
      <c r="BG87" s="240"/>
      <c r="BH87" s="240"/>
      <c r="BI87" s="240"/>
      <c r="BJ87" s="240"/>
      <c r="BK87" s="240"/>
      <c r="BL87" s="240"/>
      <c r="BM87" s="240"/>
      <c r="BN87" s="240"/>
      <c r="BO87" s="240"/>
      <c r="BP87" s="240"/>
      <c r="BQ87" s="237">
        <v>81</v>
      </c>
      <c r="BR87" s="242"/>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9"/>
    </row>
    <row r="88" spans="1:131" ht="26.25" customHeight="1" thickBot="1" x14ac:dyDescent="0.2">
      <c r="A88" s="239" t="s">
        <v>391</v>
      </c>
      <c r="B88" s="966" t="s">
        <v>421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4245</v>
      </c>
      <c r="AG88" s="988"/>
      <c r="AH88" s="988"/>
      <c r="AI88" s="988"/>
      <c r="AJ88" s="988"/>
      <c r="AK88" s="992"/>
      <c r="AL88" s="992"/>
      <c r="AM88" s="992"/>
      <c r="AN88" s="992"/>
      <c r="AO88" s="992"/>
      <c r="AP88" s="988">
        <v>8803</v>
      </c>
      <c r="AQ88" s="988"/>
      <c r="AR88" s="988"/>
      <c r="AS88" s="988"/>
      <c r="AT88" s="988"/>
      <c r="AU88" s="988">
        <v>1240</v>
      </c>
      <c r="AV88" s="988"/>
      <c r="AW88" s="988"/>
      <c r="AX88" s="988"/>
      <c r="AY88" s="988"/>
      <c r="AZ88" s="989"/>
      <c r="BA88" s="989"/>
      <c r="BB88" s="989"/>
      <c r="BC88" s="989"/>
      <c r="BD88" s="990"/>
      <c r="BE88" s="240"/>
      <c r="BF88" s="240"/>
      <c r="BG88" s="240"/>
      <c r="BH88" s="240"/>
      <c r="BI88" s="240"/>
      <c r="BJ88" s="240"/>
      <c r="BK88" s="240"/>
      <c r="BL88" s="240"/>
      <c r="BM88" s="240"/>
      <c r="BN88" s="240"/>
      <c r="BO88" s="240"/>
      <c r="BP88" s="240"/>
      <c r="BQ88" s="237">
        <v>82</v>
      </c>
      <c r="BR88" s="242"/>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391</v>
      </c>
      <c r="BR102" s="966" t="s">
        <v>422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17</v>
      </c>
      <c r="CS102" s="982"/>
      <c r="CT102" s="982"/>
      <c r="CU102" s="982"/>
      <c r="CV102" s="983"/>
      <c r="CW102" s="981">
        <v>0</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69" t="s">
        <v>423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70" t="s">
        <v>424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425</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426</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71" t="s">
        <v>427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9" customFormat="1" ht="26.25" customHeight="1" x14ac:dyDescent="0.15">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431</v>
      </c>
      <c r="AG109" s="925"/>
      <c r="AH109" s="925"/>
      <c r="AI109" s="925"/>
      <c r="AJ109" s="926"/>
      <c r="AK109" s="927" t="s">
        <v>306</v>
      </c>
      <c r="AL109" s="925"/>
      <c r="AM109" s="925"/>
      <c r="AN109" s="925"/>
      <c r="AO109" s="926"/>
      <c r="AP109" s="927" t="s">
        <v>432</v>
      </c>
      <c r="AQ109" s="925"/>
      <c r="AR109" s="925"/>
      <c r="AS109" s="925"/>
      <c r="AT109" s="958"/>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431</v>
      </c>
      <c r="BW109" s="925"/>
      <c r="BX109" s="925"/>
      <c r="BY109" s="925"/>
      <c r="BZ109" s="926"/>
      <c r="CA109" s="927" t="s">
        <v>306</v>
      </c>
      <c r="CB109" s="925"/>
      <c r="CC109" s="925"/>
      <c r="CD109" s="925"/>
      <c r="CE109" s="926"/>
      <c r="CF109" s="965" t="s">
        <v>432</v>
      </c>
      <c r="CG109" s="965"/>
      <c r="CH109" s="965"/>
      <c r="CI109" s="965"/>
      <c r="CJ109" s="965"/>
      <c r="CK109" s="927" t="s">
        <v>433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431</v>
      </c>
      <c r="DM109" s="925"/>
      <c r="DN109" s="925"/>
      <c r="DO109" s="925"/>
      <c r="DP109" s="926"/>
      <c r="DQ109" s="927" t="s">
        <v>306</v>
      </c>
      <c r="DR109" s="925"/>
      <c r="DS109" s="925"/>
      <c r="DT109" s="925"/>
      <c r="DU109" s="926"/>
      <c r="DV109" s="927" t="s">
        <v>432</v>
      </c>
      <c r="DW109" s="925"/>
      <c r="DX109" s="925"/>
      <c r="DY109" s="925"/>
      <c r="DZ109" s="958"/>
    </row>
    <row r="110" spans="1:131" s="229" customFormat="1" ht="26.25" customHeight="1" x14ac:dyDescent="0.15">
      <c r="A110" s="836" t="s">
        <v>434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894876</v>
      </c>
      <c r="AB110" s="918"/>
      <c r="AC110" s="918"/>
      <c r="AD110" s="918"/>
      <c r="AE110" s="919"/>
      <c r="AF110" s="920">
        <v>908592</v>
      </c>
      <c r="AG110" s="918"/>
      <c r="AH110" s="918"/>
      <c r="AI110" s="918"/>
      <c r="AJ110" s="919"/>
      <c r="AK110" s="920">
        <v>941932</v>
      </c>
      <c r="AL110" s="918"/>
      <c r="AM110" s="918"/>
      <c r="AN110" s="918"/>
      <c r="AO110" s="919"/>
      <c r="AP110" s="921">
        <v>13.9</v>
      </c>
      <c r="AQ110" s="922"/>
      <c r="AR110" s="922"/>
      <c r="AS110" s="922"/>
      <c r="AT110" s="923"/>
      <c r="AU110" s="959" t="s">
        <v>73</v>
      </c>
      <c r="AV110" s="960"/>
      <c r="AW110" s="960"/>
      <c r="AX110" s="960"/>
      <c r="AY110" s="960"/>
      <c r="AZ110" s="889" t="s">
        <v>435</v>
      </c>
      <c r="BA110" s="837"/>
      <c r="BB110" s="837"/>
      <c r="BC110" s="837"/>
      <c r="BD110" s="837"/>
      <c r="BE110" s="837"/>
      <c r="BF110" s="837"/>
      <c r="BG110" s="837"/>
      <c r="BH110" s="837"/>
      <c r="BI110" s="837"/>
      <c r="BJ110" s="837"/>
      <c r="BK110" s="837"/>
      <c r="BL110" s="837"/>
      <c r="BM110" s="837"/>
      <c r="BN110" s="837"/>
      <c r="BO110" s="837"/>
      <c r="BP110" s="838"/>
      <c r="BQ110" s="890">
        <v>11204896</v>
      </c>
      <c r="BR110" s="871"/>
      <c r="BS110" s="871"/>
      <c r="BT110" s="871"/>
      <c r="BU110" s="871"/>
      <c r="BV110" s="871">
        <v>11368607</v>
      </c>
      <c r="BW110" s="871"/>
      <c r="BX110" s="871"/>
      <c r="BY110" s="871"/>
      <c r="BZ110" s="871"/>
      <c r="CA110" s="871">
        <v>12339626</v>
      </c>
      <c r="CB110" s="871"/>
      <c r="CC110" s="871"/>
      <c r="CD110" s="871"/>
      <c r="CE110" s="871"/>
      <c r="CF110" s="895">
        <v>181.9</v>
      </c>
      <c r="CG110" s="896"/>
      <c r="CH110" s="896"/>
      <c r="CI110" s="896"/>
      <c r="CJ110" s="896"/>
      <c r="CK110" s="955" t="s">
        <v>436</v>
      </c>
      <c r="CL110" s="848"/>
      <c r="CM110" s="889" t="s">
        <v>437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467745</v>
      </c>
      <c r="DH110" s="871"/>
      <c r="DI110" s="871"/>
      <c r="DJ110" s="871"/>
      <c r="DK110" s="871"/>
      <c r="DL110" s="871">
        <v>452918</v>
      </c>
      <c r="DM110" s="871"/>
      <c r="DN110" s="871"/>
      <c r="DO110" s="871"/>
      <c r="DP110" s="871"/>
      <c r="DQ110" s="871">
        <v>438002</v>
      </c>
      <c r="DR110" s="871"/>
      <c r="DS110" s="871"/>
      <c r="DT110" s="871"/>
      <c r="DU110" s="871"/>
      <c r="DV110" s="872">
        <v>6.5</v>
      </c>
      <c r="DW110" s="872"/>
      <c r="DX110" s="872"/>
      <c r="DY110" s="872"/>
      <c r="DZ110" s="873"/>
    </row>
    <row r="111" spans="1:131" s="229" customFormat="1" ht="26.25" customHeight="1" x14ac:dyDescent="0.15">
      <c r="A111" s="803" t="s">
        <v>438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439</v>
      </c>
      <c r="AB111" s="948"/>
      <c r="AC111" s="948"/>
      <c r="AD111" s="948"/>
      <c r="AE111" s="949"/>
      <c r="AF111" s="950" t="s">
        <v>440</v>
      </c>
      <c r="AG111" s="948"/>
      <c r="AH111" s="948"/>
      <c r="AI111" s="948"/>
      <c r="AJ111" s="949"/>
      <c r="AK111" s="950" t="s">
        <v>441</v>
      </c>
      <c r="AL111" s="948"/>
      <c r="AM111" s="948"/>
      <c r="AN111" s="948"/>
      <c r="AO111" s="949"/>
      <c r="AP111" s="951" t="s">
        <v>440</v>
      </c>
      <c r="AQ111" s="952"/>
      <c r="AR111" s="952"/>
      <c r="AS111" s="952"/>
      <c r="AT111" s="953"/>
      <c r="AU111" s="961"/>
      <c r="AV111" s="962"/>
      <c r="AW111" s="962"/>
      <c r="AX111" s="962"/>
      <c r="AY111" s="962"/>
      <c r="AZ111" s="844" t="s">
        <v>442</v>
      </c>
      <c r="BA111" s="781"/>
      <c r="BB111" s="781"/>
      <c r="BC111" s="781"/>
      <c r="BD111" s="781"/>
      <c r="BE111" s="781"/>
      <c r="BF111" s="781"/>
      <c r="BG111" s="781"/>
      <c r="BH111" s="781"/>
      <c r="BI111" s="781"/>
      <c r="BJ111" s="781"/>
      <c r="BK111" s="781"/>
      <c r="BL111" s="781"/>
      <c r="BM111" s="781"/>
      <c r="BN111" s="781"/>
      <c r="BO111" s="781"/>
      <c r="BP111" s="782"/>
      <c r="BQ111" s="845">
        <v>467745</v>
      </c>
      <c r="BR111" s="846"/>
      <c r="BS111" s="846"/>
      <c r="BT111" s="846"/>
      <c r="BU111" s="846"/>
      <c r="BV111" s="846">
        <v>452918</v>
      </c>
      <c r="BW111" s="846"/>
      <c r="BX111" s="846"/>
      <c r="BY111" s="846"/>
      <c r="BZ111" s="846"/>
      <c r="CA111" s="846">
        <v>438002</v>
      </c>
      <c r="CB111" s="846"/>
      <c r="CC111" s="846"/>
      <c r="CD111" s="846"/>
      <c r="CE111" s="846"/>
      <c r="CF111" s="904">
        <v>6.5</v>
      </c>
      <c r="CG111" s="905"/>
      <c r="CH111" s="905"/>
      <c r="CI111" s="905"/>
      <c r="CJ111" s="905"/>
      <c r="CK111" s="956"/>
      <c r="CL111" s="850"/>
      <c r="CM111" s="844" t="s">
        <v>443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444</v>
      </c>
      <c r="DH111" s="846"/>
      <c r="DI111" s="846"/>
      <c r="DJ111" s="846"/>
      <c r="DK111" s="846"/>
      <c r="DL111" s="846" t="s">
        <v>439</v>
      </c>
      <c r="DM111" s="846"/>
      <c r="DN111" s="846"/>
      <c r="DO111" s="846"/>
      <c r="DP111" s="846"/>
      <c r="DQ111" s="846" t="s">
        <v>441</v>
      </c>
      <c r="DR111" s="846"/>
      <c r="DS111" s="846"/>
      <c r="DT111" s="846"/>
      <c r="DU111" s="846"/>
      <c r="DV111" s="823" t="s">
        <v>441</v>
      </c>
      <c r="DW111" s="823"/>
      <c r="DX111" s="823"/>
      <c r="DY111" s="823"/>
      <c r="DZ111" s="824"/>
    </row>
    <row r="112" spans="1:131" s="229" customFormat="1" ht="26.25" customHeight="1" x14ac:dyDescent="0.15">
      <c r="A112" s="941" t="s">
        <v>445</v>
      </c>
      <c r="B112" s="942"/>
      <c r="C112" s="781" t="s">
        <v>446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439</v>
      </c>
      <c r="AB112" s="809"/>
      <c r="AC112" s="809"/>
      <c r="AD112" s="809"/>
      <c r="AE112" s="810"/>
      <c r="AF112" s="811" t="s">
        <v>441</v>
      </c>
      <c r="AG112" s="809"/>
      <c r="AH112" s="809"/>
      <c r="AI112" s="809"/>
      <c r="AJ112" s="810"/>
      <c r="AK112" s="811" t="s">
        <v>447</v>
      </c>
      <c r="AL112" s="809"/>
      <c r="AM112" s="809"/>
      <c r="AN112" s="809"/>
      <c r="AO112" s="810"/>
      <c r="AP112" s="853" t="s">
        <v>393</v>
      </c>
      <c r="AQ112" s="854"/>
      <c r="AR112" s="854"/>
      <c r="AS112" s="854"/>
      <c r="AT112" s="855"/>
      <c r="AU112" s="961"/>
      <c r="AV112" s="962"/>
      <c r="AW112" s="962"/>
      <c r="AX112" s="962"/>
      <c r="AY112" s="962"/>
      <c r="AZ112" s="844" t="s">
        <v>448</v>
      </c>
      <c r="BA112" s="781"/>
      <c r="BB112" s="781"/>
      <c r="BC112" s="781"/>
      <c r="BD112" s="781"/>
      <c r="BE112" s="781"/>
      <c r="BF112" s="781"/>
      <c r="BG112" s="781"/>
      <c r="BH112" s="781"/>
      <c r="BI112" s="781"/>
      <c r="BJ112" s="781"/>
      <c r="BK112" s="781"/>
      <c r="BL112" s="781"/>
      <c r="BM112" s="781"/>
      <c r="BN112" s="781"/>
      <c r="BO112" s="781"/>
      <c r="BP112" s="782"/>
      <c r="BQ112" s="845">
        <v>4923142</v>
      </c>
      <c r="BR112" s="846"/>
      <c r="BS112" s="846"/>
      <c r="BT112" s="846"/>
      <c r="BU112" s="846"/>
      <c r="BV112" s="846">
        <v>5113417</v>
      </c>
      <c r="BW112" s="846"/>
      <c r="BX112" s="846"/>
      <c r="BY112" s="846"/>
      <c r="BZ112" s="846"/>
      <c r="CA112" s="846">
        <v>4836575</v>
      </c>
      <c r="CB112" s="846"/>
      <c r="CC112" s="846"/>
      <c r="CD112" s="846"/>
      <c r="CE112" s="846"/>
      <c r="CF112" s="904">
        <v>71.3</v>
      </c>
      <c r="CG112" s="905"/>
      <c r="CH112" s="905"/>
      <c r="CI112" s="905"/>
      <c r="CJ112" s="905"/>
      <c r="CK112" s="956"/>
      <c r="CL112" s="850"/>
      <c r="CM112" s="844" t="s">
        <v>449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444</v>
      </c>
      <c r="DH112" s="846"/>
      <c r="DI112" s="846"/>
      <c r="DJ112" s="846"/>
      <c r="DK112" s="846"/>
      <c r="DL112" s="846" t="s">
        <v>450</v>
      </c>
      <c r="DM112" s="846"/>
      <c r="DN112" s="846"/>
      <c r="DO112" s="846"/>
      <c r="DP112" s="846"/>
      <c r="DQ112" s="846" t="s">
        <v>444</v>
      </c>
      <c r="DR112" s="846"/>
      <c r="DS112" s="846"/>
      <c r="DT112" s="846"/>
      <c r="DU112" s="846"/>
      <c r="DV112" s="823" t="s">
        <v>441</v>
      </c>
      <c r="DW112" s="823"/>
      <c r="DX112" s="823"/>
      <c r="DY112" s="823"/>
      <c r="DZ112" s="824"/>
    </row>
    <row r="113" spans="1:130" s="229" customFormat="1" ht="26.25" customHeight="1" x14ac:dyDescent="0.15">
      <c r="A113" s="943"/>
      <c r="B113" s="944"/>
      <c r="C113" s="781" t="s">
        <v>451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481553</v>
      </c>
      <c r="AB113" s="948"/>
      <c r="AC113" s="948"/>
      <c r="AD113" s="948"/>
      <c r="AE113" s="949"/>
      <c r="AF113" s="950">
        <v>324421</v>
      </c>
      <c r="AG113" s="948"/>
      <c r="AH113" s="948"/>
      <c r="AI113" s="948"/>
      <c r="AJ113" s="949"/>
      <c r="AK113" s="950">
        <v>312565</v>
      </c>
      <c r="AL113" s="948"/>
      <c r="AM113" s="948"/>
      <c r="AN113" s="948"/>
      <c r="AO113" s="949"/>
      <c r="AP113" s="951">
        <v>4.5999999999999996</v>
      </c>
      <c r="AQ113" s="952"/>
      <c r="AR113" s="952"/>
      <c r="AS113" s="952"/>
      <c r="AT113" s="953"/>
      <c r="AU113" s="961"/>
      <c r="AV113" s="962"/>
      <c r="AW113" s="962"/>
      <c r="AX113" s="962"/>
      <c r="AY113" s="962"/>
      <c r="AZ113" s="844" t="s">
        <v>452</v>
      </c>
      <c r="BA113" s="781"/>
      <c r="BB113" s="781"/>
      <c r="BC113" s="781"/>
      <c r="BD113" s="781"/>
      <c r="BE113" s="781"/>
      <c r="BF113" s="781"/>
      <c r="BG113" s="781"/>
      <c r="BH113" s="781"/>
      <c r="BI113" s="781"/>
      <c r="BJ113" s="781"/>
      <c r="BK113" s="781"/>
      <c r="BL113" s="781"/>
      <c r="BM113" s="781"/>
      <c r="BN113" s="781"/>
      <c r="BO113" s="781"/>
      <c r="BP113" s="782"/>
      <c r="BQ113" s="845">
        <v>1445112</v>
      </c>
      <c r="BR113" s="846"/>
      <c r="BS113" s="846"/>
      <c r="BT113" s="846"/>
      <c r="BU113" s="846"/>
      <c r="BV113" s="846">
        <v>1295220</v>
      </c>
      <c r="BW113" s="846"/>
      <c r="BX113" s="846"/>
      <c r="BY113" s="846"/>
      <c r="BZ113" s="846"/>
      <c r="CA113" s="846">
        <v>1240421</v>
      </c>
      <c r="CB113" s="846"/>
      <c r="CC113" s="846"/>
      <c r="CD113" s="846"/>
      <c r="CE113" s="846"/>
      <c r="CF113" s="904">
        <v>18.3</v>
      </c>
      <c r="CG113" s="905"/>
      <c r="CH113" s="905"/>
      <c r="CI113" s="905"/>
      <c r="CJ113" s="905"/>
      <c r="CK113" s="956"/>
      <c r="CL113" s="850"/>
      <c r="CM113" s="844" t="s">
        <v>453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393</v>
      </c>
      <c r="DH113" s="809"/>
      <c r="DI113" s="809"/>
      <c r="DJ113" s="809"/>
      <c r="DK113" s="810"/>
      <c r="DL113" s="811" t="s">
        <v>441</v>
      </c>
      <c r="DM113" s="809"/>
      <c r="DN113" s="809"/>
      <c r="DO113" s="809"/>
      <c r="DP113" s="810"/>
      <c r="DQ113" s="811" t="s">
        <v>440</v>
      </c>
      <c r="DR113" s="809"/>
      <c r="DS113" s="809"/>
      <c r="DT113" s="809"/>
      <c r="DU113" s="810"/>
      <c r="DV113" s="853" t="s">
        <v>393</v>
      </c>
      <c r="DW113" s="854"/>
      <c r="DX113" s="854"/>
      <c r="DY113" s="854"/>
      <c r="DZ113" s="855"/>
    </row>
    <row r="114" spans="1:130" s="229" customFormat="1" ht="26.25" customHeight="1" x14ac:dyDescent="0.15">
      <c r="A114" s="943"/>
      <c r="B114" s="944"/>
      <c r="C114" s="781" t="s">
        <v>454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116206</v>
      </c>
      <c r="AB114" s="809"/>
      <c r="AC114" s="809"/>
      <c r="AD114" s="809"/>
      <c r="AE114" s="810"/>
      <c r="AF114" s="811">
        <v>120826</v>
      </c>
      <c r="AG114" s="809"/>
      <c r="AH114" s="809"/>
      <c r="AI114" s="809"/>
      <c r="AJ114" s="810"/>
      <c r="AK114" s="811">
        <v>112470</v>
      </c>
      <c r="AL114" s="809"/>
      <c r="AM114" s="809"/>
      <c r="AN114" s="809"/>
      <c r="AO114" s="810"/>
      <c r="AP114" s="853">
        <v>1.7</v>
      </c>
      <c r="AQ114" s="854"/>
      <c r="AR114" s="854"/>
      <c r="AS114" s="854"/>
      <c r="AT114" s="855"/>
      <c r="AU114" s="961"/>
      <c r="AV114" s="962"/>
      <c r="AW114" s="962"/>
      <c r="AX114" s="962"/>
      <c r="AY114" s="962"/>
      <c r="AZ114" s="844" t="s">
        <v>455</v>
      </c>
      <c r="BA114" s="781"/>
      <c r="BB114" s="781"/>
      <c r="BC114" s="781"/>
      <c r="BD114" s="781"/>
      <c r="BE114" s="781"/>
      <c r="BF114" s="781"/>
      <c r="BG114" s="781"/>
      <c r="BH114" s="781"/>
      <c r="BI114" s="781"/>
      <c r="BJ114" s="781"/>
      <c r="BK114" s="781"/>
      <c r="BL114" s="781"/>
      <c r="BM114" s="781"/>
      <c r="BN114" s="781"/>
      <c r="BO114" s="781"/>
      <c r="BP114" s="782"/>
      <c r="BQ114" s="845">
        <v>1896942</v>
      </c>
      <c r="BR114" s="846"/>
      <c r="BS114" s="846"/>
      <c r="BT114" s="846"/>
      <c r="BU114" s="846"/>
      <c r="BV114" s="846">
        <v>1791638</v>
      </c>
      <c r="BW114" s="846"/>
      <c r="BX114" s="846"/>
      <c r="BY114" s="846"/>
      <c r="BZ114" s="846"/>
      <c r="CA114" s="846">
        <v>1743273</v>
      </c>
      <c r="CB114" s="846"/>
      <c r="CC114" s="846"/>
      <c r="CD114" s="846"/>
      <c r="CE114" s="846"/>
      <c r="CF114" s="904">
        <v>25.7</v>
      </c>
      <c r="CG114" s="905"/>
      <c r="CH114" s="905"/>
      <c r="CI114" s="905"/>
      <c r="CJ114" s="905"/>
      <c r="CK114" s="956"/>
      <c r="CL114" s="850"/>
      <c r="CM114" s="844" t="s">
        <v>456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393</v>
      </c>
      <c r="DH114" s="809"/>
      <c r="DI114" s="809"/>
      <c r="DJ114" s="809"/>
      <c r="DK114" s="810"/>
      <c r="DL114" s="811" t="s">
        <v>440</v>
      </c>
      <c r="DM114" s="809"/>
      <c r="DN114" s="809"/>
      <c r="DO114" s="809"/>
      <c r="DP114" s="810"/>
      <c r="DQ114" s="811" t="s">
        <v>393</v>
      </c>
      <c r="DR114" s="809"/>
      <c r="DS114" s="809"/>
      <c r="DT114" s="809"/>
      <c r="DU114" s="810"/>
      <c r="DV114" s="853" t="s">
        <v>457</v>
      </c>
      <c r="DW114" s="854"/>
      <c r="DX114" s="854"/>
      <c r="DY114" s="854"/>
      <c r="DZ114" s="855"/>
    </row>
    <row r="115" spans="1:130" s="229" customFormat="1" ht="26.25" customHeight="1" x14ac:dyDescent="0.15">
      <c r="A115" s="943"/>
      <c r="B115" s="944"/>
      <c r="C115" s="781" t="s">
        <v>458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22</v>
      </c>
      <c r="AB115" s="948"/>
      <c r="AC115" s="948"/>
      <c r="AD115" s="948"/>
      <c r="AE115" s="949"/>
      <c r="AF115" s="950">
        <v>16</v>
      </c>
      <c r="AG115" s="948"/>
      <c r="AH115" s="948"/>
      <c r="AI115" s="948"/>
      <c r="AJ115" s="949"/>
      <c r="AK115" s="950">
        <v>12</v>
      </c>
      <c r="AL115" s="948"/>
      <c r="AM115" s="948"/>
      <c r="AN115" s="948"/>
      <c r="AO115" s="949"/>
      <c r="AP115" s="951">
        <v>0</v>
      </c>
      <c r="AQ115" s="952"/>
      <c r="AR115" s="952"/>
      <c r="AS115" s="952"/>
      <c r="AT115" s="953"/>
      <c r="AU115" s="961"/>
      <c r="AV115" s="962"/>
      <c r="AW115" s="962"/>
      <c r="AX115" s="962"/>
      <c r="AY115" s="962"/>
      <c r="AZ115" s="844" t="s">
        <v>459</v>
      </c>
      <c r="BA115" s="781"/>
      <c r="BB115" s="781"/>
      <c r="BC115" s="781"/>
      <c r="BD115" s="781"/>
      <c r="BE115" s="781"/>
      <c r="BF115" s="781"/>
      <c r="BG115" s="781"/>
      <c r="BH115" s="781"/>
      <c r="BI115" s="781"/>
      <c r="BJ115" s="781"/>
      <c r="BK115" s="781"/>
      <c r="BL115" s="781"/>
      <c r="BM115" s="781"/>
      <c r="BN115" s="781"/>
      <c r="BO115" s="781"/>
      <c r="BP115" s="782"/>
      <c r="BQ115" s="845" t="s">
        <v>441</v>
      </c>
      <c r="BR115" s="846"/>
      <c r="BS115" s="846"/>
      <c r="BT115" s="846"/>
      <c r="BU115" s="846"/>
      <c r="BV115" s="846" t="s">
        <v>444</v>
      </c>
      <c r="BW115" s="846"/>
      <c r="BX115" s="846"/>
      <c r="BY115" s="846"/>
      <c r="BZ115" s="846"/>
      <c r="CA115" s="846" t="s">
        <v>457</v>
      </c>
      <c r="CB115" s="846"/>
      <c r="CC115" s="846"/>
      <c r="CD115" s="846"/>
      <c r="CE115" s="846"/>
      <c r="CF115" s="904" t="s">
        <v>441</v>
      </c>
      <c r="CG115" s="905"/>
      <c r="CH115" s="905"/>
      <c r="CI115" s="905"/>
      <c r="CJ115" s="905"/>
      <c r="CK115" s="956"/>
      <c r="CL115" s="850"/>
      <c r="CM115" s="844" t="s">
        <v>460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447</v>
      </c>
      <c r="DH115" s="809"/>
      <c r="DI115" s="809"/>
      <c r="DJ115" s="809"/>
      <c r="DK115" s="810"/>
      <c r="DL115" s="811" t="s">
        <v>440</v>
      </c>
      <c r="DM115" s="809"/>
      <c r="DN115" s="809"/>
      <c r="DO115" s="809"/>
      <c r="DP115" s="810"/>
      <c r="DQ115" s="811" t="s">
        <v>441</v>
      </c>
      <c r="DR115" s="809"/>
      <c r="DS115" s="809"/>
      <c r="DT115" s="809"/>
      <c r="DU115" s="810"/>
      <c r="DV115" s="853" t="s">
        <v>441</v>
      </c>
      <c r="DW115" s="854"/>
      <c r="DX115" s="854"/>
      <c r="DY115" s="854"/>
      <c r="DZ115" s="855"/>
    </row>
    <row r="116" spans="1:130" s="229" customFormat="1" ht="26.25" customHeight="1" x14ac:dyDescent="0.15">
      <c r="A116" s="945"/>
      <c r="B116" s="946"/>
      <c r="C116" s="868" t="s">
        <v>461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32</v>
      </c>
      <c r="AB116" s="809"/>
      <c r="AC116" s="809"/>
      <c r="AD116" s="809"/>
      <c r="AE116" s="810"/>
      <c r="AF116" s="811">
        <v>31</v>
      </c>
      <c r="AG116" s="809"/>
      <c r="AH116" s="809"/>
      <c r="AI116" s="809"/>
      <c r="AJ116" s="810"/>
      <c r="AK116" s="811">
        <v>41</v>
      </c>
      <c r="AL116" s="809"/>
      <c r="AM116" s="809"/>
      <c r="AN116" s="809"/>
      <c r="AO116" s="810"/>
      <c r="AP116" s="853">
        <v>0</v>
      </c>
      <c r="AQ116" s="854"/>
      <c r="AR116" s="854"/>
      <c r="AS116" s="854"/>
      <c r="AT116" s="855"/>
      <c r="AU116" s="961"/>
      <c r="AV116" s="962"/>
      <c r="AW116" s="962"/>
      <c r="AX116" s="962"/>
      <c r="AY116" s="962"/>
      <c r="AZ116" s="938" t="s">
        <v>462</v>
      </c>
      <c r="BA116" s="939"/>
      <c r="BB116" s="939"/>
      <c r="BC116" s="939"/>
      <c r="BD116" s="939"/>
      <c r="BE116" s="939"/>
      <c r="BF116" s="939"/>
      <c r="BG116" s="939"/>
      <c r="BH116" s="939"/>
      <c r="BI116" s="939"/>
      <c r="BJ116" s="939"/>
      <c r="BK116" s="939"/>
      <c r="BL116" s="939"/>
      <c r="BM116" s="939"/>
      <c r="BN116" s="939"/>
      <c r="BO116" s="939"/>
      <c r="BP116" s="940"/>
      <c r="BQ116" s="845" t="s">
        <v>440</v>
      </c>
      <c r="BR116" s="846"/>
      <c r="BS116" s="846"/>
      <c r="BT116" s="846"/>
      <c r="BU116" s="846"/>
      <c r="BV116" s="846" t="s">
        <v>440</v>
      </c>
      <c r="BW116" s="846"/>
      <c r="BX116" s="846"/>
      <c r="BY116" s="846"/>
      <c r="BZ116" s="846"/>
      <c r="CA116" s="846" t="s">
        <v>444</v>
      </c>
      <c r="CB116" s="846"/>
      <c r="CC116" s="846"/>
      <c r="CD116" s="846"/>
      <c r="CE116" s="846"/>
      <c r="CF116" s="904" t="s">
        <v>393</v>
      </c>
      <c r="CG116" s="905"/>
      <c r="CH116" s="905"/>
      <c r="CI116" s="905"/>
      <c r="CJ116" s="905"/>
      <c r="CK116" s="956"/>
      <c r="CL116" s="850"/>
      <c r="CM116" s="844" t="s">
        <v>463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444</v>
      </c>
      <c r="DH116" s="809"/>
      <c r="DI116" s="809"/>
      <c r="DJ116" s="809"/>
      <c r="DK116" s="810"/>
      <c r="DL116" s="811" t="s">
        <v>464</v>
      </c>
      <c r="DM116" s="809"/>
      <c r="DN116" s="809"/>
      <c r="DO116" s="809"/>
      <c r="DP116" s="810"/>
      <c r="DQ116" s="811" t="s">
        <v>393</v>
      </c>
      <c r="DR116" s="809"/>
      <c r="DS116" s="809"/>
      <c r="DT116" s="809"/>
      <c r="DU116" s="810"/>
      <c r="DV116" s="853" t="s">
        <v>447</v>
      </c>
      <c r="DW116" s="854"/>
      <c r="DX116" s="854"/>
      <c r="DY116" s="854"/>
      <c r="DZ116" s="855"/>
    </row>
    <row r="117" spans="1:130" s="229"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1492689</v>
      </c>
      <c r="AB117" s="932"/>
      <c r="AC117" s="932"/>
      <c r="AD117" s="932"/>
      <c r="AE117" s="933"/>
      <c r="AF117" s="934">
        <v>1353886</v>
      </c>
      <c r="AG117" s="932"/>
      <c r="AH117" s="932"/>
      <c r="AI117" s="932"/>
      <c r="AJ117" s="933"/>
      <c r="AK117" s="934">
        <v>1367020</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441</v>
      </c>
      <c r="BR117" s="846"/>
      <c r="BS117" s="846"/>
      <c r="BT117" s="846"/>
      <c r="BU117" s="846"/>
      <c r="BV117" s="846" t="s">
        <v>450</v>
      </c>
      <c r="BW117" s="846"/>
      <c r="BX117" s="846"/>
      <c r="BY117" s="846"/>
      <c r="BZ117" s="846"/>
      <c r="CA117" s="846" t="s">
        <v>439</v>
      </c>
      <c r="CB117" s="846"/>
      <c r="CC117" s="846"/>
      <c r="CD117" s="846"/>
      <c r="CE117" s="846"/>
      <c r="CF117" s="904" t="s">
        <v>441</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439</v>
      </c>
      <c r="DH117" s="809"/>
      <c r="DI117" s="809"/>
      <c r="DJ117" s="809"/>
      <c r="DK117" s="810"/>
      <c r="DL117" s="811" t="s">
        <v>439</v>
      </c>
      <c r="DM117" s="809"/>
      <c r="DN117" s="809"/>
      <c r="DO117" s="809"/>
      <c r="DP117" s="810"/>
      <c r="DQ117" s="811" t="s">
        <v>441</v>
      </c>
      <c r="DR117" s="809"/>
      <c r="DS117" s="809"/>
      <c r="DT117" s="809"/>
      <c r="DU117" s="810"/>
      <c r="DV117" s="853" t="s">
        <v>441</v>
      </c>
      <c r="DW117" s="854"/>
      <c r="DX117" s="854"/>
      <c r="DY117" s="854"/>
      <c r="DZ117" s="855"/>
    </row>
    <row r="118" spans="1:130" s="229" customFormat="1" ht="26.25" customHeight="1" x14ac:dyDescent="0.15">
      <c r="A118" s="924" t="s">
        <v>433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431</v>
      </c>
      <c r="AG118" s="925"/>
      <c r="AH118" s="925"/>
      <c r="AI118" s="925"/>
      <c r="AJ118" s="926"/>
      <c r="AK118" s="927" t="s">
        <v>306</v>
      </c>
      <c r="AL118" s="925"/>
      <c r="AM118" s="925"/>
      <c r="AN118" s="925"/>
      <c r="AO118" s="926"/>
      <c r="AP118" s="928" t="s">
        <v>432</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441</v>
      </c>
      <c r="BR118" s="874"/>
      <c r="BS118" s="874"/>
      <c r="BT118" s="874"/>
      <c r="BU118" s="874"/>
      <c r="BV118" s="874" t="s">
        <v>439</v>
      </c>
      <c r="BW118" s="874"/>
      <c r="BX118" s="874"/>
      <c r="BY118" s="874"/>
      <c r="BZ118" s="874"/>
      <c r="CA118" s="874" t="s">
        <v>393</v>
      </c>
      <c r="CB118" s="874"/>
      <c r="CC118" s="874"/>
      <c r="CD118" s="874"/>
      <c r="CE118" s="874"/>
      <c r="CF118" s="904" t="s">
        <v>439</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439</v>
      </c>
      <c r="DH118" s="809"/>
      <c r="DI118" s="809"/>
      <c r="DJ118" s="809"/>
      <c r="DK118" s="810"/>
      <c r="DL118" s="811" t="s">
        <v>470</v>
      </c>
      <c r="DM118" s="809"/>
      <c r="DN118" s="809"/>
      <c r="DO118" s="809"/>
      <c r="DP118" s="810"/>
      <c r="DQ118" s="811" t="s">
        <v>439</v>
      </c>
      <c r="DR118" s="809"/>
      <c r="DS118" s="809"/>
      <c r="DT118" s="809"/>
      <c r="DU118" s="810"/>
      <c r="DV118" s="853" t="s">
        <v>441</v>
      </c>
      <c r="DW118" s="854"/>
      <c r="DX118" s="854"/>
      <c r="DY118" s="854"/>
      <c r="DZ118" s="855"/>
    </row>
    <row r="119" spans="1:130" s="229" customFormat="1" ht="26.25" customHeight="1" x14ac:dyDescent="0.15">
      <c r="A119" s="847" t="s">
        <v>436</v>
      </c>
      <c r="B119" s="848"/>
      <c r="C119" s="889" t="s">
        <v>437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441</v>
      </c>
      <c r="AB119" s="918"/>
      <c r="AC119" s="918"/>
      <c r="AD119" s="918"/>
      <c r="AE119" s="919"/>
      <c r="AF119" s="920" t="s">
        <v>441</v>
      </c>
      <c r="AG119" s="918"/>
      <c r="AH119" s="918"/>
      <c r="AI119" s="918"/>
      <c r="AJ119" s="919"/>
      <c r="AK119" s="920" t="s">
        <v>441</v>
      </c>
      <c r="AL119" s="918"/>
      <c r="AM119" s="918"/>
      <c r="AN119" s="918"/>
      <c r="AO119" s="919"/>
      <c r="AP119" s="921" t="s">
        <v>441</v>
      </c>
      <c r="AQ119" s="922"/>
      <c r="AR119" s="922"/>
      <c r="AS119" s="922"/>
      <c r="AT119" s="923"/>
      <c r="AU119" s="963"/>
      <c r="AV119" s="964"/>
      <c r="AW119" s="964"/>
      <c r="AX119" s="964"/>
      <c r="AY119" s="964"/>
      <c r="AZ119" s="250" t="s">
        <v>187</v>
      </c>
      <c r="BA119" s="250"/>
      <c r="BB119" s="250"/>
      <c r="BC119" s="250"/>
      <c r="BD119" s="250"/>
      <c r="BE119" s="250"/>
      <c r="BF119" s="250"/>
      <c r="BG119" s="250"/>
      <c r="BH119" s="250"/>
      <c r="BI119" s="250"/>
      <c r="BJ119" s="250"/>
      <c r="BK119" s="250"/>
      <c r="BL119" s="250"/>
      <c r="BM119" s="250"/>
      <c r="BN119" s="250"/>
      <c r="BO119" s="906" t="s">
        <v>471</v>
      </c>
      <c r="BP119" s="907"/>
      <c r="BQ119" s="908">
        <v>19937837</v>
      </c>
      <c r="BR119" s="874"/>
      <c r="BS119" s="874"/>
      <c r="BT119" s="874"/>
      <c r="BU119" s="874"/>
      <c r="BV119" s="874">
        <v>20021800</v>
      </c>
      <c r="BW119" s="874"/>
      <c r="BX119" s="874"/>
      <c r="BY119" s="874"/>
      <c r="BZ119" s="874"/>
      <c r="CA119" s="874">
        <v>20597897</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441</v>
      </c>
      <c r="DH119" s="793"/>
      <c r="DI119" s="793"/>
      <c r="DJ119" s="793"/>
      <c r="DK119" s="794"/>
      <c r="DL119" s="795" t="s">
        <v>439</v>
      </c>
      <c r="DM119" s="793"/>
      <c r="DN119" s="793"/>
      <c r="DO119" s="793"/>
      <c r="DP119" s="794"/>
      <c r="DQ119" s="795" t="s">
        <v>439</v>
      </c>
      <c r="DR119" s="793"/>
      <c r="DS119" s="793"/>
      <c r="DT119" s="793"/>
      <c r="DU119" s="794"/>
      <c r="DV119" s="877" t="s">
        <v>393</v>
      </c>
      <c r="DW119" s="878"/>
      <c r="DX119" s="878"/>
      <c r="DY119" s="878"/>
      <c r="DZ119" s="879"/>
    </row>
    <row r="120" spans="1:130" s="229" customFormat="1" ht="26.25" customHeight="1" x14ac:dyDescent="0.15">
      <c r="A120" s="849"/>
      <c r="B120" s="850"/>
      <c r="C120" s="844" t="s">
        <v>443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439</v>
      </c>
      <c r="AB120" s="809"/>
      <c r="AC120" s="809"/>
      <c r="AD120" s="809"/>
      <c r="AE120" s="810"/>
      <c r="AF120" s="811" t="s">
        <v>439</v>
      </c>
      <c r="AG120" s="809"/>
      <c r="AH120" s="809"/>
      <c r="AI120" s="809"/>
      <c r="AJ120" s="810"/>
      <c r="AK120" s="811" t="s">
        <v>439</v>
      </c>
      <c r="AL120" s="809"/>
      <c r="AM120" s="809"/>
      <c r="AN120" s="809"/>
      <c r="AO120" s="810"/>
      <c r="AP120" s="853" t="s">
        <v>439</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3222976</v>
      </c>
      <c r="BR120" s="871"/>
      <c r="BS120" s="871"/>
      <c r="BT120" s="871"/>
      <c r="BU120" s="871"/>
      <c r="BV120" s="871">
        <v>3234432</v>
      </c>
      <c r="BW120" s="871"/>
      <c r="BX120" s="871"/>
      <c r="BY120" s="871"/>
      <c r="BZ120" s="871"/>
      <c r="CA120" s="871">
        <v>3752403</v>
      </c>
      <c r="CB120" s="871"/>
      <c r="CC120" s="871"/>
      <c r="CD120" s="871"/>
      <c r="CE120" s="871"/>
      <c r="CF120" s="895">
        <v>55.3</v>
      </c>
      <c r="CG120" s="896"/>
      <c r="CH120" s="896"/>
      <c r="CI120" s="896"/>
      <c r="CJ120" s="896"/>
      <c r="CK120" s="897" t="s">
        <v>475</v>
      </c>
      <c r="CL120" s="881"/>
      <c r="CM120" s="881"/>
      <c r="CN120" s="881"/>
      <c r="CO120" s="882"/>
      <c r="CP120" s="901" t="s">
        <v>476</v>
      </c>
      <c r="CQ120" s="902"/>
      <c r="CR120" s="902"/>
      <c r="CS120" s="902"/>
      <c r="CT120" s="902"/>
      <c r="CU120" s="902"/>
      <c r="CV120" s="902"/>
      <c r="CW120" s="902"/>
      <c r="CX120" s="902"/>
      <c r="CY120" s="902"/>
      <c r="CZ120" s="902"/>
      <c r="DA120" s="902"/>
      <c r="DB120" s="902"/>
      <c r="DC120" s="902"/>
      <c r="DD120" s="902"/>
      <c r="DE120" s="902"/>
      <c r="DF120" s="903"/>
      <c r="DG120" s="890" t="s">
        <v>441</v>
      </c>
      <c r="DH120" s="871"/>
      <c r="DI120" s="871"/>
      <c r="DJ120" s="871"/>
      <c r="DK120" s="871"/>
      <c r="DL120" s="871">
        <v>5040851</v>
      </c>
      <c r="DM120" s="871"/>
      <c r="DN120" s="871"/>
      <c r="DO120" s="871"/>
      <c r="DP120" s="871"/>
      <c r="DQ120" s="871">
        <v>4742257</v>
      </c>
      <c r="DR120" s="871"/>
      <c r="DS120" s="871"/>
      <c r="DT120" s="871"/>
      <c r="DU120" s="871"/>
      <c r="DV120" s="872">
        <v>69.900000000000006</v>
      </c>
      <c r="DW120" s="872"/>
      <c r="DX120" s="872"/>
      <c r="DY120" s="872"/>
      <c r="DZ120" s="873"/>
    </row>
    <row r="121" spans="1:130" s="229" customFormat="1" ht="26.25" customHeight="1" x14ac:dyDescent="0.15">
      <c r="A121" s="849"/>
      <c r="B121" s="850"/>
      <c r="C121" s="892" t="s">
        <v>477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441</v>
      </c>
      <c r="AB121" s="809"/>
      <c r="AC121" s="809"/>
      <c r="AD121" s="809"/>
      <c r="AE121" s="810"/>
      <c r="AF121" s="811" t="s">
        <v>439</v>
      </c>
      <c r="AG121" s="809"/>
      <c r="AH121" s="809"/>
      <c r="AI121" s="809"/>
      <c r="AJ121" s="810"/>
      <c r="AK121" s="811" t="s">
        <v>439</v>
      </c>
      <c r="AL121" s="809"/>
      <c r="AM121" s="809"/>
      <c r="AN121" s="809"/>
      <c r="AO121" s="810"/>
      <c r="AP121" s="853" t="s">
        <v>441</v>
      </c>
      <c r="AQ121" s="854"/>
      <c r="AR121" s="854"/>
      <c r="AS121" s="854"/>
      <c r="AT121" s="855"/>
      <c r="AU121" s="912"/>
      <c r="AV121" s="913"/>
      <c r="AW121" s="913"/>
      <c r="AX121" s="913"/>
      <c r="AY121" s="914"/>
      <c r="AZ121" s="844" t="s">
        <v>478</v>
      </c>
      <c r="BA121" s="781"/>
      <c r="BB121" s="781"/>
      <c r="BC121" s="781"/>
      <c r="BD121" s="781"/>
      <c r="BE121" s="781"/>
      <c r="BF121" s="781"/>
      <c r="BG121" s="781"/>
      <c r="BH121" s="781"/>
      <c r="BI121" s="781"/>
      <c r="BJ121" s="781"/>
      <c r="BK121" s="781"/>
      <c r="BL121" s="781"/>
      <c r="BM121" s="781"/>
      <c r="BN121" s="781"/>
      <c r="BO121" s="781"/>
      <c r="BP121" s="782"/>
      <c r="BQ121" s="845">
        <v>530263</v>
      </c>
      <c r="BR121" s="846"/>
      <c r="BS121" s="846"/>
      <c r="BT121" s="846"/>
      <c r="BU121" s="846"/>
      <c r="BV121" s="846">
        <v>518938</v>
      </c>
      <c r="BW121" s="846"/>
      <c r="BX121" s="846"/>
      <c r="BY121" s="846"/>
      <c r="BZ121" s="846"/>
      <c r="CA121" s="846">
        <v>507505</v>
      </c>
      <c r="CB121" s="846"/>
      <c r="CC121" s="846"/>
      <c r="CD121" s="846"/>
      <c r="CE121" s="846"/>
      <c r="CF121" s="904">
        <v>7.5</v>
      </c>
      <c r="CG121" s="905"/>
      <c r="CH121" s="905"/>
      <c r="CI121" s="905"/>
      <c r="CJ121" s="905"/>
      <c r="CK121" s="898"/>
      <c r="CL121" s="884"/>
      <c r="CM121" s="884"/>
      <c r="CN121" s="884"/>
      <c r="CO121" s="885"/>
      <c r="CP121" s="864" t="s">
        <v>479</v>
      </c>
      <c r="CQ121" s="865"/>
      <c r="CR121" s="865"/>
      <c r="CS121" s="865"/>
      <c r="CT121" s="865"/>
      <c r="CU121" s="865"/>
      <c r="CV121" s="865"/>
      <c r="CW121" s="865"/>
      <c r="CX121" s="865"/>
      <c r="CY121" s="865"/>
      <c r="CZ121" s="865"/>
      <c r="DA121" s="865"/>
      <c r="DB121" s="865"/>
      <c r="DC121" s="865"/>
      <c r="DD121" s="865"/>
      <c r="DE121" s="865"/>
      <c r="DF121" s="866"/>
      <c r="DG121" s="845">
        <v>60901</v>
      </c>
      <c r="DH121" s="846"/>
      <c r="DI121" s="846"/>
      <c r="DJ121" s="846"/>
      <c r="DK121" s="846"/>
      <c r="DL121" s="846">
        <v>72566</v>
      </c>
      <c r="DM121" s="846"/>
      <c r="DN121" s="846"/>
      <c r="DO121" s="846"/>
      <c r="DP121" s="846"/>
      <c r="DQ121" s="846">
        <v>94318</v>
      </c>
      <c r="DR121" s="846"/>
      <c r="DS121" s="846"/>
      <c r="DT121" s="846"/>
      <c r="DU121" s="846"/>
      <c r="DV121" s="823">
        <v>1.4</v>
      </c>
      <c r="DW121" s="823"/>
      <c r="DX121" s="823"/>
      <c r="DY121" s="823"/>
      <c r="DZ121" s="824"/>
    </row>
    <row r="122" spans="1:130" s="229" customFormat="1" ht="26.25" customHeight="1" x14ac:dyDescent="0.15">
      <c r="A122" s="849"/>
      <c r="B122" s="850"/>
      <c r="C122" s="844" t="s">
        <v>456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439</v>
      </c>
      <c r="AB122" s="809"/>
      <c r="AC122" s="809"/>
      <c r="AD122" s="809"/>
      <c r="AE122" s="810"/>
      <c r="AF122" s="811" t="s">
        <v>439</v>
      </c>
      <c r="AG122" s="809"/>
      <c r="AH122" s="809"/>
      <c r="AI122" s="809"/>
      <c r="AJ122" s="810"/>
      <c r="AK122" s="811" t="s">
        <v>439</v>
      </c>
      <c r="AL122" s="809"/>
      <c r="AM122" s="809"/>
      <c r="AN122" s="809"/>
      <c r="AO122" s="810"/>
      <c r="AP122" s="853" t="s">
        <v>441</v>
      </c>
      <c r="AQ122" s="854"/>
      <c r="AR122" s="854"/>
      <c r="AS122" s="854"/>
      <c r="AT122" s="855"/>
      <c r="AU122" s="912"/>
      <c r="AV122" s="913"/>
      <c r="AW122" s="913"/>
      <c r="AX122" s="913"/>
      <c r="AY122" s="914"/>
      <c r="AZ122" s="867" t="s">
        <v>480</v>
      </c>
      <c r="BA122" s="868"/>
      <c r="BB122" s="868"/>
      <c r="BC122" s="868"/>
      <c r="BD122" s="868"/>
      <c r="BE122" s="868"/>
      <c r="BF122" s="868"/>
      <c r="BG122" s="868"/>
      <c r="BH122" s="868"/>
      <c r="BI122" s="868"/>
      <c r="BJ122" s="868"/>
      <c r="BK122" s="868"/>
      <c r="BL122" s="868"/>
      <c r="BM122" s="868"/>
      <c r="BN122" s="868"/>
      <c r="BO122" s="868"/>
      <c r="BP122" s="869"/>
      <c r="BQ122" s="908">
        <v>10057665</v>
      </c>
      <c r="BR122" s="874"/>
      <c r="BS122" s="874"/>
      <c r="BT122" s="874"/>
      <c r="BU122" s="874"/>
      <c r="BV122" s="874">
        <v>10221357</v>
      </c>
      <c r="BW122" s="874"/>
      <c r="BX122" s="874"/>
      <c r="BY122" s="874"/>
      <c r="BZ122" s="874"/>
      <c r="CA122" s="874">
        <v>10937524</v>
      </c>
      <c r="CB122" s="874"/>
      <c r="CC122" s="874"/>
      <c r="CD122" s="874"/>
      <c r="CE122" s="874"/>
      <c r="CF122" s="875">
        <v>161.19999999999999</v>
      </c>
      <c r="CG122" s="876"/>
      <c r="CH122" s="876"/>
      <c r="CI122" s="876"/>
      <c r="CJ122" s="876"/>
      <c r="CK122" s="898"/>
      <c r="CL122" s="884"/>
      <c r="CM122" s="884"/>
      <c r="CN122" s="884"/>
      <c r="CO122" s="885"/>
      <c r="CP122" s="864"/>
      <c r="CQ122" s="865"/>
      <c r="CR122" s="865"/>
      <c r="CS122" s="865"/>
      <c r="CT122" s="865"/>
      <c r="CU122" s="865"/>
      <c r="CV122" s="865"/>
      <c r="CW122" s="865"/>
      <c r="CX122" s="865"/>
      <c r="CY122" s="865"/>
      <c r="CZ122" s="865"/>
      <c r="DA122" s="865"/>
      <c r="DB122" s="865"/>
      <c r="DC122" s="865"/>
      <c r="DD122" s="865"/>
      <c r="DE122" s="865"/>
      <c r="DF122" s="866"/>
      <c r="DG122" s="845"/>
      <c r="DH122" s="846"/>
      <c r="DI122" s="846"/>
      <c r="DJ122" s="846"/>
      <c r="DK122" s="846"/>
      <c r="DL122" s="846"/>
      <c r="DM122" s="846"/>
      <c r="DN122" s="846"/>
      <c r="DO122" s="846"/>
      <c r="DP122" s="846"/>
      <c r="DQ122" s="846"/>
      <c r="DR122" s="846"/>
      <c r="DS122" s="846"/>
      <c r="DT122" s="846"/>
      <c r="DU122" s="846"/>
      <c r="DV122" s="823"/>
      <c r="DW122" s="823"/>
      <c r="DX122" s="823"/>
      <c r="DY122" s="823"/>
      <c r="DZ122" s="824"/>
    </row>
    <row r="123" spans="1:130" s="229" customFormat="1" ht="26.25" customHeight="1" x14ac:dyDescent="0.15">
      <c r="A123" s="849"/>
      <c r="B123" s="850"/>
      <c r="C123" s="844" t="s">
        <v>463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441</v>
      </c>
      <c r="AB123" s="809"/>
      <c r="AC123" s="809"/>
      <c r="AD123" s="809"/>
      <c r="AE123" s="810"/>
      <c r="AF123" s="811" t="s">
        <v>450</v>
      </c>
      <c r="AG123" s="809"/>
      <c r="AH123" s="809"/>
      <c r="AI123" s="809"/>
      <c r="AJ123" s="810"/>
      <c r="AK123" s="811" t="s">
        <v>393</v>
      </c>
      <c r="AL123" s="809"/>
      <c r="AM123" s="809"/>
      <c r="AN123" s="809"/>
      <c r="AO123" s="810"/>
      <c r="AP123" s="853" t="s">
        <v>441</v>
      </c>
      <c r="AQ123" s="854"/>
      <c r="AR123" s="854"/>
      <c r="AS123" s="854"/>
      <c r="AT123" s="855"/>
      <c r="AU123" s="915"/>
      <c r="AV123" s="916"/>
      <c r="AW123" s="916"/>
      <c r="AX123" s="916"/>
      <c r="AY123" s="916"/>
      <c r="AZ123" s="250" t="s">
        <v>187</v>
      </c>
      <c r="BA123" s="250"/>
      <c r="BB123" s="250"/>
      <c r="BC123" s="250"/>
      <c r="BD123" s="250"/>
      <c r="BE123" s="250"/>
      <c r="BF123" s="250"/>
      <c r="BG123" s="250"/>
      <c r="BH123" s="250"/>
      <c r="BI123" s="250"/>
      <c r="BJ123" s="250"/>
      <c r="BK123" s="250"/>
      <c r="BL123" s="250"/>
      <c r="BM123" s="250"/>
      <c r="BN123" s="250"/>
      <c r="BO123" s="906" t="s">
        <v>481</v>
      </c>
      <c r="BP123" s="907"/>
      <c r="BQ123" s="861">
        <v>13810904</v>
      </c>
      <c r="BR123" s="862"/>
      <c r="BS123" s="862"/>
      <c r="BT123" s="862"/>
      <c r="BU123" s="862"/>
      <c r="BV123" s="862">
        <v>13974727</v>
      </c>
      <c r="BW123" s="862"/>
      <c r="BX123" s="862"/>
      <c r="BY123" s="862"/>
      <c r="BZ123" s="862"/>
      <c r="CA123" s="862">
        <v>15197432</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9" customFormat="1" ht="26.25" customHeight="1" thickBot="1" x14ac:dyDescent="0.2">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439</v>
      </c>
      <c r="AB124" s="809"/>
      <c r="AC124" s="809"/>
      <c r="AD124" s="809"/>
      <c r="AE124" s="810"/>
      <c r="AF124" s="811" t="s">
        <v>441</v>
      </c>
      <c r="AG124" s="809"/>
      <c r="AH124" s="809"/>
      <c r="AI124" s="809"/>
      <c r="AJ124" s="810"/>
      <c r="AK124" s="811" t="s">
        <v>441</v>
      </c>
      <c r="AL124" s="809"/>
      <c r="AM124" s="809"/>
      <c r="AN124" s="809"/>
      <c r="AO124" s="810"/>
      <c r="AP124" s="853" t="s">
        <v>441</v>
      </c>
      <c r="AQ124" s="854"/>
      <c r="AR124" s="854"/>
      <c r="AS124" s="854"/>
      <c r="AT124" s="855"/>
      <c r="AU124" s="856" t="s">
        <v>482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97.8</v>
      </c>
      <c r="BR124" s="860"/>
      <c r="BS124" s="860"/>
      <c r="BT124" s="860"/>
      <c r="BU124" s="860"/>
      <c r="BV124" s="860">
        <v>94.1</v>
      </c>
      <c r="BW124" s="860"/>
      <c r="BX124" s="860"/>
      <c r="BY124" s="860"/>
      <c r="BZ124" s="860"/>
      <c r="CA124" s="860">
        <v>79.599999999999994</v>
      </c>
      <c r="CB124" s="860"/>
      <c r="CC124" s="860"/>
      <c r="CD124" s="860"/>
      <c r="CE124" s="860"/>
      <c r="CF124" s="755"/>
      <c r="CG124" s="756"/>
      <c r="CH124" s="756"/>
      <c r="CI124" s="756"/>
      <c r="CJ124" s="891"/>
      <c r="CK124" s="899"/>
      <c r="CL124" s="899"/>
      <c r="CM124" s="899"/>
      <c r="CN124" s="899"/>
      <c r="CO124" s="900"/>
      <c r="CP124" s="864" t="s">
        <v>483</v>
      </c>
      <c r="CQ124" s="865"/>
      <c r="CR124" s="865"/>
      <c r="CS124" s="865"/>
      <c r="CT124" s="865"/>
      <c r="CU124" s="865"/>
      <c r="CV124" s="865"/>
      <c r="CW124" s="865"/>
      <c r="CX124" s="865"/>
      <c r="CY124" s="865"/>
      <c r="CZ124" s="865"/>
      <c r="DA124" s="865"/>
      <c r="DB124" s="865"/>
      <c r="DC124" s="865"/>
      <c r="DD124" s="865"/>
      <c r="DE124" s="865"/>
      <c r="DF124" s="866"/>
      <c r="DG124" s="792">
        <v>4862241</v>
      </c>
      <c r="DH124" s="793"/>
      <c r="DI124" s="793"/>
      <c r="DJ124" s="793"/>
      <c r="DK124" s="794"/>
      <c r="DL124" s="795" t="s">
        <v>441</v>
      </c>
      <c r="DM124" s="793"/>
      <c r="DN124" s="793"/>
      <c r="DO124" s="793"/>
      <c r="DP124" s="794"/>
      <c r="DQ124" s="795" t="s">
        <v>441</v>
      </c>
      <c r="DR124" s="793"/>
      <c r="DS124" s="793"/>
      <c r="DT124" s="793"/>
      <c r="DU124" s="794"/>
      <c r="DV124" s="877" t="s">
        <v>393</v>
      </c>
      <c r="DW124" s="878"/>
      <c r="DX124" s="878"/>
      <c r="DY124" s="878"/>
      <c r="DZ124" s="879"/>
    </row>
    <row r="125" spans="1:130" s="229" customFormat="1" ht="26.25" customHeight="1" x14ac:dyDescent="0.15">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470</v>
      </c>
      <c r="AB125" s="809"/>
      <c r="AC125" s="809"/>
      <c r="AD125" s="809"/>
      <c r="AE125" s="810"/>
      <c r="AF125" s="811" t="s">
        <v>393</v>
      </c>
      <c r="AG125" s="809"/>
      <c r="AH125" s="809"/>
      <c r="AI125" s="809"/>
      <c r="AJ125" s="810"/>
      <c r="AK125" s="811" t="s">
        <v>393</v>
      </c>
      <c r="AL125" s="809"/>
      <c r="AM125" s="809"/>
      <c r="AN125" s="809"/>
      <c r="AO125" s="810"/>
      <c r="AP125" s="853" t="s">
        <v>441</v>
      </c>
      <c r="AQ125" s="854"/>
      <c r="AR125" s="854"/>
      <c r="AS125" s="854"/>
      <c r="AT125" s="855"/>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80" t="s">
        <v>484</v>
      </c>
      <c r="CL125" s="881"/>
      <c r="CM125" s="881"/>
      <c r="CN125" s="881"/>
      <c r="CO125" s="882"/>
      <c r="CP125" s="889" t="s">
        <v>485</v>
      </c>
      <c r="CQ125" s="837"/>
      <c r="CR125" s="837"/>
      <c r="CS125" s="837"/>
      <c r="CT125" s="837"/>
      <c r="CU125" s="837"/>
      <c r="CV125" s="837"/>
      <c r="CW125" s="837"/>
      <c r="CX125" s="837"/>
      <c r="CY125" s="837"/>
      <c r="CZ125" s="837"/>
      <c r="DA125" s="837"/>
      <c r="DB125" s="837"/>
      <c r="DC125" s="837"/>
      <c r="DD125" s="837"/>
      <c r="DE125" s="837"/>
      <c r="DF125" s="838"/>
      <c r="DG125" s="890" t="s">
        <v>393</v>
      </c>
      <c r="DH125" s="871"/>
      <c r="DI125" s="871"/>
      <c r="DJ125" s="871"/>
      <c r="DK125" s="871"/>
      <c r="DL125" s="871" t="s">
        <v>393</v>
      </c>
      <c r="DM125" s="871"/>
      <c r="DN125" s="871"/>
      <c r="DO125" s="871"/>
      <c r="DP125" s="871"/>
      <c r="DQ125" s="871" t="s">
        <v>441</v>
      </c>
      <c r="DR125" s="871"/>
      <c r="DS125" s="871"/>
      <c r="DT125" s="871"/>
      <c r="DU125" s="871"/>
      <c r="DV125" s="872" t="s">
        <v>441</v>
      </c>
      <c r="DW125" s="872"/>
      <c r="DX125" s="872"/>
      <c r="DY125" s="872"/>
      <c r="DZ125" s="873"/>
    </row>
    <row r="126" spans="1:130" s="229" customFormat="1" ht="26.25" customHeight="1" thickBot="1" x14ac:dyDescent="0.2">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393</v>
      </c>
      <c r="AB126" s="809"/>
      <c r="AC126" s="809"/>
      <c r="AD126" s="809"/>
      <c r="AE126" s="810"/>
      <c r="AF126" s="811" t="s">
        <v>393</v>
      </c>
      <c r="AG126" s="809"/>
      <c r="AH126" s="809"/>
      <c r="AI126" s="809"/>
      <c r="AJ126" s="810"/>
      <c r="AK126" s="811" t="s">
        <v>441</v>
      </c>
      <c r="AL126" s="809"/>
      <c r="AM126" s="809"/>
      <c r="AN126" s="809"/>
      <c r="AO126" s="810"/>
      <c r="AP126" s="853" t="s">
        <v>441</v>
      </c>
      <c r="AQ126" s="854"/>
      <c r="AR126" s="854"/>
      <c r="AS126" s="854"/>
      <c r="AT126" s="855"/>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83"/>
      <c r="CL126" s="884"/>
      <c r="CM126" s="884"/>
      <c r="CN126" s="884"/>
      <c r="CO126" s="885"/>
      <c r="CP126" s="844" t="s">
        <v>486</v>
      </c>
      <c r="CQ126" s="781"/>
      <c r="CR126" s="781"/>
      <c r="CS126" s="781"/>
      <c r="CT126" s="781"/>
      <c r="CU126" s="781"/>
      <c r="CV126" s="781"/>
      <c r="CW126" s="781"/>
      <c r="CX126" s="781"/>
      <c r="CY126" s="781"/>
      <c r="CZ126" s="781"/>
      <c r="DA126" s="781"/>
      <c r="DB126" s="781"/>
      <c r="DC126" s="781"/>
      <c r="DD126" s="781"/>
      <c r="DE126" s="781"/>
      <c r="DF126" s="782"/>
      <c r="DG126" s="845" t="s">
        <v>441</v>
      </c>
      <c r="DH126" s="846"/>
      <c r="DI126" s="846"/>
      <c r="DJ126" s="846"/>
      <c r="DK126" s="846"/>
      <c r="DL126" s="846" t="s">
        <v>441</v>
      </c>
      <c r="DM126" s="846"/>
      <c r="DN126" s="846"/>
      <c r="DO126" s="846"/>
      <c r="DP126" s="846"/>
      <c r="DQ126" s="846" t="s">
        <v>441</v>
      </c>
      <c r="DR126" s="846"/>
      <c r="DS126" s="846"/>
      <c r="DT126" s="846"/>
      <c r="DU126" s="846"/>
      <c r="DV126" s="823" t="s">
        <v>441</v>
      </c>
      <c r="DW126" s="823"/>
      <c r="DX126" s="823"/>
      <c r="DY126" s="823"/>
      <c r="DZ126" s="824"/>
    </row>
    <row r="127" spans="1:130" s="229" customFormat="1" ht="26.25" customHeight="1" x14ac:dyDescent="0.15">
      <c r="A127" s="851"/>
      <c r="B127" s="852"/>
      <c r="C127" s="867" t="s">
        <v>487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22</v>
      </c>
      <c r="AB127" s="809"/>
      <c r="AC127" s="809"/>
      <c r="AD127" s="809"/>
      <c r="AE127" s="810"/>
      <c r="AF127" s="811">
        <v>16</v>
      </c>
      <c r="AG127" s="809"/>
      <c r="AH127" s="809"/>
      <c r="AI127" s="809"/>
      <c r="AJ127" s="810"/>
      <c r="AK127" s="811">
        <v>12</v>
      </c>
      <c r="AL127" s="809"/>
      <c r="AM127" s="809"/>
      <c r="AN127" s="809"/>
      <c r="AO127" s="810"/>
      <c r="AP127" s="853">
        <v>0</v>
      </c>
      <c r="AQ127" s="854"/>
      <c r="AR127" s="854"/>
      <c r="AS127" s="854"/>
      <c r="AT127" s="855"/>
      <c r="AU127" s="231"/>
      <c r="AV127" s="231"/>
      <c r="AW127" s="231"/>
      <c r="AX127" s="870" t="s">
        <v>488</v>
      </c>
      <c r="AY127" s="841"/>
      <c r="AZ127" s="841"/>
      <c r="BA127" s="841"/>
      <c r="BB127" s="841"/>
      <c r="BC127" s="841"/>
      <c r="BD127" s="841"/>
      <c r="BE127" s="842"/>
      <c r="BF127" s="840" t="s">
        <v>489</v>
      </c>
      <c r="BG127" s="841"/>
      <c r="BH127" s="841"/>
      <c r="BI127" s="841"/>
      <c r="BJ127" s="841"/>
      <c r="BK127" s="841"/>
      <c r="BL127" s="842"/>
      <c r="BM127" s="840" t="s">
        <v>490</v>
      </c>
      <c r="BN127" s="841"/>
      <c r="BO127" s="841"/>
      <c r="BP127" s="841"/>
      <c r="BQ127" s="841"/>
      <c r="BR127" s="841"/>
      <c r="BS127" s="842"/>
      <c r="BT127" s="840" t="s">
        <v>491</v>
      </c>
      <c r="BU127" s="841"/>
      <c r="BV127" s="841"/>
      <c r="BW127" s="841"/>
      <c r="BX127" s="841"/>
      <c r="BY127" s="841"/>
      <c r="BZ127" s="843"/>
      <c r="CA127" s="231"/>
      <c r="CB127" s="231"/>
      <c r="CC127" s="231"/>
      <c r="CD127" s="254"/>
      <c r="CE127" s="254"/>
      <c r="CF127" s="254"/>
      <c r="CG127" s="231"/>
      <c r="CH127" s="231"/>
      <c r="CI127" s="231"/>
      <c r="CJ127" s="253"/>
      <c r="CK127" s="883"/>
      <c r="CL127" s="884"/>
      <c r="CM127" s="884"/>
      <c r="CN127" s="884"/>
      <c r="CO127" s="885"/>
      <c r="CP127" s="844" t="s">
        <v>492</v>
      </c>
      <c r="CQ127" s="781"/>
      <c r="CR127" s="781"/>
      <c r="CS127" s="781"/>
      <c r="CT127" s="781"/>
      <c r="CU127" s="781"/>
      <c r="CV127" s="781"/>
      <c r="CW127" s="781"/>
      <c r="CX127" s="781"/>
      <c r="CY127" s="781"/>
      <c r="CZ127" s="781"/>
      <c r="DA127" s="781"/>
      <c r="DB127" s="781"/>
      <c r="DC127" s="781"/>
      <c r="DD127" s="781"/>
      <c r="DE127" s="781"/>
      <c r="DF127" s="782"/>
      <c r="DG127" s="845" t="s">
        <v>393</v>
      </c>
      <c r="DH127" s="846"/>
      <c r="DI127" s="846"/>
      <c r="DJ127" s="846"/>
      <c r="DK127" s="846"/>
      <c r="DL127" s="846" t="s">
        <v>441</v>
      </c>
      <c r="DM127" s="846"/>
      <c r="DN127" s="846"/>
      <c r="DO127" s="846"/>
      <c r="DP127" s="846"/>
      <c r="DQ127" s="846" t="s">
        <v>393</v>
      </c>
      <c r="DR127" s="846"/>
      <c r="DS127" s="846"/>
      <c r="DT127" s="846"/>
      <c r="DU127" s="846"/>
      <c r="DV127" s="823" t="s">
        <v>470</v>
      </c>
      <c r="DW127" s="823"/>
      <c r="DX127" s="823"/>
      <c r="DY127" s="823"/>
      <c r="DZ127" s="824"/>
    </row>
    <row r="128" spans="1:130" s="229" customFormat="1" ht="26.25" customHeight="1" thickBot="1" x14ac:dyDescent="0.2">
      <c r="A128" s="825" t="s">
        <v>493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494</v>
      </c>
      <c r="X128" s="827"/>
      <c r="Y128" s="827"/>
      <c r="Z128" s="828"/>
      <c r="AA128" s="829">
        <v>1209</v>
      </c>
      <c r="AB128" s="830"/>
      <c r="AC128" s="830"/>
      <c r="AD128" s="830"/>
      <c r="AE128" s="831"/>
      <c r="AF128" s="832">
        <v>2160</v>
      </c>
      <c r="AG128" s="830"/>
      <c r="AH128" s="830"/>
      <c r="AI128" s="830"/>
      <c r="AJ128" s="831"/>
      <c r="AK128" s="832">
        <v>2459</v>
      </c>
      <c r="AL128" s="830"/>
      <c r="AM128" s="830"/>
      <c r="AN128" s="830"/>
      <c r="AO128" s="831"/>
      <c r="AP128" s="833"/>
      <c r="AQ128" s="834"/>
      <c r="AR128" s="834"/>
      <c r="AS128" s="834"/>
      <c r="AT128" s="835"/>
      <c r="AU128" s="231"/>
      <c r="AV128" s="231"/>
      <c r="AW128" s="231"/>
      <c r="AX128" s="836" t="s">
        <v>495</v>
      </c>
      <c r="AY128" s="837"/>
      <c r="AZ128" s="837"/>
      <c r="BA128" s="837"/>
      <c r="BB128" s="837"/>
      <c r="BC128" s="837"/>
      <c r="BD128" s="837"/>
      <c r="BE128" s="838"/>
      <c r="BF128" s="815" t="s">
        <v>470</v>
      </c>
      <c r="BG128" s="816"/>
      <c r="BH128" s="816"/>
      <c r="BI128" s="816"/>
      <c r="BJ128" s="816"/>
      <c r="BK128" s="816"/>
      <c r="BL128" s="839"/>
      <c r="BM128" s="815">
        <v>13.86</v>
      </c>
      <c r="BN128" s="816"/>
      <c r="BO128" s="816"/>
      <c r="BP128" s="816"/>
      <c r="BQ128" s="816"/>
      <c r="BR128" s="816"/>
      <c r="BS128" s="839"/>
      <c r="BT128" s="815">
        <v>20</v>
      </c>
      <c r="BU128" s="816"/>
      <c r="BV128" s="816"/>
      <c r="BW128" s="816"/>
      <c r="BX128" s="816"/>
      <c r="BY128" s="816"/>
      <c r="BZ128" s="817"/>
      <c r="CA128" s="254"/>
      <c r="CB128" s="254"/>
      <c r="CC128" s="254"/>
      <c r="CD128" s="254"/>
      <c r="CE128" s="254"/>
      <c r="CF128" s="254"/>
      <c r="CG128" s="231"/>
      <c r="CH128" s="231"/>
      <c r="CI128" s="231"/>
      <c r="CJ128" s="253"/>
      <c r="CK128" s="886"/>
      <c r="CL128" s="887"/>
      <c r="CM128" s="887"/>
      <c r="CN128" s="887"/>
      <c r="CO128" s="888"/>
      <c r="CP128" s="818" t="s">
        <v>496</v>
      </c>
      <c r="CQ128" s="759"/>
      <c r="CR128" s="759"/>
      <c r="CS128" s="759"/>
      <c r="CT128" s="759"/>
      <c r="CU128" s="759"/>
      <c r="CV128" s="759"/>
      <c r="CW128" s="759"/>
      <c r="CX128" s="759"/>
      <c r="CY128" s="759"/>
      <c r="CZ128" s="759"/>
      <c r="DA128" s="759"/>
      <c r="DB128" s="759"/>
      <c r="DC128" s="759"/>
      <c r="DD128" s="759"/>
      <c r="DE128" s="759"/>
      <c r="DF128" s="760"/>
      <c r="DG128" s="819" t="s">
        <v>441</v>
      </c>
      <c r="DH128" s="820"/>
      <c r="DI128" s="820"/>
      <c r="DJ128" s="820"/>
      <c r="DK128" s="820"/>
      <c r="DL128" s="820" t="s">
        <v>497</v>
      </c>
      <c r="DM128" s="820"/>
      <c r="DN128" s="820"/>
      <c r="DO128" s="820"/>
      <c r="DP128" s="820"/>
      <c r="DQ128" s="820" t="s">
        <v>497</v>
      </c>
      <c r="DR128" s="820"/>
      <c r="DS128" s="820"/>
      <c r="DT128" s="820"/>
      <c r="DU128" s="820"/>
      <c r="DV128" s="821" t="s">
        <v>497</v>
      </c>
      <c r="DW128" s="821"/>
      <c r="DX128" s="821"/>
      <c r="DY128" s="821"/>
      <c r="DZ128" s="822"/>
    </row>
    <row r="129" spans="1:131" s="229"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498</v>
      </c>
      <c r="X129" s="806"/>
      <c r="Y129" s="806"/>
      <c r="Z129" s="807"/>
      <c r="AA129" s="808">
        <v>7137323</v>
      </c>
      <c r="AB129" s="809"/>
      <c r="AC129" s="809"/>
      <c r="AD129" s="809"/>
      <c r="AE129" s="810"/>
      <c r="AF129" s="811">
        <v>7258187</v>
      </c>
      <c r="AG129" s="809"/>
      <c r="AH129" s="809"/>
      <c r="AI129" s="809"/>
      <c r="AJ129" s="810"/>
      <c r="AK129" s="811">
        <v>7604007</v>
      </c>
      <c r="AL129" s="809"/>
      <c r="AM129" s="809"/>
      <c r="AN129" s="809"/>
      <c r="AO129" s="810"/>
      <c r="AP129" s="812"/>
      <c r="AQ129" s="813"/>
      <c r="AR129" s="813"/>
      <c r="AS129" s="813"/>
      <c r="AT129" s="814"/>
      <c r="AU129" s="232"/>
      <c r="AV129" s="232"/>
      <c r="AW129" s="232"/>
      <c r="AX129" s="780" t="s">
        <v>499</v>
      </c>
      <c r="AY129" s="781"/>
      <c r="AZ129" s="781"/>
      <c r="BA129" s="781"/>
      <c r="BB129" s="781"/>
      <c r="BC129" s="781"/>
      <c r="BD129" s="781"/>
      <c r="BE129" s="782"/>
      <c r="BF129" s="799" t="s">
        <v>470</v>
      </c>
      <c r="BG129" s="800"/>
      <c r="BH129" s="800"/>
      <c r="BI129" s="800"/>
      <c r="BJ129" s="800"/>
      <c r="BK129" s="800"/>
      <c r="BL129" s="801"/>
      <c r="BM129" s="799">
        <v>18.86</v>
      </c>
      <c r="BN129" s="800"/>
      <c r="BO129" s="800"/>
      <c r="BP129" s="800"/>
      <c r="BQ129" s="800"/>
      <c r="BR129" s="800"/>
      <c r="BS129" s="801"/>
      <c r="BT129" s="799">
        <v>30</v>
      </c>
      <c r="BU129" s="800"/>
      <c r="BV129" s="800"/>
      <c r="BW129" s="800"/>
      <c r="BX129" s="800"/>
      <c r="BY129" s="800"/>
      <c r="BZ129" s="802"/>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803" t="s">
        <v>500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501</v>
      </c>
      <c r="X130" s="806"/>
      <c r="Y130" s="806"/>
      <c r="Z130" s="807"/>
      <c r="AA130" s="808">
        <v>877251</v>
      </c>
      <c r="AB130" s="809"/>
      <c r="AC130" s="809"/>
      <c r="AD130" s="809"/>
      <c r="AE130" s="810"/>
      <c r="AF130" s="811">
        <v>834262</v>
      </c>
      <c r="AG130" s="809"/>
      <c r="AH130" s="809"/>
      <c r="AI130" s="809"/>
      <c r="AJ130" s="810"/>
      <c r="AK130" s="811">
        <v>820737</v>
      </c>
      <c r="AL130" s="809"/>
      <c r="AM130" s="809"/>
      <c r="AN130" s="809"/>
      <c r="AO130" s="810"/>
      <c r="AP130" s="812"/>
      <c r="AQ130" s="813"/>
      <c r="AR130" s="813"/>
      <c r="AS130" s="813"/>
      <c r="AT130" s="814"/>
      <c r="AU130" s="232"/>
      <c r="AV130" s="232"/>
      <c r="AW130" s="232"/>
      <c r="AX130" s="780" t="s">
        <v>502</v>
      </c>
      <c r="AY130" s="781"/>
      <c r="AZ130" s="781"/>
      <c r="BA130" s="781"/>
      <c r="BB130" s="781"/>
      <c r="BC130" s="781"/>
      <c r="BD130" s="781"/>
      <c r="BE130" s="782"/>
      <c r="BF130" s="783">
        <v>8.6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503</v>
      </c>
      <c r="X131" s="790"/>
      <c r="Y131" s="790"/>
      <c r="Z131" s="791"/>
      <c r="AA131" s="792">
        <v>6260072</v>
      </c>
      <c r="AB131" s="793"/>
      <c r="AC131" s="793"/>
      <c r="AD131" s="793"/>
      <c r="AE131" s="794"/>
      <c r="AF131" s="795">
        <v>6423925</v>
      </c>
      <c r="AG131" s="793"/>
      <c r="AH131" s="793"/>
      <c r="AI131" s="793"/>
      <c r="AJ131" s="794"/>
      <c r="AK131" s="795">
        <v>6783270</v>
      </c>
      <c r="AL131" s="793"/>
      <c r="AM131" s="793"/>
      <c r="AN131" s="793"/>
      <c r="AO131" s="794"/>
      <c r="AP131" s="796"/>
      <c r="AQ131" s="797"/>
      <c r="AR131" s="797"/>
      <c r="AS131" s="797"/>
      <c r="AT131" s="798"/>
      <c r="AU131" s="232"/>
      <c r="AV131" s="232"/>
      <c r="AW131" s="232"/>
      <c r="AX131" s="758" t="s">
        <v>504</v>
      </c>
      <c r="AY131" s="759"/>
      <c r="AZ131" s="759"/>
      <c r="BA131" s="759"/>
      <c r="BB131" s="759"/>
      <c r="BC131" s="759"/>
      <c r="BD131" s="759"/>
      <c r="BE131" s="760"/>
      <c r="BF131" s="761">
        <v>79.599999999999994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767" t="s">
        <v>505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506</v>
      </c>
      <c r="W132" s="771"/>
      <c r="X132" s="771"/>
      <c r="Y132" s="771"/>
      <c r="Z132" s="772"/>
      <c r="AA132" s="773">
        <v>9.8118520040000003</v>
      </c>
      <c r="AB132" s="774"/>
      <c r="AC132" s="774"/>
      <c r="AD132" s="774"/>
      <c r="AE132" s="775"/>
      <c r="AF132" s="776">
        <v>8.0552621640000002</v>
      </c>
      <c r="AG132" s="774"/>
      <c r="AH132" s="774"/>
      <c r="AI132" s="774"/>
      <c r="AJ132" s="775"/>
      <c r="AK132" s="776">
        <v>8.0171362780000006</v>
      </c>
      <c r="AL132" s="774"/>
      <c r="AM132" s="774"/>
      <c r="AN132" s="774"/>
      <c r="AO132" s="775"/>
      <c r="AP132" s="777"/>
      <c r="AQ132" s="778"/>
      <c r="AR132" s="778"/>
      <c r="AS132" s="778"/>
      <c r="AT132" s="779"/>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507</v>
      </c>
      <c r="W133" s="750"/>
      <c r="X133" s="750"/>
      <c r="Y133" s="750"/>
      <c r="Z133" s="751"/>
      <c r="AA133" s="752">
        <v>7.9</v>
      </c>
      <c r="AB133" s="753"/>
      <c r="AC133" s="753"/>
      <c r="AD133" s="753"/>
      <c r="AE133" s="754"/>
      <c r="AF133" s="752">
        <v>8.6</v>
      </c>
      <c r="AG133" s="753"/>
      <c r="AH133" s="753"/>
      <c r="AI133" s="753"/>
      <c r="AJ133" s="754"/>
      <c r="AK133" s="752">
        <v>8.6</v>
      </c>
      <c r="AL133" s="753"/>
      <c r="AM133" s="753"/>
      <c r="AN133" s="753"/>
      <c r="AO133" s="754"/>
      <c r="AP133" s="755"/>
      <c r="AQ133" s="756"/>
      <c r="AR133" s="756"/>
      <c r="AS133" s="756"/>
      <c r="AT133" s="757"/>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skLXwlSSr8ASZYjRpS9fFUUIvfioNeNG4JcPCUrj/ZsMhOub2gCmg4jQf/l2na+FJLGELyF1bg+zlgg6x9ORRw==" saltValue="pyLPrLLZrvKJiAnvH4kw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C1" zoomScale="85" zoomScaleNormal="85" zoomScaleSheetLayoutView="85" workbookViewId="0">
      <selection activeCell="F28" sqref="F28"/>
    </sheetView>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508</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70" zoomScale="70" zoomScaleNormal="7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N3+OY+I61dpmcveVtjFLEchYYz/p0SoosPAAm2A3pEk84eJhoDHyhkx3ReSS8lvcNLm1OBkJ+B3cdW6b5Pfw==" saltValue="1yept65aZlv/gTgGqKWO0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509</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510</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47" t="s">
        <v>511</v>
      </c>
      <c r="AP7" s="271"/>
      <c r="AQ7" s="272" t="s">
        <v>512</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48"/>
      <c r="AP8" s="277" t="s">
        <v>513</v>
      </c>
      <c r="AQ8" s="278" t="s">
        <v>514</v>
      </c>
      <c r="AR8" s="279" t="s">
        <v>515</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59" t="s">
        <v>516</v>
      </c>
      <c r="AL9" s="1160"/>
      <c r="AM9" s="1160"/>
      <c r="AN9" s="1161"/>
      <c r="AO9" s="280">
        <v>2293793</v>
      </c>
      <c r="AP9" s="280">
        <v>81173</v>
      </c>
      <c r="AQ9" s="281">
        <v>104625</v>
      </c>
      <c r="AR9" s="282">
        <v>-22.4</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59" t="s">
        <v>517</v>
      </c>
      <c r="AL10" s="1160"/>
      <c r="AM10" s="1160"/>
      <c r="AN10" s="1161"/>
      <c r="AO10" s="283">
        <v>234121</v>
      </c>
      <c r="AP10" s="283">
        <v>8285</v>
      </c>
      <c r="AQ10" s="284">
        <v>9752</v>
      </c>
      <c r="AR10" s="285">
        <v>-15</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59" t="s">
        <v>518</v>
      </c>
      <c r="AL11" s="1160"/>
      <c r="AM11" s="1160"/>
      <c r="AN11" s="1161"/>
      <c r="AO11" s="283">
        <v>38020</v>
      </c>
      <c r="AP11" s="283">
        <v>1345</v>
      </c>
      <c r="AQ11" s="284">
        <v>1608</v>
      </c>
      <c r="AR11" s="285">
        <v>-16.399999999999999</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59" t="s">
        <v>519</v>
      </c>
      <c r="AL12" s="1160"/>
      <c r="AM12" s="1160"/>
      <c r="AN12" s="1161"/>
      <c r="AO12" s="283" t="s">
        <v>520</v>
      </c>
      <c r="AP12" s="283" t="s">
        <v>520</v>
      </c>
      <c r="AQ12" s="284">
        <v>4</v>
      </c>
      <c r="AR12" s="285" t="s">
        <v>520</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59" t="s">
        <v>521</v>
      </c>
      <c r="AL13" s="1160"/>
      <c r="AM13" s="1160"/>
      <c r="AN13" s="1161"/>
      <c r="AO13" s="283">
        <v>138220</v>
      </c>
      <c r="AP13" s="283">
        <v>4891</v>
      </c>
      <c r="AQ13" s="284">
        <v>4175</v>
      </c>
      <c r="AR13" s="285">
        <v>17.100000000000001</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59" t="s">
        <v>522</v>
      </c>
      <c r="AL14" s="1160"/>
      <c r="AM14" s="1160"/>
      <c r="AN14" s="1161"/>
      <c r="AO14" s="283">
        <v>89083</v>
      </c>
      <c r="AP14" s="283">
        <v>3152</v>
      </c>
      <c r="AQ14" s="284">
        <v>2340</v>
      </c>
      <c r="AR14" s="285">
        <v>34.700000000000003</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62" t="s">
        <v>523</v>
      </c>
      <c r="AL15" s="1163"/>
      <c r="AM15" s="1163"/>
      <c r="AN15" s="1164"/>
      <c r="AO15" s="283">
        <v>-201884</v>
      </c>
      <c r="AP15" s="283">
        <v>-7144</v>
      </c>
      <c r="AQ15" s="284">
        <v>-8060</v>
      </c>
      <c r="AR15" s="285">
        <v>-11.4</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62" t="s">
        <v>187</v>
      </c>
      <c r="AL16" s="1163"/>
      <c r="AM16" s="1163"/>
      <c r="AN16" s="1164"/>
      <c r="AO16" s="283">
        <v>2591353</v>
      </c>
      <c r="AP16" s="283">
        <v>91703</v>
      </c>
      <c r="AQ16" s="284">
        <v>114444</v>
      </c>
      <c r="AR16" s="285">
        <v>-19.899999999999999</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524</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525</v>
      </c>
      <c r="AP20" s="292" t="s">
        <v>526</v>
      </c>
      <c r="AQ20" s="293" t="s">
        <v>527</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65" t="s">
        <v>528</v>
      </c>
      <c r="AL21" s="1166"/>
      <c r="AM21" s="1166"/>
      <c r="AN21" s="1167"/>
      <c r="AO21" s="296">
        <v>7.04</v>
      </c>
      <c r="AP21" s="297">
        <v>10.6</v>
      </c>
      <c r="AQ21" s="298">
        <v>-3.56</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65" t="s">
        <v>529</v>
      </c>
      <c r="AL22" s="1166"/>
      <c r="AM22" s="1166"/>
      <c r="AN22" s="1167"/>
      <c r="AO22" s="301">
        <v>98.3</v>
      </c>
      <c r="AP22" s="302">
        <v>97.5</v>
      </c>
      <c r="AQ22" s="303">
        <v>0.8</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58" t="s">
        <v>530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6"/>
    </row>
    <row r="27" spans="1:46" x14ac:dyDescent="0.15">
      <c r="A27" s="308"/>
      <c r="AO27" s="261"/>
      <c r="AP27" s="261"/>
      <c r="AQ27" s="261"/>
      <c r="AR27" s="261"/>
      <c r="AS27" s="261"/>
      <c r="AT27" s="261"/>
    </row>
    <row r="28" spans="1:46" ht="17.25" x14ac:dyDescent="0.15">
      <c r="A28" s="262" t="s">
        <v>531</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532</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47" t="s">
        <v>511</v>
      </c>
      <c r="AP30" s="271"/>
      <c r="AQ30" s="272" t="s">
        <v>512</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48"/>
      <c r="AP31" s="277" t="s">
        <v>513</v>
      </c>
      <c r="AQ31" s="278" t="s">
        <v>514</v>
      </c>
      <c r="AR31" s="279" t="s">
        <v>515</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49" t="s">
        <v>533</v>
      </c>
      <c r="AL32" s="1150"/>
      <c r="AM32" s="1150"/>
      <c r="AN32" s="1151"/>
      <c r="AO32" s="311">
        <v>941932</v>
      </c>
      <c r="AP32" s="311">
        <v>33333</v>
      </c>
      <c r="AQ32" s="312">
        <v>72468</v>
      </c>
      <c r="AR32" s="313">
        <v>-54</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49" t="s">
        <v>534</v>
      </c>
      <c r="AL33" s="1150"/>
      <c r="AM33" s="1150"/>
      <c r="AN33" s="1151"/>
      <c r="AO33" s="311" t="s">
        <v>520</v>
      </c>
      <c r="AP33" s="311" t="s">
        <v>520</v>
      </c>
      <c r="AQ33" s="312" t="s">
        <v>520</v>
      </c>
      <c r="AR33" s="313" t="s">
        <v>520</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49" t="s">
        <v>535</v>
      </c>
      <c r="AL34" s="1150"/>
      <c r="AM34" s="1150"/>
      <c r="AN34" s="1151"/>
      <c r="AO34" s="311" t="s">
        <v>520</v>
      </c>
      <c r="AP34" s="311" t="s">
        <v>520</v>
      </c>
      <c r="AQ34" s="312">
        <v>1</v>
      </c>
      <c r="AR34" s="313" t="s">
        <v>520</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49" t="s">
        <v>536</v>
      </c>
      <c r="AL35" s="1150"/>
      <c r="AM35" s="1150"/>
      <c r="AN35" s="1151"/>
      <c r="AO35" s="311">
        <v>312565</v>
      </c>
      <c r="AP35" s="311">
        <v>11061</v>
      </c>
      <c r="AQ35" s="312">
        <v>17710</v>
      </c>
      <c r="AR35" s="313">
        <v>-37.5</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49" t="s">
        <v>537</v>
      </c>
      <c r="AL36" s="1150"/>
      <c r="AM36" s="1150"/>
      <c r="AN36" s="1151"/>
      <c r="AO36" s="311">
        <v>112470</v>
      </c>
      <c r="AP36" s="311">
        <v>3980</v>
      </c>
      <c r="AQ36" s="312">
        <v>2475</v>
      </c>
      <c r="AR36" s="313">
        <v>60.8</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49" t="s">
        <v>538</v>
      </c>
      <c r="AL37" s="1150"/>
      <c r="AM37" s="1150"/>
      <c r="AN37" s="1151"/>
      <c r="AO37" s="311">
        <v>12</v>
      </c>
      <c r="AP37" s="311">
        <v>0</v>
      </c>
      <c r="AQ37" s="312">
        <v>637</v>
      </c>
      <c r="AR37" s="313">
        <v>-100</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52" t="s">
        <v>539</v>
      </c>
      <c r="AL38" s="1153"/>
      <c r="AM38" s="1153"/>
      <c r="AN38" s="1154"/>
      <c r="AO38" s="314">
        <v>41</v>
      </c>
      <c r="AP38" s="314">
        <v>1</v>
      </c>
      <c r="AQ38" s="315">
        <v>2</v>
      </c>
      <c r="AR38" s="303">
        <v>-50</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52" t="s">
        <v>540</v>
      </c>
      <c r="AL39" s="1153"/>
      <c r="AM39" s="1153"/>
      <c r="AN39" s="1154"/>
      <c r="AO39" s="311">
        <v>-2459</v>
      </c>
      <c r="AP39" s="311">
        <v>-87</v>
      </c>
      <c r="AQ39" s="312">
        <v>-3769</v>
      </c>
      <c r="AR39" s="313">
        <v>-97.7</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49" t="s">
        <v>541</v>
      </c>
      <c r="AL40" s="1150"/>
      <c r="AM40" s="1150"/>
      <c r="AN40" s="1151"/>
      <c r="AO40" s="311">
        <v>-820737</v>
      </c>
      <c r="AP40" s="311">
        <v>-29044</v>
      </c>
      <c r="AQ40" s="312">
        <v>-62733</v>
      </c>
      <c r="AR40" s="313">
        <v>-53.7</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55" t="s">
        <v>299</v>
      </c>
      <c r="AL41" s="1156"/>
      <c r="AM41" s="1156"/>
      <c r="AN41" s="1157"/>
      <c r="AO41" s="311">
        <v>543824</v>
      </c>
      <c r="AP41" s="311">
        <v>19245</v>
      </c>
      <c r="AQ41" s="312">
        <v>26792</v>
      </c>
      <c r="AR41" s="313">
        <v>-28.2</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542</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543</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544</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42" t="s">
        <v>511</v>
      </c>
      <c r="AN49" s="1144" t="s">
        <v>545</v>
      </c>
      <c r="AO49" s="1145"/>
      <c r="AP49" s="1145"/>
      <c r="AQ49" s="1145"/>
      <c r="AR49" s="1146"/>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43"/>
      <c r="AN50" s="327" t="s">
        <v>546</v>
      </c>
      <c r="AO50" s="328" t="s">
        <v>547</v>
      </c>
      <c r="AP50" s="329" t="s">
        <v>548</v>
      </c>
      <c r="AQ50" s="330" t="s">
        <v>549</v>
      </c>
      <c r="AR50" s="331" t="s">
        <v>550</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551</v>
      </c>
      <c r="AL51" s="324"/>
      <c r="AM51" s="332">
        <v>1914649</v>
      </c>
      <c r="AN51" s="333">
        <v>64192</v>
      </c>
      <c r="AO51" s="334">
        <v>-43</v>
      </c>
      <c r="AP51" s="335">
        <v>88968</v>
      </c>
      <c r="AQ51" s="336">
        <v>6.8</v>
      </c>
      <c r="AR51" s="337">
        <v>-49.8</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552</v>
      </c>
      <c r="AM52" s="340">
        <v>656558</v>
      </c>
      <c r="AN52" s="341">
        <v>22012</v>
      </c>
      <c r="AO52" s="342">
        <v>-69.7</v>
      </c>
      <c r="AP52" s="343">
        <v>45482</v>
      </c>
      <c r="AQ52" s="344">
        <v>5.5</v>
      </c>
      <c r="AR52" s="345">
        <v>-75.2</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553</v>
      </c>
      <c r="AL53" s="324"/>
      <c r="AM53" s="332">
        <v>2167674</v>
      </c>
      <c r="AN53" s="333">
        <v>73853</v>
      </c>
      <c r="AO53" s="334">
        <v>15.1</v>
      </c>
      <c r="AP53" s="335">
        <v>85173</v>
      </c>
      <c r="AQ53" s="336">
        <v>-4.3</v>
      </c>
      <c r="AR53" s="337">
        <v>19.399999999999999</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552</v>
      </c>
      <c r="AM54" s="340">
        <v>725443</v>
      </c>
      <c r="AN54" s="341">
        <v>24716</v>
      </c>
      <c r="AO54" s="342">
        <v>12.3</v>
      </c>
      <c r="AP54" s="343">
        <v>43913</v>
      </c>
      <c r="AQ54" s="344">
        <v>-3.4</v>
      </c>
      <c r="AR54" s="345">
        <v>15.7</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554</v>
      </c>
      <c r="AL55" s="324"/>
      <c r="AM55" s="332">
        <v>1989496</v>
      </c>
      <c r="AN55" s="333">
        <v>68689</v>
      </c>
      <c r="AO55" s="334">
        <v>-7</v>
      </c>
      <c r="AP55" s="335">
        <v>94081</v>
      </c>
      <c r="AQ55" s="336">
        <v>10.5</v>
      </c>
      <c r="AR55" s="337">
        <v>-17.5</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552</v>
      </c>
      <c r="AM56" s="340">
        <v>874935</v>
      </c>
      <c r="AN56" s="341">
        <v>30208</v>
      </c>
      <c r="AO56" s="342">
        <v>22.2</v>
      </c>
      <c r="AP56" s="343">
        <v>48949</v>
      </c>
      <c r="AQ56" s="344">
        <v>11.5</v>
      </c>
      <c r="AR56" s="345">
        <v>10.7</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555</v>
      </c>
      <c r="AL57" s="324"/>
      <c r="AM57" s="332">
        <v>1786239</v>
      </c>
      <c r="AN57" s="333">
        <v>62443</v>
      </c>
      <c r="AO57" s="334">
        <v>-9.1</v>
      </c>
      <c r="AP57" s="335">
        <v>92632</v>
      </c>
      <c r="AQ57" s="336">
        <v>-1.5</v>
      </c>
      <c r="AR57" s="337">
        <v>-7.6</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552</v>
      </c>
      <c r="AM58" s="340">
        <v>610530</v>
      </c>
      <c r="AN58" s="341">
        <v>21343</v>
      </c>
      <c r="AO58" s="342">
        <v>-29.3</v>
      </c>
      <c r="AP58" s="343">
        <v>47978</v>
      </c>
      <c r="AQ58" s="344">
        <v>-2</v>
      </c>
      <c r="AR58" s="345">
        <v>-27.3</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556</v>
      </c>
      <c r="AL59" s="324"/>
      <c r="AM59" s="332">
        <v>2814692</v>
      </c>
      <c r="AN59" s="333">
        <v>99607</v>
      </c>
      <c r="AO59" s="334">
        <v>59.5</v>
      </c>
      <c r="AP59" s="335">
        <v>96469</v>
      </c>
      <c r="AQ59" s="336">
        <v>4.0999999999999996</v>
      </c>
      <c r="AR59" s="337">
        <v>55.4</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552</v>
      </c>
      <c r="AM60" s="340">
        <v>1725329</v>
      </c>
      <c r="AN60" s="341">
        <v>61056</v>
      </c>
      <c r="AO60" s="342">
        <v>186.1</v>
      </c>
      <c r="AP60" s="343">
        <v>49775</v>
      </c>
      <c r="AQ60" s="344">
        <v>3.7</v>
      </c>
      <c r="AR60" s="345">
        <v>182.4</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557</v>
      </c>
      <c r="AL61" s="346"/>
      <c r="AM61" s="347">
        <v>2134550</v>
      </c>
      <c r="AN61" s="348">
        <v>73757</v>
      </c>
      <c r="AO61" s="349">
        <v>3.1</v>
      </c>
      <c r="AP61" s="350">
        <v>91465</v>
      </c>
      <c r="AQ61" s="351">
        <v>3.1</v>
      </c>
      <c r="AR61" s="337">
        <v>0</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552</v>
      </c>
      <c r="AM62" s="340">
        <v>918559</v>
      </c>
      <c r="AN62" s="341">
        <v>31867</v>
      </c>
      <c r="AO62" s="342">
        <v>24.3</v>
      </c>
      <c r="AP62" s="343">
        <v>47219</v>
      </c>
      <c r="AQ62" s="344">
        <v>3.1</v>
      </c>
      <c r="AR62" s="345">
        <v>21.2</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4YFoG7e+aYZ59x8mmfZI5cjzVuYeZDImOcclrBj9Ejw885JcEq3fHkuL2CG+xPMMWL+I/Tc+gbUG7vVl7fAJNQ==" saltValue="iqgiO2xxzWxPeXbxB4mo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559</v>
      </c>
    </row>
    <row r="121" spans="125:125" ht="13.5" hidden="1" customHeight="1" x14ac:dyDescent="0.15">
      <c r="DU121" s="258"/>
    </row>
  </sheetData>
  <sheetProtection algorithmName="SHA-512" hashValue="3kapz5SyMdt3mnomFSW0QL1LQN7aVRdt5J6W9cjlljUVcwcmQcXVpcNTkzYltCV7bwMC3q5W4TZVICXz1+f48Q==" saltValue="rTOcgEBkpVqQJ4swoXjI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0" zoomScaleNormal="7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sheetData>
  <sheetProtection algorithmName="SHA-512" hashValue="TAng5ZGMF/Z2eVmdd/KXWUmPB7xoAcwTBLr83olGGsP7mHk8eVUub9E+lseL8hL1/Lvp09pQM3fa5AzOsaZinQ==" saltValue="9GJVmkYMwvsRpMMDftpJ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6"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68" t="s">
        <v>3</v>
      </c>
      <c r="D47" s="1168"/>
      <c r="E47" s="1169"/>
      <c r="F47" s="11">
        <v>20.190000000000001</v>
      </c>
      <c r="G47" s="12">
        <v>18.59</v>
      </c>
      <c r="H47" s="12">
        <v>15.21</v>
      </c>
      <c r="I47" s="12">
        <v>12.45</v>
      </c>
      <c r="J47" s="13">
        <v>14.17</v>
      </c>
    </row>
    <row r="48" spans="2:10" ht="57.75" customHeight="1" x14ac:dyDescent="0.15">
      <c r="B48" s="14"/>
      <c r="C48" s="1170" t="s">
        <v>4</v>
      </c>
      <c r="D48" s="1170"/>
      <c r="E48" s="1171"/>
      <c r="F48" s="15">
        <v>3.37</v>
      </c>
      <c r="G48" s="16">
        <v>4.9400000000000004</v>
      </c>
      <c r="H48" s="16">
        <v>3.69</v>
      </c>
      <c r="I48" s="16">
        <v>3.47</v>
      </c>
      <c r="J48" s="17">
        <v>4.03</v>
      </c>
    </row>
    <row r="49" spans="2:10" ht="57.75" customHeight="1" thickBot="1" x14ac:dyDescent="0.2">
      <c r="B49" s="18"/>
      <c r="C49" s="1172" t="s">
        <v>5</v>
      </c>
      <c r="D49" s="1172"/>
      <c r="E49" s="1173"/>
      <c r="F49" s="19" t="s">
        <v>566</v>
      </c>
      <c r="G49" s="20">
        <v>0.13</v>
      </c>
      <c r="H49" s="20" t="s">
        <v>567</v>
      </c>
      <c r="I49" s="20" t="s">
        <v>568</v>
      </c>
      <c r="J49" s="21">
        <v>2.99</v>
      </c>
    </row>
    <row r="50" spans="2:10" x14ac:dyDescent="0.15"/>
  </sheetData>
  <sheetProtection algorithmName="SHA-512" hashValue="jbx18b3VL1JPl98B8J7zOio6brLdIyohMlQ0gzaLCuCGSyULN461BTxYHk9J776bnd0uZQfyf9oFuJ2CZ1AUVA==" saltValue="wYu9Lioq5NCRU1/h8tdK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dcterms:created xsi:type="dcterms:W3CDTF">2023-02-20T07:21:17Z</dcterms:created>
  <dcterms:modified xsi:type="dcterms:W3CDTF">2023-10-04T00:04:51Z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