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38EF802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101\Share_HDD_O\350330市町支援課_HDD\SD-149\財政担当共有フォルダー\12 普通会計決算統計\財政状況資料集\R2財政状況資料集\14　市町から　9．22〆\14 みやき町〇（修正あろ）\"/>
    </mc:Choice>
  </mc:AlternateContent>
  <xr:revisionPtr revIDLastSave="0" documentId="13_ncr:101_{F0A6B2A9-768D-4A6D-87C3-BE31C0D94B2F}"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U36" i="10"/>
  <c r="AM35" i="10"/>
  <c r="AM34" i="10"/>
  <c r="C34" i="10"/>
  <c r="C35" i="10" l="1"/>
  <c r="C36" i="10" s="1"/>
  <c r="U34" i="10"/>
  <c r="U35" i="10" s="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<sst xmlns="http://schemas.openxmlformats.org/spreadsheetml/2006/main" count="1145" uniqueCount="619">
  <si>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</si>
  <si>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</si>
  <si>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</si>
  <si>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</si>
  <si>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</si>
  <si>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</si>
  <si>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</si>
  <si>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</si>
  <si>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</si>
  <si>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</si>
  <si>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</si>
  <si>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</si>
  <si>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</si>
  <si>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</si>
  <si>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</si>
  <si>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</si>
  <si>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</si>
  <si>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</si>
  <si>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</si>
  <si>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</si>
  <si>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</si>
  <si>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</si>
  <si>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</si>
  <si>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</si>
  <si>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</si>
  <si>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</si>
  <si>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</si>
  <si>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</si>
  <si>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</si>
  <si>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</si>
  <si>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</si>
  <si>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</si>
  <si>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</si>
  <si>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</si>
  <si>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</si>
  <si>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</si>
  <si>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</si>
  <si>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</si>
  <si>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</si>
  <si>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</si>
  <si>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</si>
  <si>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</si>
  <si>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</si>
  <si>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</si>
  <si>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</si>
  <si>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</si>
  <si>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</si>
  <si>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</si>
  <si>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</si>
  <si>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</si>
  <si>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</si>
  <si>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</si>
  <si>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</si>
  <si>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</si>
  <si>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</si>
  <si>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</si>
  <si>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</si>
  <si>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</si>
  <si>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</si>
  <si>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</si>
  <si>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</si>
  <si>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</si>
  <si>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</si>
  <si>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</si>
  <si>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</si>
  <si>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</si>
  <si>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</si>
  <si>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</si>
  <si>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</si>
  <si>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</si>
  <si>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</si>
  <si>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</si>
  <si>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</si>
  <si>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</si>
  <si>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</si>
  <si>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</si>
  <si>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</si>
  <si>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</si>
  <si>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</si>
  <si>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</si>
  <si>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</si>
  <si>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</si>
  <si>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</si>
  <si>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</si>
  <si>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</si>
  <si>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</si>
  <si>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</si>
  <si>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</si>
  <si>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</si>
  <si>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</si>
  <si>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</si>
  <si>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</si>
  <si>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</si>
  <si>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</si>
  <si>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</si>
  <si>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</si>
  <si>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</si>
  <si>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</si>
  <si>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</si>
  <si>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</si>
  <si>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</si>
  <si>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</si>
  <si>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</si>
  <si>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</si>
  <si>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</si>
  <si>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</si>
  <si>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</si>
  <si>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</si>
  <si>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</si>
  <si>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</si>
  <si>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</si>
  <si>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</si>
  <si>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</si>
  <si>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</si>
  <si>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</si>
  <si>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</si>
  <si>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</si>
  <si>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</si>
  <si>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</si>
  <si>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</si>
  <si>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</si>
  <si>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</si>
  <si>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</si>
  <si>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</si>
  <si>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</si>
  <si>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</si>
  <si>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</si>
  <si>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</si>
  <si>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</si>
  <si>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</si>
  <si>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</si>
  <si>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</si>
  <si>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</si>
  <si>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</si>
  <si>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</si>
  <si>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</si>
  <si>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</si>
  <si>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</si>
  <si>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</si>
  <si>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</si>
  <si>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</si>
  <si>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</si>
  <si>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</si>
  <si>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</si>
  <si>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</si>
  <si>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</si>
  <si>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</si>
  <si>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</si>
  <si>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</si>
  <si>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</si>
  <si>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</si>
  <si>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</si>
  <si>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</si>
  <si>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</si>
  <si>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</si>
  <si>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</si>
  <si>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</si>
  <si>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</si>
  <si>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</si>
  <si>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</si>
  <si>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</si>
  <si>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</si>
  <si>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</si>
  <si>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</si>
  <si>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</si>
  <si>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</si>
  <si>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</si>
  <si>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</si>
  <si>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</si>
  <si>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</si>
  <si>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</si>
  <si>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</si>
  <si>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</si>
  <si>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</si>
  <si>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</si>
  <si>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</si>
  <si>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</si>
  <si>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</si>
  <si>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</si>
  <si>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</si>
  <si>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</si>
  <si>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</si>
  <si>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</si>
  <si>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</si>
  <si>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</si>
  <si>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</si>
  <si>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</si>
  <si>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</si>
  <si>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</si>
  <si>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</si>
  <si>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</si>
  <si>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</si>
  <si>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</si>
  <si>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</si>
  <si>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</si>
  <si>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</si>
  <si>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</si>
  <si>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</si>
  <si>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</si>
  <si>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</si>
  <si>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</si>
  <si>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</si>
  <si>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</si>
  <si>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</si>
  <si>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</si>
  <si>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</si>
  <si>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</si>
  <si>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</si>
  <si>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</si>
  <si>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佐賀県みやき町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</si>
  <si>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</si>
  <si>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</si>
  <si>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</si>
  <si>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</si>
  <si>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</si>
  <si>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</si>
  <si>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</si>
  <si>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</si>
  <si>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</si>
  <si>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</si>
  <si>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</si>
  <si>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</si>
  <si>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</si>
  <si>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</si>
  <si>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</si>
  <si>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</si>
  <si>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</si>
  <si>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</si>
  <si>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</si>
  <si>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</si>
  <si>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</si>
  <si>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</si>
  <si>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</si>
  <si>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</si>
  <si>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</si>
  <si>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</si>
  <si>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</si>
  <si>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</si>
  <si>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</si>
  <si>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</si>
  <si>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</si>
  <si>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</si>
  <si>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</si>
  <si>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</si>
  <si>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</si>
  <si>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</si>
  <si>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</si>
  <si>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</si>
  <si>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</si>
  <si>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</si>
  <si>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</si>
  <si>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</si>
  <si>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</si>
  <si>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</si>
  <si>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</si>
  <si>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</si>
  <si>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</si>
  <si>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</si>
  <si>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</si>
  <si>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</si>
  <si>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</si>
  <si>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</si>
  <si>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</si>
  <si>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</si>
  <si>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</si>
  <si>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</si>
  <si>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</si>
  <si>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</si>
  <si>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</si>
  <si>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</si>
  <si>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</si>
  <si>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</si>
  <si>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</si>
  <si>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</si>
  <si>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</si>
  <si>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</si>
  <si>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</si>
  <si>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</si>
  <si>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</si>
  <si>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</si>
  <si>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</si>
  <si>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</si>
  <si>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</si>
  <si>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</si>
  <si>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</si>
  <si>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</si>
  <si>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</si>
  <si>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</si>
  <si>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</si>
  <si>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</si>
  <si>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</si>
  <si>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</si>
  <si>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</si>
  <si>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</si>
  <si>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</si>
  <si>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</si>
  <si>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</si>
  <si>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</si>
  <si>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</si>
  <si>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</si>
  <si>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</si>
  <si>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</si>
  <si>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</si>
  <si>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</si>
  <si>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</si>
  <si>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</si>
  <si>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</si>
  <si>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</si>
  <si>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</si>
  <si>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</si>
  <si>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</si>
  <si>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</si>
  <si>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</si>
  <si>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</si>
  <si>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</si>
  <si>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</si>
  <si>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</si>
  <si>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</si>
  <si>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</si>
  <si>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</si>
  <si>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</si>
  <si>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</si>
  <si>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</si>
  <si>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</si>
  <si>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</si>
  <si>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</si>
  <si>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</si>
  <si>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</si>
  <si>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</si>
  <si>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</si>
  <si>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</si>
  <si>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</si>
  <si>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</si>
  <si>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</si>
  <si>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</si>
  <si>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</si>
  <si>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</si>
  <si>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</si>
  <si>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</si>
  <si>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</si>
  <si>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</si>
  <si>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</si>
  <si>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</si>
  <si>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</si>
  <si>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</si>
  <si>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</si>
  <si>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</si>
  <si>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</si>
  <si>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</si>
  <si>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</si>
  <si>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</si>
  <si>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</si>
  <si>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</si>
  <si>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</si>
  <si>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</si>
  <si>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</si>
  <si>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</si>
  <si>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</si>
  <si>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</si>
  <si>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</si>
  <si>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</si>
  <si>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</si>
  <si>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</si>
  <si>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</si>
  <si>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佐賀県みやき町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</si>
  <si>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</si>
  <si>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</si>
  <si>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</si>
  <si>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</si>
  <si>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</si>
  <si>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</si>
  <si>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</si>
  <si>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</si>
  <si>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</si>
  <si>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</si>
  <si>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</si>
  <si>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</si>
  <si>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</si>
  <si>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</si>
  <si>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</si>
  <si>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</si>
  <si>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</si>
  <si>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</si>
  <si>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</si>
  <si>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</si>
  <si>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グリーンパーク推進整備事業基金特別会計</t>
    <phoneticPr fontId="5"/>
  </si>
  <si>
    <t>ふるさと寄附金基金特別会計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</si>
  <si>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</si>
  <si>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</si>
  <si>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</si>
  <si>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</si>
  <si>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</si>
  <si>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</si>
  <si>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</si>
  <si>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</si>
  <si>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</si>
  <si>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</si>
  <si>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</si>
  <si>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</si>
  <si>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</si>
  <si>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</si>
  <si>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</si>
  <si>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</si>
  <si>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</si>
  <si>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</si>
  <si>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工業用地取得造成事業特別会計</t>
    <phoneticPr fontId="5"/>
  </si>
  <si>
    <t>住宅用地取得造成事業特別会計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</si>
  <si>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</si>
  <si>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</si>
  <si>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</si>
  <si>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</si>
  <si>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</si>
  <si>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</si>
  <si>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</si>
  <si>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</si>
  <si>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</si>
  <si>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</si>
  <si>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</si>
  <si>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</si>
  <si>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</si>
  <si>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</si>
  <si>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</si>
  <si>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</si>
  <si>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</si>
  <si>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</si>
  <si>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</si>
  <si>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</si>
  <si>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</si>
  <si>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</si>
  <si>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</si>
  <si>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</si>
  <si>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</si>
  <si>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</si>
  <si>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</si>
  <si>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</si>
  <si>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</si>
  <si>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</si>
  <si>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</si>
  <si>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</si>
  <si>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</si>
  <si>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</si>
  <si>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</si>
  <si>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</si>
  <si>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</si>
  <si>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</si>
  <si>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</si>
  <si>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</si>
  <si>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</si>
  <si>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</si>
  <si>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</si>
  <si>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</si>
  <si>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</si>
  <si>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</si>
  <si>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</si>
  <si>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</si>
  <si>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</si>
  <si>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</si>
  <si>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</si>
  <si>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</si>
  <si>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</si>
  <si>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</si>
  <si>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</si>
  <si>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</si>
  <si>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</si>
  <si>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</si>
  <si>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</si>
  <si>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</si>
  <si>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</si>
  <si>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</si>
  <si>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</si>
  <si>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</si>
  <si>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</si>
  <si>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</si>
  <si>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</si>
  <si>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</si>
  <si>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</si>
  <si>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</si>
  <si>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</si>
  <si>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工業用地取得造成事業特別会計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</si>
  <si>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</si>
  <si>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</si>
  <si>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</si>
  <si>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</si>
  <si>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</si>
  <si>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</si>
  <si>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</si>
  <si>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</si>
  <si>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</si>
  <si>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</si>
  <si>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</si>
  <si>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</si>
  <si>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</si>
  <si>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</si>
  <si>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</si>
  <si>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</si>
  <si>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</si>
  <si>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</si>
  <si>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</si>
  <si>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</si>
  <si>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</si>
  <si>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</si>
  <si>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</si>
  <si>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</si>
  <si>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</si>
  <si>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</si>
  <si>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</si>
  <si>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</si>
  <si>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</si>
  <si>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</si>
  <si>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</si>
  <si>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</si>
  <si>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</si>
  <si>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</si>
  <si>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</si>
  <si>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</si>
  <si>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</si>
  <si>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</si>
  <si>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</si>
  <si>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</si>
  <si>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</si>
  <si>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</si>
  <si>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</si>
  <si>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</si>
  <si>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</si>
  <si>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</si>
  <si>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</si>
  <si>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</si>
  <si>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</si>
  <si>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</si>
  <si>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</si>
  <si>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</si>
  <si>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</si>
  <si>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</si>
  <si>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</si>
  <si>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</si>
  <si>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</si>
  <si>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</si>
  <si>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</si>
  <si>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</si>
  <si>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</si>
  <si>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</si>
  <si>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</si>
  <si>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</si>
  <si>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</si>
  <si>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</si>
  <si>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</si>
  <si>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</si>
  <si>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</si>
  <si>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</si>
  <si>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</si>
  <si>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</si>
  <si>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</si>
  <si>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</si>
  <si>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</si>
  <si>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</si>
  <si>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</si>
  <si>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</si>
  <si>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</si>
  <si>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</si>
  <si>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</si>
  <si>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</si>
  <si>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</si>
  <si>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</si>
  <si>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</si>
  <si>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25.10</t>
  </si>
  <si>
    <t>ふるさと寄附金基金特別会計</t>
  </si>
  <si>
    <t>一般会計</t>
  </si>
  <si>
    <t>国民健康保険特別会計</t>
  </si>
  <si>
    <t>▲ 1.67</t>
  </si>
  <si>
    <t>工業用地取得造成事業特別会計</t>
  </si>
  <si>
    <t>下水道事業特別会計</t>
  </si>
  <si>
    <t>グリーンパーク推進整備事業基金特別会計</t>
  </si>
  <si>
    <t>後期高齢者医療特別会計</t>
  </si>
  <si>
    <t>住宅用地取得造成事業特別会計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</si>
  <si>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</si>
  <si>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</si>
  <si>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</si>
  <si>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</si>
  <si>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</si>
  <si>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</si>
  <si>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</si>
  <si>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</si>
  <si>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ふるさと寄附金基金</t>
    <rPh sb="4" eb="7">
      <t>キフキン</t>
    </rPh>
    <rPh sb="7" eb="9">
      <t>キキン</t>
    </rPh>
    <phoneticPr fontId="5"/>
  </si>
  <si>
    <t>合併振興基金</t>
    <rPh sb="0" eb="2">
      <t>ガッペイ</t>
    </rPh>
    <rPh sb="2" eb="4">
      <t>シンコウ</t>
    </rPh>
    <rPh sb="4" eb="6">
      <t>キキン</t>
    </rPh>
    <phoneticPr fontId="5"/>
  </si>
  <si>
    <t>地域福祉基金</t>
    <rPh sb="0" eb="2">
      <t>チイキ</t>
    </rPh>
    <rPh sb="2" eb="4">
      <t>フクシ</t>
    </rPh>
    <rPh sb="4" eb="6">
      <t>キキン</t>
    </rPh>
    <phoneticPr fontId="5"/>
  </si>
  <si>
    <t>グリーンパーク推進整備事業基金</t>
    <rPh sb="7" eb="15">
      <t>スイシンセイビジギョウキキン</t>
    </rPh>
    <phoneticPr fontId="5"/>
  </si>
  <si>
    <t>定住総合対策基金</t>
    <rPh sb="0" eb="2">
      <t>テイジュウ</t>
    </rPh>
    <rPh sb="2" eb="4">
      <t>ソウゴウ</t>
    </rPh>
    <rPh sb="4" eb="6">
      <t>タイサク</t>
    </rPh>
    <rPh sb="6" eb="8">
      <t>キキン</t>
    </rPh>
    <phoneticPr fontId="5"/>
  </si>
  <si>
    <t>鳥栖・三養基西部環境施設組合</t>
    <rPh sb="0" eb="2">
      <t>トス</t>
    </rPh>
    <rPh sb="3" eb="6">
      <t>ミヤキ</t>
    </rPh>
    <rPh sb="6" eb="8">
      <t>セイブ</t>
    </rPh>
    <rPh sb="8" eb="10">
      <t>カンキョウ</t>
    </rPh>
    <rPh sb="10" eb="12">
      <t>シセツ</t>
    </rPh>
    <rPh sb="12" eb="14">
      <t>クミアイ</t>
    </rPh>
    <phoneticPr fontId="2"/>
  </si>
  <si>
    <t>鳥栖・三養基地区消防事務組合</t>
    <rPh sb="0" eb="2">
      <t>トス</t>
    </rPh>
    <rPh sb="3" eb="6">
      <t>ミヤキ</t>
    </rPh>
    <rPh sb="6" eb="8">
      <t>チク</t>
    </rPh>
    <rPh sb="8" eb="10">
      <t>ショウボウ</t>
    </rPh>
    <rPh sb="10" eb="12">
      <t>ジム</t>
    </rPh>
    <rPh sb="12" eb="14">
      <t>クミアイ</t>
    </rPh>
    <phoneticPr fontId="2"/>
  </si>
  <si>
    <t>三神地区環境事務組合</t>
    <rPh sb="0" eb="2">
      <t>サンシン</t>
    </rPh>
    <rPh sb="2" eb="4">
      <t>チク</t>
    </rPh>
    <rPh sb="4" eb="6">
      <t>カンキョウ</t>
    </rPh>
    <rPh sb="6" eb="8">
      <t>ジム</t>
    </rPh>
    <rPh sb="8" eb="10">
      <t>クミアイ</t>
    </rPh>
    <phoneticPr fontId="2"/>
  </si>
  <si>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</si>
  <si>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2"/>
  </si>
  <si>
    <t>三養基西部葬祭組合</t>
    <rPh sb="0" eb="3">
      <t>ミヤキ</t>
    </rPh>
    <rPh sb="3" eb="5">
      <t>セイブ</t>
    </rPh>
    <rPh sb="5" eb="7">
      <t>ソウサイ</t>
    </rPh>
    <rPh sb="7" eb="9">
      <t>クミアイ</t>
    </rPh>
    <phoneticPr fontId="2"/>
  </si>
  <si>
    <t>鳥栖地区広域市町村圏組合（一般会計）</t>
    <rPh sb="0" eb="2">
      <t>トス</t>
    </rPh>
    <rPh sb="2" eb="4">
      <t>チク</t>
    </rPh>
    <rPh sb="4" eb="6">
      <t>コウイキ</t>
    </rPh>
    <rPh sb="6" eb="9">
      <t>シチョウソン</t>
    </rPh>
    <rPh sb="9" eb="10">
      <t>ケン</t>
    </rPh>
    <rPh sb="10" eb="12">
      <t>クミアイ</t>
    </rPh>
    <rPh sb="13" eb="17">
      <t>イッパンカイケイ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</si>
  <si>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</si>
  <si>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</si>
  <si>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</si>
  <si>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</si>
  <si>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佐賀県市町総合事務組合（交通災害共済事業特別会計）</t>
    <rPh sb="0" eb="3">
      <t>サガケン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</si>
  <si>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佐賀東部環境施設組合</t>
    <rPh sb="0" eb="2">
      <t>サガ</t>
    </rPh>
    <rPh sb="2" eb="4">
      <t>トウブ</t>
    </rPh>
    <rPh sb="4" eb="6">
      <t>カンキョウ</t>
    </rPh>
    <rPh sb="6" eb="8">
      <t>シセツ</t>
    </rPh>
    <rPh sb="8" eb="10">
      <t>クミアイ</t>
    </rPh>
    <phoneticPr fontId="2"/>
  </si>
  <si>
    <t>リバーサイド三根</t>
    <rPh sb="6" eb="8">
      <t>ミネ</t>
    </rPh>
    <phoneticPr fontId="2"/>
  </si>
  <si>
    <t>三根街づくり</t>
    <rPh sb="0" eb="2">
      <t>ミネ</t>
    </rPh>
    <rPh sb="2" eb="3">
      <t>マチ</t>
    </rPh>
    <phoneticPr fontId="2"/>
  </si>
  <si>
    <t>三養基西部土地開発公社</t>
    <rPh sb="0" eb="3">
      <t>ミヤキ</t>
    </rPh>
    <rPh sb="3" eb="5">
      <t>セイブ</t>
    </rPh>
    <rPh sb="5" eb="7">
      <t>トチ</t>
    </rPh>
    <rPh sb="7" eb="9">
      <t>カイハツ</t>
    </rPh>
    <rPh sb="9" eb="11">
      <t>コウシャ</t>
    </rPh>
    <phoneticPr fontId="2"/>
  </si>
  <si>
    <t>みやきまち</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</si>
  <si>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</si>
  <si>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</si>
  <si>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</si>
  <si>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</si>
  <si>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</si>
  <si>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</si>
  <si>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</si>
  <si>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</si>
  <si>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</si>
  <si>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</si>
  <si>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</si>
  <si>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</si>
  <si>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</si>
  <si>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R2年度の将来負担比率は、R元年度に引き続き将来負担額を充当可能財源等額が上回ったため、算定なしとなった。また、R2年度の有形固定資産減価償却率についても、近年の施設更新の影響等で類似団体内平均を18.9ポイント下回っている。引き続き公共施設の老朽化対策について、公共施設等総合管理計画に基づき、中・長期的に施設の更新、維持修繕、統廃合等に取り組み、将来負担の平準化を進めながら財政健全化に取り組んでいく。</t>
    <rPh sb="15" eb="16">
      <t>ガン</t>
    </rPh>
    <phoneticPr fontId="5"/>
  </si>
  <si>
    <t>　R2年度の将来負担比率は、R元年度に引き続き将来負担額を充当可能財源等額が上回ったため、算定なしとなった。一方で、実質公債費比率は、合併特例債の活用した事業の推進等による元利償還金の増により、類似団体内平均値を3.6ポイント上回っている。本町では、合併特例債の償還財源として、普通交付税に算入される償還額の7割分以外の残り3割相当額について、減債基金に計画的に積立を行うことにより財源を確保し、当該年度の償還額の3割相当額を減債基金から繰入を行い、財政健全化に努めている。</t>
    <rPh sb="15" eb="16">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</si>
</sst>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2283-481F-B081-FF66F9BBDE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121032</c:v>
                </c:pt>
                <c:pt idx="1">
                  <c:v>166784</c:v>
                </c:pt>
                <c:pt idx="2">
                  <c:v>108198</c:v>
                </c:pt>
                <c:pt idx="3">
                  <c:v>126935</c:v>
                </c:pt>
                <c:pt idx="4">
                  <c:v>77084</c:v>
                </c:pt>
              </c:numCache>
            </c:numRef>
          </c:val>
          <c:smooth val="0"/>
          <c:extLst>
            <c:ext xmlns:c16="http://schemas.microsoft.com/office/drawing/2014/chart" uri="{C3380CC4-5D6E-409C-BE32-E72D297353CC}">
              <c16:uniqueId val="{00000001-2283-481F-B081-FF66F9BBDE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8.9700000000000006</c:v>
                </c:pt>
                <c:pt idx="1">
                  <c:v>20.309999999999999</c:v>
                </c:pt>
                <c:pt idx="2">
                  <c:v>32.340000000000003</c:v>
                </c:pt>
                <c:pt idx="3">
                  <c:v>7.43</c:v>
                </c:pt>
                <c:pt idx="4">
                  <c:v>10.53</c:v>
                </c:pt>
              </c:numCache>
            </c:numRef>
          </c:val>
          <c:extLst>
            <c:ext xmlns:c16="http://schemas.microsoft.com/office/drawing/2014/chart" uri="{C3380CC4-5D6E-409C-BE32-E72D297353CC}">
              <c16:uniqueId val="{00000000-E35C-4254-AD3B-EF4E890263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24.74</c:v>
                </c:pt>
                <c:pt idx="1">
                  <c:v>24.59</c:v>
                </c:pt>
                <c:pt idx="2">
                  <c:v>20.52</c:v>
                </c:pt>
                <c:pt idx="3">
                  <c:v>20.7</c:v>
                </c:pt>
                <c:pt idx="4">
                  <c:v>26.08</c:v>
                </c:pt>
              </c:numCache>
            </c:numRef>
          </c:val>
          <c:extLst>
            <c:ext xmlns:c16="http://schemas.microsoft.com/office/drawing/2014/chart" uri="{C3380CC4-5D6E-409C-BE32-E72D297353CC}">
              <c16:uniqueId val="{00000001-E35C-4254-AD3B-EF4E890263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3.98</c:v>
                </c:pt>
                <c:pt idx="1">
                  <c:v>11.44</c:v>
                </c:pt>
                <c:pt idx="2">
                  <c:v>8.65</c:v>
                </c:pt>
                <c:pt idx="3">
                  <c:v>-25.1</c:v>
                </c:pt>
                <c:pt idx="4">
                  <c:v>9.48</c:v>
                </c:pt>
              </c:numCache>
            </c:numRef>
          </c:val>
          <c:smooth val="0"/>
          <c:extLst>
            <c:ext xmlns:c16="http://schemas.microsoft.com/office/drawing/2014/chart" uri="{C3380CC4-5D6E-409C-BE32-E72D297353CC}">
              <c16:uniqueId val="{00000002-E35C-4254-AD3B-EF4E890263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55-465A-81F2-B112EB9A16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55-465A-81F2-B112EB9A1629}"/>
            </c:ext>
          </c:extLst>
        </c:ser>
        <c:ser>
          <c:idx val="2"/>
          <c:order val="2"/>
          <c:tx>
            <c:strRef>
              <c:f>データシート!$A$29</c:f>
              <c:strCache>
                <c:ptCount val="1"/>
                <c:pt idx="0">
                  <c:v>住宅用地取得造成事業特別会計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0.94</c:v>
                </c:pt>
                <c:pt idx="2">
                  <c:v>#N/A</c:v>
                </c:pt>
                <c:pt idx="3">
                  <c:v>0.33</c:v>
                </c:pt>
                <c:pt idx="4">
                  <c:v>#N/A</c:v>
                </c:pt>
                <c:pt idx="5">
                  <c:v>0.2</c:v>
                </c:pt>
                <c:pt idx="6">
                  <c:v>#N/A</c:v>
                </c:pt>
                <c:pt idx="7">
                  <c:v>0.08</c:v>
                </c:pt>
                <c:pt idx="8">
                  <c:v>#N/A</c:v>
                </c:pt>
                <c:pt idx="9">
                  <c:v>0.01</c:v>
                </c:pt>
              </c:numCache>
            </c:numRef>
          </c:val>
          <c:extLst>
            <c:ext xmlns:c16="http://schemas.microsoft.com/office/drawing/2014/chart" uri="{C3380CC4-5D6E-409C-BE32-E72D297353CC}">
              <c16:uniqueId val="{00000002-5955-465A-81F2-B112EB9A162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0.11</c:v>
                </c:pt>
                <c:pt idx="4">
                  <c:v>#N/A</c:v>
                </c:pt>
                <c:pt idx="5">
                  <c:v>0.11</c:v>
                </c:pt>
                <c:pt idx="6">
                  <c:v>#N/A</c:v>
                </c:pt>
                <c:pt idx="7">
                  <c:v>0.02</c:v>
                </c:pt>
                <c:pt idx="8">
                  <c:v>#N/A</c:v>
                </c:pt>
                <c:pt idx="9">
                  <c:v>0.02</c:v>
                </c:pt>
              </c:numCache>
            </c:numRef>
          </c:val>
          <c:extLst>
            <c:ext xmlns:c16="http://schemas.microsoft.com/office/drawing/2014/chart" uri="{C3380CC4-5D6E-409C-BE32-E72D297353CC}">
              <c16:uniqueId val="{00000003-5955-465A-81F2-B112EB9A1629}"/>
            </c:ext>
          </c:extLst>
        </c:ser>
        <c:ser>
          <c:idx val="4"/>
          <c:order val="4"/>
          <c:tx>
            <c:strRef>
              <c:f>データシート!$A$31</c:f>
              <c:strCache>
                <c:ptCount val="1"/>
                <c:pt idx="0">
                  <c:v>グリーンパーク推進整備事業基金特別会計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7.0000000000000007E-2</c:v>
                </c:pt>
                <c:pt idx="4">
                  <c:v>#N/A</c:v>
                </c:pt>
                <c:pt idx="5">
                  <c:v>7.0000000000000007E-2</c:v>
                </c:pt>
                <c:pt idx="6">
                  <c:v>#N/A</c:v>
                </c:pt>
                <c:pt idx="7">
                  <c:v>0.03</c:v>
                </c:pt>
                <c:pt idx="8">
                  <c:v>#N/A</c:v>
                </c:pt>
                <c:pt idx="9">
                  <c:v>0.17</c:v>
                </c:pt>
              </c:numCache>
            </c:numRef>
          </c:val>
          <c:extLst>
            <c:ext xmlns:c16="http://schemas.microsoft.com/office/drawing/2014/chart" uri="{C3380CC4-5D6E-409C-BE32-E72D297353CC}">
              <c16:uniqueId val="{00000004-5955-465A-81F2-B112EB9A162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0.49</c:v>
                </c:pt>
                <c:pt idx="2">
                  <c:v>#N/A</c:v>
                </c:pt>
                <c:pt idx="3">
                  <c:v>0.56999999999999995</c:v>
                </c:pt>
                <c:pt idx="4">
                  <c:v>#N/A</c:v>
                </c:pt>
                <c:pt idx="5">
                  <c:v>0.78</c:v>
                </c:pt>
                <c:pt idx="6">
                  <c:v>#N/A</c:v>
                </c:pt>
                <c:pt idx="7">
                  <c:v>0.56000000000000005</c:v>
                </c:pt>
                <c:pt idx="8">
                  <c:v>#N/A</c:v>
                </c:pt>
                <c:pt idx="9">
                  <c:v>0.59</c:v>
                </c:pt>
              </c:numCache>
            </c:numRef>
          </c:val>
          <c:extLst>
            <c:ext xmlns:c16="http://schemas.microsoft.com/office/drawing/2014/chart" uri="{C3380CC4-5D6E-409C-BE32-E72D297353CC}">
              <c16:uniqueId val="{00000005-5955-465A-81F2-B112EB9A1629}"/>
            </c:ext>
          </c:extLst>
        </c:ser>
        <c:ser>
          <c:idx val="6"/>
          <c:order val="6"/>
          <c:tx>
            <c:strRef>
              <c:f>データシート!$A$33</c:f>
              <c:strCache>
                <c:ptCount val="1"/>
                <c:pt idx="0">
                  <c:v>工業用地取得造成事業特別会計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1.1399999999999999</c:v>
                </c:pt>
                <c:pt idx="2">
                  <c:v>#N/A</c:v>
                </c:pt>
                <c:pt idx="3">
                  <c:v>1.1299999999999999</c:v>
                </c:pt>
                <c:pt idx="4">
                  <c:v>#N/A</c:v>
                </c:pt>
                <c:pt idx="5">
                  <c:v>1.1399999999999999</c:v>
                </c:pt>
                <c:pt idx="6">
                  <c:v>#N/A</c:v>
                </c:pt>
                <c:pt idx="7">
                  <c:v>1.1399999999999999</c:v>
                </c:pt>
                <c:pt idx="8">
                  <c:v>#N/A</c:v>
                </c:pt>
                <c:pt idx="9">
                  <c:v>1.1000000000000001</c:v>
                </c:pt>
              </c:numCache>
            </c:numRef>
          </c:val>
          <c:extLst>
            <c:ext xmlns:c16="http://schemas.microsoft.com/office/drawing/2014/chart" uri="{C3380CC4-5D6E-409C-BE32-E72D297353CC}">
              <c16:uniqueId val="{00000006-5955-465A-81F2-B112EB9A162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1.67</c:v>
                </c:pt>
                <c:pt idx="1">
                  <c:v>#N/A</c:v>
                </c:pt>
                <c:pt idx="2">
                  <c:v>#N/A</c:v>
                </c:pt>
                <c:pt idx="3">
                  <c:v>0.22</c:v>
                </c:pt>
                <c:pt idx="4">
                  <c:v>#N/A</c:v>
                </c:pt>
                <c:pt idx="5">
                  <c:v>1.18</c:v>
                </c:pt>
                <c:pt idx="6">
                  <c:v>#N/A</c:v>
                </c:pt>
                <c:pt idx="7">
                  <c:v>1.47</c:v>
                </c:pt>
                <c:pt idx="8">
                  <c:v>#N/A</c:v>
                </c:pt>
                <c:pt idx="9">
                  <c:v>1.34</c:v>
                </c:pt>
              </c:numCache>
            </c:numRef>
          </c:val>
          <c:extLst>
            <c:ext xmlns:c16="http://schemas.microsoft.com/office/drawing/2014/chart" uri="{C3380CC4-5D6E-409C-BE32-E72D297353CC}">
              <c16:uniqueId val="{00000007-5955-465A-81F2-B112EB9A16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8.81</c:v>
                </c:pt>
                <c:pt idx="2">
                  <c:v>#N/A</c:v>
                </c:pt>
                <c:pt idx="3">
                  <c:v>20.23</c:v>
                </c:pt>
                <c:pt idx="4">
                  <c:v>#N/A</c:v>
                </c:pt>
                <c:pt idx="5">
                  <c:v>5.05</c:v>
                </c:pt>
                <c:pt idx="6">
                  <c:v>#N/A</c:v>
                </c:pt>
                <c:pt idx="7">
                  <c:v>5.56</c:v>
                </c:pt>
                <c:pt idx="8">
                  <c:v>#N/A</c:v>
                </c:pt>
                <c:pt idx="9">
                  <c:v>4.43</c:v>
                </c:pt>
              </c:numCache>
            </c:numRef>
          </c:val>
          <c:extLst>
            <c:ext xmlns:c16="http://schemas.microsoft.com/office/drawing/2014/chart" uri="{C3380CC4-5D6E-409C-BE32-E72D297353CC}">
              <c16:uniqueId val="{00000008-5955-465A-81F2-B112EB9A1629}"/>
            </c:ext>
          </c:extLst>
        </c:ser>
        <c:ser>
          <c:idx val="9"/>
          <c:order val="9"/>
          <c:tx>
            <c:strRef>
              <c:f>データシート!$A$36</c:f>
              <c:strCache>
                <c:ptCount val="1"/>
                <c:pt idx="0">
                  <c:v>ふるさと寄附金基金特別会計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27.21</c:v>
                </c:pt>
                <c:pt idx="6">
                  <c:v>#N/A</c:v>
                </c:pt>
                <c:pt idx="7">
                  <c:v>1.83</c:v>
                </c:pt>
                <c:pt idx="8">
                  <c:v>#N/A</c:v>
                </c:pt>
                <c:pt idx="9">
                  <c:v>5.91</c:v>
                </c:pt>
              </c:numCache>
            </c:numRef>
          </c:val>
          <c:extLst>
            <c:ext xmlns:c16="http://schemas.microsoft.com/office/drawing/2014/chart" uri="{C3380CC4-5D6E-409C-BE32-E72D297353CC}">
              <c16:uniqueId val="{00000009-5955-465A-81F2-B112EB9A16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1426</c:v>
                </c:pt>
                <c:pt idx="5">
                  <c:v>1515</c:v>
                </c:pt>
                <c:pt idx="8">
                  <c:v>1527</c:v>
                </c:pt>
                <c:pt idx="11">
                  <c:v>1507</c:v>
                </c:pt>
                <c:pt idx="14">
                  <c:v>1509</c:v>
                </c:pt>
              </c:numCache>
            </c:numRef>
          </c:val>
          <c:extLst>
            <c:ext xmlns:c16="http://schemas.microsoft.com/office/drawing/2014/chart" uri="{C3380CC4-5D6E-409C-BE32-E72D297353CC}">
              <c16:uniqueId val="{00000000-98A3-4E9A-89EB-B15545207F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A3-4E9A-89EB-B15545207F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90</c:v>
                </c:pt>
                <c:pt idx="3">
                  <c:v>86</c:v>
                </c:pt>
                <c:pt idx="6">
                  <c:v>99</c:v>
                </c:pt>
                <c:pt idx="9">
                  <c:v>83</c:v>
                </c:pt>
                <c:pt idx="12">
                  <c:v>89</c:v>
                </c:pt>
              </c:numCache>
            </c:numRef>
          </c:val>
          <c:extLst>
            <c:ext xmlns:c16="http://schemas.microsoft.com/office/drawing/2014/chart" uri="{C3380CC4-5D6E-409C-BE32-E72D297353CC}">
              <c16:uniqueId val="{00000002-98A3-4E9A-89EB-B15545207F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261</c:v>
                </c:pt>
                <c:pt idx="3">
                  <c:v>241</c:v>
                </c:pt>
                <c:pt idx="6">
                  <c:v>163</c:v>
                </c:pt>
                <c:pt idx="9">
                  <c:v>23</c:v>
                </c:pt>
                <c:pt idx="12">
                  <c:v>24</c:v>
                </c:pt>
              </c:numCache>
            </c:numRef>
          </c:val>
          <c:extLst>
            <c:ext xmlns:c16="http://schemas.microsoft.com/office/drawing/2014/chart" uri="{C3380CC4-5D6E-409C-BE32-E72D297353CC}">
              <c16:uniqueId val="{00000003-98A3-4E9A-89EB-B15545207F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212</c:v>
                </c:pt>
                <c:pt idx="3">
                  <c:v>254</c:v>
                </c:pt>
                <c:pt idx="6">
                  <c:v>280</c:v>
                </c:pt>
                <c:pt idx="9">
                  <c:v>273</c:v>
                </c:pt>
                <c:pt idx="12">
                  <c:v>297</c:v>
                </c:pt>
              </c:numCache>
            </c:numRef>
          </c:val>
          <c:extLst>
            <c:ext xmlns:c16="http://schemas.microsoft.com/office/drawing/2014/chart" uri="{C3380CC4-5D6E-409C-BE32-E72D297353CC}">
              <c16:uniqueId val="{00000004-98A3-4E9A-89EB-B15545207F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A3-4E9A-89EB-B15545207F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A3-4E9A-89EB-B15545207F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1554</c:v>
                </c:pt>
                <c:pt idx="3">
                  <c:v>1629</c:v>
                </c:pt>
                <c:pt idx="6">
                  <c:v>1658</c:v>
                </c:pt>
                <c:pt idx="9">
                  <c:v>1676</c:v>
                </c:pt>
                <c:pt idx="12">
                  <c:v>1668</c:v>
                </c:pt>
              </c:numCache>
            </c:numRef>
          </c:val>
          <c:extLst>
            <c:ext xmlns:c16="http://schemas.microsoft.com/office/drawing/2014/chart" uri="{C3380CC4-5D6E-409C-BE32-E72D297353CC}">
              <c16:uniqueId val="{00000007-98A3-4E9A-89EB-B15545207F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691</c:v>
                </c:pt>
                <c:pt idx="2">
                  <c:v>#N/A</c:v>
                </c:pt>
                <c:pt idx="3">
                  <c:v>#N/A</c:v>
                </c:pt>
                <c:pt idx="4">
                  <c:v>695</c:v>
                </c:pt>
                <c:pt idx="5">
                  <c:v>#N/A</c:v>
                </c:pt>
                <c:pt idx="6">
                  <c:v>#N/A</c:v>
                </c:pt>
                <c:pt idx="7">
                  <c:v>673</c:v>
                </c:pt>
                <c:pt idx="8">
                  <c:v>#N/A</c:v>
                </c:pt>
                <c:pt idx="9">
                  <c:v>#N/A</c:v>
                </c:pt>
                <c:pt idx="10">
                  <c:v>548</c:v>
                </c:pt>
                <c:pt idx="11">
                  <c:v>#N/A</c:v>
                </c:pt>
                <c:pt idx="12">
                  <c:v>#N/A</c:v>
                </c:pt>
                <c:pt idx="13">
                  <c:v>569</c:v>
                </c:pt>
                <c:pt idx="14">
                  <c:v>#N/A</c:v>
                </c:pt>
              </c:numCache>
            </c:numRef>
          </c:val>
          <c:smooth val="0"/>
          <c:extLst>
            <c:ext xmlns:c16="http://schemas.microsoft.com/office/drawing/2014/chart" uri="{C3380CC4-5D6E-409C-BE32-E72D297353CC}">
              <c16:uniqueId val="{00000008-98A3-4E9A-89EB-B15545207F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16005</c:v>
                </c:pt>
                <c:pt idx="5">
                  <c:v>15940</c:v>
                </c:pt>
                <c:pt idx="8">
                  <c:v>15230</c:v>
                </c:pt>
                <c:pt idx="11">
                  <c:v>15159</c:v>
                </c:pt>
                <c:pt idx="14">
                  <c:v>14556</c:v>
                </c:pt>
              </c:numCache>
            </c:numRef>
          </c:val>
          <c:extLst>
            <c:ext xmlns:c16="http://schemas.microsoft.com/office/drawing/2014/chart" uri="{C3380CC4-5D6E-409C-BE32-E72D297353CC}">
              <c16:uniqueId val="{00000000-503E-482B-B88C-69850F175A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1552</c:v>
                </c:pt>
                <c:pt idx="5">
                  <c:v>1981</c:v>
                </c:pt>
                <c:pt idx="8">
                  <c:v>2315</c:v>
                </c:pt>
                <c:pt idx="11">
                  <c:v>2273</c:v>
                </c:pt>
                <c:pt idx="14">
                  <c:v>2253</c:v>
                </c:pt>
              </c:numCache>
            </c:numRef>
          </c:val>
          <c:extLst>
            <c:ext xmlns:c16="http://schemas.microsoft.com/office/drawing/2014/chart" uri="{C3380CC4-5D6E-409C-BE32-E72D297353CC}">
              <c16:uniqueId val="{00000001-503E-482B-B88C-69850F175A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6614</c:v>
                </c:pt>
                <c:pt idx="5">
                  <c:v>9263</c:v>
                </c:pt>
                <c:pt idx="8">
                  <c:v>12221</c:v>
                </c:pt>
                <c:pt idx="11">
                  <c:v>11250</c:v>
                </c:pt>
                <c:pt idx="14">
                  <c:v>10703</c:v>
                </c:pt>
              </c:numCache>
            </c:numRef>
          </c:val>
          <c:extLst>
            <c:ext xmlns:c16="http://schemas.microsoft.com/office/drawing/2014/chart" uri="{C3380CC4-5D6E-409C-BE32-E72D297353CC}">
              <c16:uniqueId val="{00000002-503E-482B-B88C-69850F175A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3E-482B-B88C-69850F175A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3E-482B-B88C-69850F175A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503E-482B-B88C-69850F175A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1587</c:v>
                </c:pt>
                <c:pt idx="3">
                  <c:v>1582</c:v>
                </c:pt>
                <c:pt idx="6">
                  <c:v>1422</c:v>
                </c:pt>
                <c:pt idx="9">
                  <c:v>1318</c:v>
                </c:pt>
                <c:pt idx="12">
                  <c:v>1258</c:v>
                </c:pt>
              </c:numCache>
            </c:numRef>
          </c:val>
          <c:extLst>
            <c:ext xmlns:c16="http://schemas.microsoft.com/office/drawing/2014/chart" uri="{C3380CC4-5D6E-409C-BE32-E72D297353CC}">
              <c16:uniqueId val="{00000006-503E-482B-B88C-69850F175A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480</c:v>
                </c:pt>
                <c:pt idx="3">
                  <c:v>255</c:v>
                </c:pt>
                <c:pt idx="6">
                  <c:v>101</c:v>
                </c:pt>
                <c:pt idx="9">
                  <c:v>96</c:v>
                </c:pt>
                <c:pt idx="12">
                  <c:v>77</c:v>
                </c:pt>
              </c:numCache>
            </c:numRef>
          </c:val>
          <c:extLst>
            <c:ext xmlns:c16="http://schemas.microsoft.com/office/drawing/2014/chart" uri="{C3380CC4-5D6E-409C-BE32-E72D297353CC}">
              <c16:uniqueId val="{00000007-503E-482B-B88C-69850F175A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4853</c:v>
                </c:pt>
                <c:pt idx="3">
                  <c:v>4813</c:v>
                </c:pt>
                <c:pt idx="6">
                  <c:v>4794</c:v>
                </c:pt>
                <c:pt idx="9">
                  <c:v>5245</c:v>
                </c:pt>
                <c:pt idx="12">
                  <c:v>5426</c:v>
                </c:pt>
              </c:numCache>
            </c:numRef>
          </c:val>
          <c:extLst>
            <c:ext xmlns:c16="http://schemas.microsoft.com/office/drawing/2014/chart" uri="{C3380CC4-5D6E-409C-BE32-E72D297353CC}">
              <c16:uniqueId val="{00000008-503E-482B-B88C-69850F175A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2151</c:v>
                </c:pt>
                <c:pt idx="3">
                  <c:v>1905</c:v>
                </c:pt>
                <c:pt idx="6">
                  <c:v>4625</c:v>
                </c:pt>
                <c:pt idx="9">
                  <c:v>4228</c:v>
                </c:pt>
                <c:pt idx="12">
                  <c:v>4132</c:v>
                </c:pt>
              </c:numCache>
            </c:numRef>
          </c:val>
          <c:extLst>
            <c:ext xmlns:c16="http://schemas.microsoft.com/office/drawing/2014/chart" uri="{C3380CC4-5D6E-409C-BE32-E72D297353CC}">
              <c16:uniqueId val="{00000009-503E-482B-B88C-69850F175A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17136</c:v>
                </c:pt>
                <c:pt idx="3">
                  <c:v>17382</c:v>
                </c:pt>
                <c:pt idx="6">
                  <c:v>16875</c:v>
                </c:pt>
                <c:pt idx="9">
                  <c:v>16169</c:v>
                </c:pt>
                <c:pt idx="12">
                  <c:v>15579</c:v>
                </c:pt>
              </c:numCache>
            </c:numRef>
          </c:val>
          <c:extLst>
            <c:ext xmlns:c16="http://schemas.microsoft.com/office/drawing/2014/chart" uri="{C3380CC4-5D6E-409C-BE32-E72D297353CC}">
              <c16:uniqueId val="{0000000A-503E-482B-B88C-69850F175A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3E-482B-B88C-69850F175A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1496</c:v>
                </c:pt>
                <c:pt idx="1">
                  <c:v>1499</c:v>
                </c:pt>
                <c:pt idx="2">
                  <c:v>1958</c:v>
                </c:pt>
              </c:numCache>
            </c:numRef>
          </c:val>
          <c:extLst>
            <c:ext xmlns:c16="http://schemas.microsoft.com/office/drawing/2014/chart" uri="{C3380CC4-5D6E-409C-BE32-E72D297353CC}">
              <c16:uniqueId val="{00000000-8A3C-47F5-B727-14E6FA616C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2261</c:v>
                </c:pt>
                <c:pt idx="1">
                  <c:v>2139</c:v>
                </c:pt>
                <c:pt idx="2">
                  <c:v>2010</c:v>
                </c:pt>
              </c:numCache>
            </c:numRef>
          </c:val>
          <c:extLst>
            <c:ext xmlns:c16="http://schemas.microsoft.com/office/drawing/2014/chart" uri="{C3380CC4-5D6E-409C-BE32-E72D297353CC}">
              <c16:uniqueId val="{00000001-8A3C-47F5-B727-14E6FA616C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10228</c:v>
                </c:pt>
                <c:pt idx="1">
                  <c:v>9341</c:v>
                </c:pt>
                <c:pt idx="2">
                  <c:v>8421</c:v>
                </c:pt>
              </c:numCache>
            </c:numRef>
          </c:val>
          <c:extLst>
            <c:ext xmlns:c16="http://schemas.microsoft.com/office/drawing/2014/chart" uri="{C3380CC4-5D6E-409C-BE32-E72D297353CC}">
              <c16:uniqueId val="{00000002-8A3C-47F5-B727-14E6FA616C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{35085FE3-B0BA-49FA-81B3-FF5CB4CB4C71}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70E-4AB5-A3CF-02A3091EF8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{4F1E63AB-BC69-4555-B618-A5E5D8D0A82C}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0E-4AB5-A3CF-02A3091EF8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{061DAD46-47CD-4A74-805C-160B0A817777}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0E-4AB5-A3CF-02A3091EF8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{CD512C10-3929-40E5-8A98-A08CD8A329D5}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0E-4AB5-A3CF-02A3091EF8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{2D1C9FA0-5911-497F-AD30-82D8F69B3AD0}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0E-4AB5-A3CF-02A3091EF8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{F550AD16-EBDC-4B5D-B401-773788E7C2BA}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70E-4AB5-A3CF-02A3091EF8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{867FE566-4CD5-4BA9-9817-6DADB8404BDC}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70E-4AB5-A3CF-02A3091EF8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{5AF0B039-FAED-4CDD-B077-79B67A5AC7BF}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70E-4AB5-A3CF-02A3091EF8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{904CB601-AA1D-48E6-A8EE-4B3CE865182F}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70E-4AB5-A3CF-02A3091EF8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c:v>
                </c:pt>
                <c:pt idx="8">
                  <c:v>40.299999999999997</c:v>
                </c:pt>
                <c:pt idx="16">
                  <c:v>40.9</c:v>
                </c:pt>
                <c:pt idx="24">
                  <c:v>41.1</c:v>
                </c:pt>
                <c:pt idx="32">
                  <c:v>42.5</c:v>
                </c:pt>
              </c:numCache>
            </c:numRef>
          </c:xVal>
          <c:yVal>
            <c:numRef>
              <c:f>公会計指標分析・財政指標組合せ分析表!$BP$51:$DC$51</c:f>
              <c:numCache>
                <c:formatCode>#,##0.0;"▲ "#,##0.0</c:formatCode>
                <c:ptCount val="40"/>
                <c:pt idx="0">
                  <c:v>35.200000000000003</c:v>
                </c:pt>
              </c:numCache>
            </c:numRef>
          </c:yVal>
          <c:smooth val="0"/>
          <c:extLst>
            <c:ext xmlns:c16="http://schemas.microsoft.com/office/drawing/2014/chart" uri="{C3380CC4-5D6E-409C-BE32-E72D297353CC}">
              <c16:uniqueId val="{00000009-870E-4AB5-A3CF-02A3091EF8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{4CA6809D-E688-4A23-9242-14EA1C80362F}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70E-4AB5-A3CF-02A3091EF8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{BA0C2854-5824-4F27-A363-9853AF05A2CB}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0E-4AB5-A3CF-02A3091EF8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{5D03B733-D93C-42D1-8EDE-B57023C3155B}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0E-4AB5-A3CF-02A3091EF8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{3BC40DC3-4ECD-45F4-B152-249EAD119DAE}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0E-4AB5-A3CF-02A3091EF8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{4CB52194-C9A6-451D-9A3A-A86A7D41F103}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0E-4AB5-A3CF-02A3091EF8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{E3B193FE-F7BE-4DB0-89E5-0FD184269FAF}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70E-4AB5-A3CF-02A3091EF8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{EED60764-0DA1-4C26-965F-6B5FB117F66E}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70E-4AB5-A3CF-02A3091EF8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{8191E2FE-EC6A-4FC0-971D-0548A100D9B3}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70E-4AB5-A3CF-02A3091EF8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{FF4D0DD1-BBBA-4332-BC5F-7CFFD24A8D62}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70E-4AB5-A3CF-02A3091EF8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70E-4AB5-A3CF-02A3091EF89A}"/>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{7A49625A-A012-4D28-A00C-75222E599A9E}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66D-49DF-9138-346266A2F3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{F3276EFA-8884-450D-B22D-4F949FB8A411}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6D-49DF-9138-346266A2F3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{D7303512-B120-4D46-84B7-5266F69F451E}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6D-49DF-9138-346266A2F3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{5A6B4745-1DFE-4201-9E15-3B2ECB321FFB}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6D-49DF-9138-346266A2F3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{99FC6B51-2846-4F1C-9848-CDA18FF56681}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6D-49DF-9138-346266A2F3E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{21FE3C15-6644-41A0-813B-C73A46595196}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66D-49DF-9138-346266A2F3E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{4EAB3081-6DD1-44EA-99CD-7E44C228F46F}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66D-49DF-9138-346266A2F3E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{70C88F9F-3C0E-4F30-9171-3FF730FCBD33}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66D-49DF-9138-346266A2F3E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{95CA8807-10D4-4121-966A-A7E451A94551}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66D-49DF-9138-346266A2F3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11.6</c:v>
                </c:pt>
                <c:pt idx="16">
                  <c:v>11.8</c:v>
                </c:pt>
                <c:pt idx="24">
                  <c:v>10.9</c:v>
                </c:pt>
                <c:pt idx="32">
                  <c:v>10</c:v>
                </c:pt>
              </c:numCache>
            </c:numRef>
          </c:xVal>
          <c:yVal>
            <c:numRef>
              <c:f>公会計指標分析・財政指標組合せ分析表!$BP$73:$DC$73</c:f>
              <c:numCache>
                <c:formatCode>#,##0.0;"▲ "#,##0.0</c:formatCode>
                <c:ptCount val="40"/>
                <c:pt idx="0">
                  <c:v>35.200000000000003</c:v>
                </c:pt>
              </c:numCache>
            </c:numRef>
          </c:yVal>
          <c:smooth val="0"/>
          <c:extLst>
            <c:ext xmlns:c16="http://schemas.microsoft.com/office/drawing/2014/chart" uri="{C3380CC4-5D6E-409C-BE32-E72D297353CC}">
              <c16:uniqueId val="{00000009-466D-49DF-9138-346266A2F3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76606660561254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{796F2917-4BE9-4305-920D-C4E437EC1629}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66D-49DF-9138-346266A2F3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{4F643666-9B89-45AE-B1AD-A7E5C74A27C9}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6D-49DF-9138-346266A2F3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{FA9B93B4-AA9B-4CA2-8F1A-B19CDB91B865}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6D-49DF-9138-346266A2F3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{28D2088D-7957-4D6E-BBB7-08F77AFC9D7E}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6D-49DF-9138-346266A2F3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{16B90705-21E4-4E6B-827A-62B472263674}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6D-49DF-9138-346266A2F3E0}"/>
                </c:ext>
              </c:extLst>
            </c:dLbl>
            <c:dLbl>
              <c:idx val="8"/>
              <c:layout>
                <c:manualLayout>
                  <c:x val="0"/>
                  <c:y val="-2.541377635698716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{29FF7962-AC4F-41C8-B8CA-660279CE00F6}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66D-49DF-9138-346266A2F3E0}"/>
                </c:ext>
              </c:extLst>
            </c:dLbl>
            <c:dLbl>
              <c:idx val="16"/>
              <c:layout>
                <c:manualLayout>
                  <c:x val="0"/>
                  <c:y val="-1.207816662294242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{FCA6511E-B4A7-4A22-A8BC-F66062FE764F}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66D-49DF-9138-346266A2F3E0}"/>
                </c:ext>
              </c:extLst>
            </c:dLbl>
            <c:dLbl>
              <c:idx val="24"/>
              <c:layout>
                <c:manualLayout>
                  <c:x val="0"/>
                  <c:y val="9.8305919486652224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{B1460943-2119-493C-866E-6812F492612F}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66D-49DF-9138-346266A2F3E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{DE905934-753C-4F1A-8281-2691A20A054C}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66D-49DF-9138-346266A2F3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66D-49DF-9138-346266A2F3E0}"/>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元利償還金は、合併特例債を活用した事業の推進、臨時財政対策債の発行等により、年々増加してい</a:t>
          </a:r>
          <a:r>
            <a:rPr kumimoji="1" lang="ja-JP" altLang="en-US" sz="1100">
              <a:solidFill>
                <a:sysClr val="windowText" lastClr="000000"/>
              </a:solidFill>
              <a:effectLst/>
              <a:latin typeface="+mn-lt"/>
              <a:ea typeface="+mn-ea"/>
              <a:cs typeface="+mn-cs"/>
            </a:rPr>
            <a:t>たが、</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年度は減少している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しかし、公営企業債の元利償還金に対する繰入金が増加しており、元利償還金等全体では増加となった。</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年度が元利償還金のピークの見込であり、来年度も増加に転じる見込である。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実質公債費比率の分子は、</a:t>
          </a:r>
          <a:r>
            <a:rPr kumimoji="1" lang="ja-JP" altLang="ja-JP" sz="1100">
              <a:solidFill>
                <a:sysClr val="windowText" lastClr="000000"/>
              </a:solidFill>
              <a:effectLst/>
              <a:latin typeface="+mn-lt"/>
              <a:ea typeface="+mn-ea"/>
              <a:cs typeface="+mn-cs"/>
            </a:rPr>
            <a:t>元利償還金等</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算入公債費等</a:t>
          </a:r>
          <a:r>
            <a:rPr kumimoji="1" lang="ja-JP" altLang="en-US" sz="1100">
              <a:solidFill>
                <a:sysClr val="windowText" lastClr="000000"/>
              </a:solidFill>
              <a:effectLst/>
              <a:latin typeface="+mn-lt"/>
              <a:ea typeface="+mn-ea"/>
              <a:cs typeface="+mn-cs"/>
            </a:rPr>
            <a:t>がそれぞれ前年度並みのため、微増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今後も起債事業を行う計画があるが、交付税措置のある事業を原則とし、また新たな債務負担行為についても慎重な実施に努め、比率の改善に努める。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将来負担額のうち、一般会計等に係る地方債残高については、合併特例債や臨時財政対策債の発行による増加傾向が続いていたが、</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年度については前年度に引き続き、新規借入の減少等に伴い、減少となり、将来負担額全体でも前年度より減少となった。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一方で、充当可能財源等については、充当可能基金の減により減少となっているが、依然として充当可能財源等が将来負担額を上回っている。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今後、新規事業に係る</a:t>
          </a:r>
          <a:r>
            <a:rPr kumimoji="1" lang="ja-JP" altLang="en-US" sz="1100">
              <a:solidFill>
                <a:sysClr val="windowText" lastClr="000000"/>
              </a:solidFill>
              <a:effectLst/>
              <a:latin typeface="+mn-lt"/>
              <a:ea typeface="+mn-ea"/>
              <a:cs typeface="+mn-cs"/>
            </a:rPr>
            <a:t>一般会計等に係る地方債の現在高</a:t>
          </a:r>
          <a:r>
            <a:rPr kumimoji="1" lang="ja-JP" altLang="ja-JP" sz="1100">
              <a:solidFill>
                <a:sysClr val="windowText" lastClr="000000"/>
              </a:solidFill>
              <a:effectLst/>
              <a:latin typeface="+mn-lt"/>
              <a:ea typeface="+mn-ea"/>
              <a:cs typeface="+mn-cs"/>
            </a:rPr>
            <a:t>の増加等が見込まれるため、引き続き行政の効率化を進めながら財政の健全化を図る。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佐賀県みやき町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合併特例債償還財源としての交付税措置対象外相当額の繰入額と財政計画に基づく積立額の差額により減債基金が</a:t>
          </a:r>
          <a:r>
            <a:rPr kumimoji="1" lang="en-US" altLang="ja-JP" sz="1100">
              <a:solidFill>
                <a:sysClr val="windowText" lastClr="000000"/>
              </a:solidFill>
              <a:effectLst/>
              <a:latin typeface="+mn-lt"/>
              <a:ea typeface="+mn-ea"/>
              <a:cs typeface="+mn-cs"/>
            </a:rPr>
            <a:t>128,658</a:t>
          </a:r>
          <a:r>
            <a:rPr kumimoji="1" lang="ja-JP" altLang="ja-JP" sz="1100">
              <a:solidFill>
                <a:sysClr val="windowText" lastClr="000000"/>
              </a:solidFill>
              <a:effectLst/>
              <a:latin typeface="+mn-lt"/>
              <a:ea typeface="+mn-ea"/>
              <a:cs typeface="+mn-cs"/>
            </a:rPr>
            <a:t>千円の減、ふるさと寄附金</a:t>
          </a:r>
          <a:r>
            <a:rPr kumimoji="1" lang="ja-JP" altLang="en-US" sz="1100">
              <a:solidFill>
                <a:sysClr val="windowText" lastClr="000000"/>
              </a:solidFill>
              <a:effectLst/>
              <a:latin typeface="+mn-lt"/>
              <a:ea typeface="+mn-ea"/>
              <a:cs typeface="+mn-cs"/>
            </a:rPr>
            <a:t>基金において</a:t>
          </a:r>
          <a:r>
            <a:rPr kumimoji="1" lang="ja-JP" altLang="ja-JP" sz="1100">
              <a:solidFill>
                <a:sysClr val="windowText" lastClr="000000"/>
              </a:solidFill>
              <a:effectLst/>
              <a:latin typeface="+mn-lt"/>
              <a:ea typeface="+mn-ea"/>
              <a:cs typeface="+mn-cs"/>
            </a:rPr>
            <a:t>積立額よりも繰入額が上回ったことにより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ふるさと寄附金基金が</a:t>
          </a:r>
          <a:r>
            <a:rPr kumimoji="1" lang="en-US" altLang="ja-JP" sz="1100">
              <a:solidFill>
                <a:sysClr val="windowText" lastClr="000000"/>
              </a:solidFill>
              <a:effectLst/>
              <a:latin typeface="+mn-lt"/>
              <a:ea typeface="+mn-ea"/>
              <a:cs typeface="+mn-cs"/>
            </a:rPr>
            <a:t>679,699</a:t>
          </a:r>
          <a:r>
            <a:rPr kumimoji="1" lang="ja-JP" altLang="ja-JP" sz="1100">
              <a:solidFill>
                <a:sysClr val="windowText" lastClr="000000"/>
              </a:solidFill>
              <a:effectLst/>
              <a:latin typeface="+mn-lt"/>
              <a:ea typeface="+mn-ea"/>
              <a:cs typeface="+mn-cs"/>
            </a:rPr>
            <a:t>千円の減等となったこと等により、基金全体で</a:t>
          </a:r>
          <a:r>
            <a:rPr kumimoji="1" lang="en-US" altLang="ja-JP" sz="1100">
              <a:solidFill>
                <a:sysClr val="windowText" lastClr="000000"/>
              </a:solidFill>
              <a:effectLst/>
              <a:latin typeface="+mn-lt"/>
              <a:ea typeface="+mn-ea"/>
              <a:cs typeface="+mn-cs"/>
            </a:rPr>
            <a:t>589,804</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減債基金については、合併特例債償還額のうち交付税措置対象外相当額の繰入と財政計画に基づく積立を今後も継続し、償還財源の確保に努めていく。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地域優良賃貸住宅整備基金については、</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住宅使用料等の剰余金積立を今後も継続し、将来予想される大規模改修等に備えていく。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・ふるさと寄附金基金：本町のまちづくりに賛同あるいは貢献したいという人々の想いのもとに贈られた寄附金について、町長が指定した事業のうち、寄付者が選択</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した事業、寄付者が事業の選択を町長に委ねた場合はそのいずれかの事業及び基金の目的を達成するために必要な経費の財源</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・合併振興基金：本町の新町建設計画に定められた事業に要する経費の財源</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・地域福祉基金：地域における保健福祉活動の推進を図り、活力ある豊かな長寿社会の形成に寄与するための事業に要する経費の財源</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・グリーンパーク推進整備事業基金：佐賀東部グリーンパーク構想に基づき、環境、教育、福祉、産業を柱とするグリーンパーク推進整備事業に要する経費の財源</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定住総合対策</a:t>
          </a:r>
          <a:r>
            <a:rPr kumimoji="1" lang="ja-JP" altLang="ja-JP" sz="1100">
              <a:solidFill>
                <a:sysClr val="windowText" lastClr="000000"/>
              </a:solidFill>
              <a:effectLst/>
              <a:latin typeface="+mn-lt"/>
              <a:ea typeface="+mn-ea"/>
              <a:cs typeface="+mn-cs"/>
            </a:rPr>
            <a:t>基金：</a:t>
          </a:r>
          <a:r>
            <a:rPr lang="ja-JP" altLang="en-US">
              <a:solidFill>
                <a:sysClr val="windowText" lastClr="000000"/>
              </a:solidFill>
              <a:effectLst/>
            </a:rPr>
            <a:t>定住総合対策を総合的に推進するための</a:t>
          </a:r>
          <a:r>
            <a:rPr lang="ja-JP" altLang="ja-JP" sz="1100">
              <a:solidFill>
                <a:sysClr val="windowText" lastClr="000000"/>
              </a:solidFill>
              <a:effectLst/>
              <a:latin typeface="+mn-lt"/>
              <a:ea typeface="+mn-ea"/>
              <a:cs typeface="+mn-cs"/>
            </a:rPr>
            <a:t>事業に要する</a:t>
          </a:r>
          <a:r>
            <a:rPr kumimoji="1" lang="ja-JP" altLang="ja-JP" sz="1100">
              <a:solidFill>
                <a:sysClr val="windowText" lastClr="000000"/>
              </a:solidFill>
              <a:effectLst/>
              <a:latin typeface="+mn-lt"/>
              <a:ea typeface="+mn-ea"/>
              <a:cs typeface="+mn-cs"/>
            </a:rPr>
            <a:t>経費の財源</a:t>
          </a:r>
          <a:r>
            <a:rPr kumimoji="1" lang="ja-JP" altLang="en-US" sz="11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a:t>
          </a:r>
          <a:r>
            <a:rPr kumimoji="1" lang="ja-JP" altLang="ja-JP" sz="1100">
              <a:solidFill>
                <a:schemeClr val="dk1"/>
              </a:solidFill>
              <a:effectLst/>
              <a:latin typeface="+mn-lt"/>
              <a:ea typeface="+mn-ea"/>
              <a:cs typeface="+mn-cs"/>
            </a:rPr>
            <a:t>寄附金及び利息の積立を</a:t>
          </a:r>
          <a:r>
            <a:rPr kumimoji="1" lang="en-US" altLang="ja-JP" sz="1100">
              <a:solidFill>
                <a:schemeClr val="dk1"/>
              </a:solidFill>
              <a:effectLst/>
              <a:latin typeface="+mn-lt"/>
              <a:ea typeface="+mn-ea"/>
              <a:cs typeface="+mn-cs"/>
            </a:rPr>
            <a:t>2,550,310</a:t>
          </a:r>
          <a:r>
            <a:rPr kumimoji="1" lang="ja-JP" altLang="ja-JP" sz="1100">
              <a:solidFill>
                <a:schemeClr val="dk1"/>
              </a:solidFill>
              <a:effectLst/>
              <a:latin typeface="+mn-lt"/>
              <a:ea typeface="+mn-ea"/>
              <a:cs typeface="+mn-cs"/>
            </a:rPr>
            <a:t>千円行った</a:t>
          </a:r>
          <a:r>
            <a:rPr kumimoji="1" lang="ja-JP" altLang="en-US" sz="1100">
              <a:solidFill>
                <a:schemeClr val="dk1"/>
              </a:solidFill>
              <a:effectLst/>
              <a:latin typeface="+mn-lt"/>
              <a:ea typeface="+mn-ea"/>
              <a:cs typeface="+mn-cs"/>
            </a:rPr>
            <a:t>が、</a:t>
          </a:r>
          <a:r>
            <a:rPr kumimoji="1" lang="ja-JP" altLang="ja-JP" sz="1100">
              <a:solidFill>
                <a:sysClr val="windowText" lastClr="000000"/>
              </a:solidFill>
              <a:effectLst/>
              <a:latin typeface="+mn-lt"/>
              <a:ea typeface="+mn-ea"/>
              <a:cs typeface="+mn-cs"/>
            </a:rPr>
            <a:t>ふるさと寄附金事業に関する事務費、返礼品費及び充当事業の財源として</a:t>
          </a:r>
          <a:r>
            <a:rPr kumimoji="1" lang="en-US" altLang="ja-JP" sz="1100">
              <a:solidFill>
                <a:sysClr val="windowText" lastClr="000000"/>
              </a:solidFill>
              <a:effectLst/>
              <a:latin typeface="+mn-lt"/>
              <a:ea typeface="+mn-ea"/>
              <a:cs typeface="+mn-cs"/>
            </a:rPr>
            <a:t>3,230,009</a:t>
          </a:r>
          <a:r>
            <a:rPr kumimoji="1" lang="ja-JP" altLang="ja-JP" sz="1100">
              <a:solidFill>
                <a:sysClr val="windowText" lastClr="000000"/>
              </a:solidFill>
              <a:effectLst/>
              <a:latin typeface="+mn-lt"/>
              <a:ea typeface="+mn-ea"/>
              <a:cs typeface="+mn-cs"/>
            </a:rPr>
            <a:t>千円の繰</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入を行ったことに</a:t>
          </a:r>
          <a:r>
            <a:rPr kumimoji="1" lang="ja-JP" altLang="en-US" sz="110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679,699</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・合併振興基金：利息の積立を</a:t>
          </a:r>
          <a:r>
            <a:rPr kumimoji="1" lang="en-US" altLang="ja-JP" sz="1100">
              <a:solidFill>
                <a:sysClr val="windowText" lastClr="000000"/>
              </a:solidFill>
              <a:effectLst/>
              <a:latin typeface="+mn-lt"/>
              <a:ea typeface="+mn-ea"/>
              <a:cs typeface="+mn-cs"/>
            </a:rPr>
            <a:t>1,836</a:t>
          </a:r>
          <a:r>
            <a:rPr kumimoji="1" lang="ja-JP" altLang="ja-JP" sz="1100">
              <a:solidFill>
                <a:sysClr val="windowText" lastClr="000000"/>
              </a:solidFill>
              <a:effectLst/>
              <a:latin typeface="+mn-lt"/>
              <a:ea typeface="+mn-ea"/>
              <a:cs typeface="+mn-cs"/>
            </a:rPr>
            <a:t>千円行った</a:t>
          </a:r>
          <a:r>
            <a:rPr kumimoji="1" lang="ja-JP" altLang="en-US" sz="1100">
              <a:solidFill>
                <a:sysClr val="windowText" lastClr="000000"/>
              </a:solidFill>
              <a:effectLst/>
              <a:latin typeface="+mn-lt"/>
              <a:ea typeface="+mn-ea"/>
              <a:cs typeface="+mn-cs"/>
            </a:rPr>
            <a:t>が、</a:t>
          </a:r>
          <a:r>
            <a:rPr lang="ja-JP" altLang="en-US">
              <a:solidFill>
                <a:sysClr val="windowText" lastClr="000000"/>
              </a:solidFill>
              <a:effectLst/>
            </a:rPr>
            <a:t>新町建設計画に定められた事業の財源として</a:t>
          </a:r>
          <a:r>
            <a:rPr lang="en-US" altLang="ja-JP">
              <a:solidFill>
                <a:sysClr val="windowText" lastClr="000000"/>
              </a:solidFill>
              <a:effectLst/>
            </a:rPr>
            <a:t>77,809</a:t>
          </a:r>
          <a:r>
            <a:rPr lang="ja-JP" altLang="en-US">
              <a:solidFill>
                <a:sysClr val="windowText" lastClr="000000"/>
              </a:solidFill>
              <a:effectLst/>
            </a:rPr>
            <a:t>千円の繰入を行った</a:t>
          </a:r>
          <a:r>
            <a:rPr kumimoji="1" lang="ja-JP" altLang="ja-JP" sz="1100">
              <a:solidFill>
                <a:sysClr val="windowText" lastClr="000000"/>
              </a:solidFill>
              <a:effectLst/>
              <a:latin typeface="+mn-lt"/>
              <a:ea typeface="+mn-ea"/>
              <a:cs typeface="+mn-cs"/>
            </a:rPr>
            <a:t>ことにより、</a:t>
          </a:r>
          <a:r>
            <a:rPr kumimoji="1" lang="en-US" altLang="ja-JP" sz="1100">
              <a:solidFill>
                <a:sysClr val="windowText" lastClr="000000"/>
              </a:solidFill>
              <a:effectLst/>
              <a:latin typeface="+mn-lt"/>
              <a:ea typeface="+mn-ea"/>
              <a:cs typeface="+mn-cs"/>
            </a:rPr>
            <a:t>75,973</a:t>
          </a:r>
          <a:r>
            <a:rPr kumimoji="1" lang="ja-JP" altLang="en-US" sz="1100">
              <a:solidFill>
                <a:sysClr val="windowText" lastClr="000000"/>
              </a:solidFill>
              <a:effectLst/>
              <a:latin typeface="+mn-lt"/>
              <a:ea typeface="+mn-ea"/>
              <a:cs typeface="+mn-cs"/>
            </a:rPr>
            <a:t>千円の減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・グリーンパーク推進整備基金：利息の積立を</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千円行った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、公債費等の財源として</a:t>
          </a:r>
          <a:r>
            <a:rPr kumimoji="1" lang="en-US" altLang="ja-JP" sz="1100">
              <a:solidFill>
                <a:sysClr val="windowText" lastClr="000000"/>
              </a:solidFill>
              <a:effectLst/>
              <a:latin typeface="+mn-lt"/>
              <a:ea typeface="+mn-ea"/>
              <a:cs typeface="+mn-cs"/>
            </a:rPr>
            <a:t>62,697</a:t>
          </a:r>
          <a:r>
            <a:rPr kumimoji="1" lang="ja-JP" altLang="ja-JP" sz="1100">
              <a:solidFill>
                <a:sysClr val="windowText" lastClr="000000"/>
              </a:solidFill>
              <a:effectLst/>
              <a:latin typeface="+mn-lt"/>
              <a:ea typeface="+mn-ea"/>
              <a:cs typeface="+mn-cs"/>
            </a:rPr>
            <a:t>千円の繰入を行ったことにより、</a:t>
          </a:r>
          <a:r>
            <a:rPr kumimoji="1" lang="en-US" altLang="ja-JP" sz="1100">
              <a:solidFill>
                <a:sysClr val="windowText" lastClr="000000"/>
              </a:solidFill>
              <a:effectLst/>
              <a:latin typeface="+mn-lt"/>
              <a:ea typeface="+mn-ea"/>
              <a:cs typeface="+mn-cs"/>
            </a:rPr>
            <a:t>62,666</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定住総合対策</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地域優良賃貸住宅建設繰入金の返済等による</a:t>
          </a:r>
          <a:r>
            <a:rPr kumimoji="1" lang="ja-JP" altLang="ja-JP" sz="1100">
              <a:solidFill>
                <a:sysClr val="windowText" lastClr="000000"/>
              </a:solidFill>
              <a:effectLst/>
              <a:latin typeface="+mn-lt"/>
              <a:ea typeface="+mn-ea"/>
              <a:cs typeface="+mn-cs"/>
            </a:rPr>
            <a:t>積立を</a:t>
          </a:r>
          <a:r>
            <a:rPr kumimoji="1" lang="en-US" altLang="ja-JP" sz="1100">
              <a:solidFill>
                <a:sysClr val="windowText" lastClr="000000"/>
              </a:solidFill>
              <a:effectLst/>
              <a:latin typeface="+mn-lt"/>
              <a:ea typeface="+mn-ea"/>
              <a:cs typeface="+mn-cs"/>
            </a:rPr>
            <a:t>9,320</a:t>
          </a:r>
          <a:r>
            <a:rPr kumimoji="1" lang="ja-JP" altLang="ja-JP" sz="1100">
              <a:solidFill>
                <a:sysClr val="windowText" lastClr="000000"/>
              </a:solidFill>
              <a:effectLst/>
              <a:latin typeface="+mn-lt"/>
              <a:ea typeface="+mn-ea"/>
              <a:cs typeface="+mn-cs"/>
            </a:rPr>
            <a:t>千円行った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特別会計繰出金</a:t>
          </a:r>
          <a:r>
            <a:rPr kumimoji="1" lang="ja-JP" altLang="ja-JP" sz="1100">
              <a:solidFill>
                <a:sysClr val="windowText" lastClr="000000"/>
              </a:solidFill>
              <a:effectLst/>
              <a:latin typeface="+mn-lt"/>
              <a:ea typeface="+mn-ea"/>
              <a:cs typeface="+mn-cs"/>
            </a:rPr>
            <a:t>の財源として</a:t>
          </a:r>
          <a:r>
            <a:rPr kumimoji="1" lang="en-US" altLang="ja-JP" sz="1100">
              <a:solidFill>
                <a:sysClr val="windowText" lastClr="000000"/>
              </a:solidFill>
              <a:effectLst/>
              <a:latin typeface="+mn-lt"/>
              <a:ea typeface="+mn-ea"/>
              <a:cs typeface="+mn-cs"/>
            </a:rPr>
            <a:t>32,683</a:t>
          </a:r>
          <a:r>
            <a:rPr kumimoji="1" lang="ja-JP" altLang="ja-JP" sz="1100">
              <a:solidFill>
                <a:sysClr val="windowText" lastClr="000000"/>
              </a:solidFill>
              <a:effectLst/>
              <a:latin typeface="+mn-lt"/>
              <a:ea typeface="+mn-ea"/>
              <a:cs typeface="+mn-cs"/>
            </a:rPr>
            <a:t>千円の繰入を行ったことにより、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23,363</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・ふるさと寄附金基金：従前と同様に、寄附金及び利息の積立、事務費、返礼品費及び使途に該当する事業の財源として繰入を行う。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合併振興</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従前と同様に、</a:t>
          </a:r>
          <a:r>
            <a:rPr kumimoji="1" lang="ja-JP" altLang="ja-JP" sz="1100">
              <a:solidFill>
                <a:sysClr val="windowText" lastClr="000000"/>
              </a:solidFill>
              <a:effectLst/>
              <a:latin typeface="+mn-lt"/>
              <a:ea typeface="+mn-ea"/>
              <a:cs typeface="+mn-cs"/>
            </a:rPr>
            <a:t>利息の積立、使途に該当する</a:t>
          </a:r>
          <a:r>
            <a:rPr lang="ja-JP" altLang="ja-JP" sz="1100">
              <a:solidFill>
                <a:sysClr val="windowText" lastClr="000000"/>
              </a:solidFill>
              <a:effectLst/>
              <a:latin typeface="+mn-lt"/>
              <a:ea typeface="+mn-ea"/>
              <a:cs typeface="+mn-cs"/>
            </a:rPr>
            <a:t>事業の</a:t>
          </a:r>
          <a:r>
            <a:rPr kumimoji="1" lang="ja-JP" altLang="ja-JP" sz="1100">
              <a:solidFill>
                <a:sysClr val="windowText" lastClr="000000"/>
              </a:solidFill>
              <a:effectLst/>
              <a:latin typeface="+mn-lt"/>
              <a:ea typeface="+mn-ea"/>
              <a:cs typeface="+mn-cs"/>
            </a:rPr>
            <a:t>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・グリーンパーク推進整備基金：従前と同様に、利息等の積立、使途に該当する事業及び公債費の財源として繰入を行う。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・定住総合対策基金：従前と同様に、利息等の積立、使途に該当する事業の財源として繰入を行う。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決算見込において一般財源の不用が見込めたため、</a:t>
          </a:r>
          <a:r>
            <a:rPr kumimoji="1" lang="ja-JP" altLang="ja-JP" sz="1100">
              <a:solidFill>
                <a:schemeClr val="dk1"/>
              </a:solidFill>
              <a:effectLst/>
              <a:latin typeface="+mn-lt"/>
              <a:ea typeface="+mn-ea"/>
              <a:cs typeface="+mn-cs"/>
            </a:rPr>
            <a:t>年度内収支調整額として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繰入を行わなかった</a:t>
          </a:r>
          <a:r>
            <a:rPr kumimoji="1" lang="ja-JP" altLang="en-US" sz="1100">
              <a:solidFill>
                <a:schemeClr val="dk1"/>
              </a:solidFill>
              <a:effectLst/>
              <a:latin typeface="+mn-lt"/>
              <a:ea typeface="+mn-ea"/>
              <a:cs typeface="+mn-cs"/>
            </a:rPr>
            <a:t>一方で、</a:t>
          </a:r>
          <a:r>
            <a:rPr kumimoji="1" lang="ja-JP" altLang="ja-JP" sz="1100">
              <a:solidFill>
                <a:sysClr val="windowText" lastClr="000000"/>
              </a:solidFill>
              <a:effectLst/>
              <a:latin typeface="+mn-lt"/>
              <a:ea typeface="+mn-ea"/>
              <a:cs typeface="+mn-cs"/>
            </a:rPr>
            <a:t>決算剰余金</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相当額、利息額等あわせて</a:t>
          </a:r>
          <a:r>
            <a:rPr kumimoji="1" lang="en-US" altLang="ja-JP" sz="1100">
              <a:solidFill>
                <a:sysClr val="windowText" lastClr="000000"/>
              </a:solidFill>
              <a:effectLst/>
              <a:latin typeface="+mn-lt"/>
              <a:ea typeface="+mn-ea"/>
              <a:cs typeface="+mn-cs"/>
            </a:rPr>
            <a:t>459,087</a:t>
          </a:r>
          <a:r>
            <a:rPr kumimoji="1" lang="ja-JP" altLang="ja-JP" sz="1100">
              <a:solidFill>
                <a:sysClr val="windowText" lastClr="000000"/>
              </a:solidFill>
              <a:effectLst/>
              <a:latin typeface="+mn-lt"/>
              <a:ea typeface="+mn-ea"/>
              <a:cs typeface="+mn-cs"/>
            </a:rPr>
            <a:t>千円の積立</a:t>
          </a:r>
          <a:r>
            <a:rPr kumimoji="1" lang="ja-JP" altLang="en-US" sz="1100">
              <a:solidFill>
                <a:sysClr val="windowText" lastClr="000000"/>
              </a:solidFill>
              <a:effectLst/>
              <a:latin typeface="+mn-lt"/>
              <a:ea typeface="+mn-ea"/>
              <a:cs typeface="+mn-cs"/>
            </a:rPr>
            <a:t>を行ったため、</a:t>
          </a:r>
          <a:r>
            <a:rPr kumimoji="1" lang="en-US" altLang="ja-JP" sz="1100">
              <a:solidFill>
                <a:sysClr val="windowText" lastClr="000000"/>
              </a:solidFill>
              <a:effectLst/>
              <a:latin typeface="+mn-lt"/>
              <a:ea typeface="+mn-ea"/>
              <a:cs typeface="+mn-cs"/>
            </a:rPr>
            <a:t>459,087</a:t>
          </a:r>
          <a:r>
            <a:rPr kumimoji="1" lang="ja-JP" altLang="ja-JP" sz="1100">
              <a:solidFill>
                <a:sysClr val="windowText" lastClr="000000"/>
              </a:solidFill>
              <a:effectLst/>
              <a:latin typeface="+mn-lt"/>
              <a:ea typeface="+mn-ea"/>
              <a:cs typeface="+mn-cs"/>
            </a:rPr>
            <a:t>千円の増となった。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普通交付税の一本算定への移行に伴い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一般財源の減少が見込まれるため、基金繰入に頼ることなく安定した財政運営ができるよう更なる行政改革を進めるとともに、災害等の不測の事態に備え、基金残高については財政標準規模の</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％の範囲内での維持に努めたい。</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財政計画に基づく積立を</a:t>
          </a:r>
          <a:r>
            <a:rPr kumimoji="1" lang="en-US" altLang="ja-JP" sz="1100">
              <a:solidFill>
                <a:sysClr val="windowText" lastClr="000000"/>
              </a:solidFill>
              <a:effectLst/>
              <a:latin typeface="+mn-lt"/>
              <a:ea typeface="+mn-ea"/>
              <a:cs typeface="+mn-cs"/>
            </a:rPr>
            <a:t>133,000</a:t>
          </a:r>
          <a:r>
            <a:rPr kumimoji="1" lang="ja-JP" altLang="ja-JP" sz="1100">
              <a:solidFill>
                <a:sysClr val="windowText" lastClr="000000"/>
              </a:solidFill>
              <a:effectLst/>
              <a:latin typeface="+mn-lt"/>
              <a:ea typeface="+mn-ea"/>
              <a:cs typeface="+mn-cs"/>
            </a:rPr>
            <a:t>千円行った一方で、合併特例債償還財源としての交付税措置対象外相当額の繰入を</a:t>
          </a:r>
          <a:r>
            <a:rPr kumimoji="1" lang="en-US" altLang="ja-JP" sz="1100">
              <a:solidFill>
                <a:sysClr val="windowText" lastClr="000000"/>
              </a:solidFill>
              <a:effectLst/>
              <a:latin typeface="+mn-lt"/>
              <a:ea typeface="+mn-ea"/>
              <a:cs typeface="+mn-cs"/>
            </a:rPr>
            <a:t>261,658</a:t>
          </a:r>
          <a:r>
            <a:rPr kumimoji="1" lang="ja-JP" altLang="ja-JP" sz="1100">
              <a:solidFill>
                <a:sysClr val="windowText" lastClr="000000"/>
              </a:solidFill>
              <a:effectLst/>
              <a:latin typeface="+mn-lt"/>
              <a:ea typeface="+mn-ea"/>
              <a:cs typeface="+mn-cs"/>
            </a:rPr>
            <a:t>千円行ったことに伴い、</a:t>
          </a:r>
          <a:r>
            <a:rPr kumimoji="1" lang="en-US" altLang="ja-JP" sz="1100">
              <a:solidFill>
                <a:sysClr val="windowText" lastClr="000000"/>
              </a:solidFill>
              <a:effectLst/>
              <a:latin typeface="+mn-lt"/>
              <a:ea typeface="+mn-ea"/>
              <a:cs typeface="+mn-cs"/>
            </a:rPr>
            <a:t>128,658</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地方債償還については、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年度にピークを迎え、その後段階的に減少していく見込である。今後も合併特例債償還額のうち交付税措置対象外相当額の繰入と財政計画に基づく積立を今後も継続し、償還財源の確保に努めていく。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mn-ea"/>
              <a:ea typeface="+mn-ea"/>
            </a:rPr>
            <a:t>　</a:t>
          </a:r>
          <a:r>
            <a:rPr kumimoji="1" lang="en-US" altLang="ja-JP" sz="900">
              <a:solidFill>
                <a:sysClr val="windowText" lastClr="000000"/>
              </a:solidFill>
              <a:latin typeface="+mn-ea"/>
              <a:ea typeface="+mn-ea"/>
            </a:rPr>
            <a:t>R2</a:t>
          </a:r>
          <a:r>
            <a:rPr kumimoji="1" lang="ja-JP" altLang="en-US" sz="900">
              <a:solidFill>
                <a:sysClr val="windowText" lastClr="000000"/>
              </a:solidFill>
              <a:latin typeface="+mn-ea"/>
              <a:ea typeface="+mn-ea"/>
            </a:rPr>
            <a:t>年度の有形固定資産減価償却率は、類似団体と比較すると</a:t>
          </a:r>
          <a:r>
            <a:rPr kumimoji="1" lang="en-US" altLang="ja-JP" sz="900">
              <a:solidFill>
                <a:sysClr val="windowText" lastClr="000000"/>
              </a:solidFill>
              <a:latin typeface="+mn-ea"/>
              <a:ea typeface="+mn-ea"/>
            </a:rPr>
            <a:t>18.9</a:t>
          </a:r>
          <a:r>
            <a:rPr kumimoji="1" lang="ja-JP" altLang="en-US" sz="900">
              <a:solidFill>
                <a:sysClr val="windowText" lastClr="000000"/>
              </a:solidFill>
              <a:latin typeface="+mn-ea"/>
              <a:ea typeface="+mn-ea"/>
            </a:rPr>
            <a:t>ポイント下回っている。主な要因としては、</a:t>
          </a:r>
          <a:r>
            <a:rPr kumimoji="1" lang="en-US" altLang="ja-JP" sz="900">
              <a:solidFill>
                <a:sysClr val="windowText" lastClr="000000"/>
              </a:solidFill>
              <a:latin typeface="+mn-ea"/>
              <a:ea typeface="+mn-ea"/>
            </a:rPr>
            <a:t>H23</a:t>
          </a:r>
          <a:r>
            <a:rPr kumimoji="1" lang="ja-JP" altLang="en-US" sz="900">
              <a:solidFill>
                <a:sysClr val="windowText" lastClr="000000"/>
              </a:solidFill>
              <a:latin typeface="+mn-ea"/>
              <a:ea typeface="+mn-ea"/>
            </a:rPr>
            <a:t>年度に公民館、</a:t>
          </a:r>
          <a:r>
            <a:rPr kumimoji="1" lang="en-US" altLang="ja-JP" sz="900">
              <a:solidFill>
                <a:sysClr val="windowText" lastClr="000000"/>
              </a:solidFill>
              <a:latin typeface="+mn-ea"/>
              <a:ea typeface="+mn-ea"/>
            </a:rPr>
            <a:t>H26</a:t>
          </a:r>
          <a:r>
            <a:rPr kumimoji="1" lang="ja-JP" altLang="en-US" sz="900">
              <a:solidFill>
                <a:sysClr val="windowText" lastClr="000000"/>
              </a:solidFill>
              <a:latin typeface="+mn-ea"/>
              <a:ea typeface="+mn-ea"/>
            </a:rPr>
            <a:t>年度に児童館、</a:t>
          </a:r>
          <a:r>
            <a:rPr kumimoji="1" lang="en-US" altLang="ja-JP" sz="900">
              <a:solidFill>
                <a:sysClr val="windowText" lastClr="000000"/>
              </a:solidFill>
              <a:latin typeface="+mn-ea"/>
              <a:ea typeface="+mn-ea"/>
            </a:rPr>
            <a:t>H28</a:t>
          </a:r>
          <a:r>
            <a:rPr kumimoji="1" lang="ja-JP" altLang="en-US" sz="900">
              <a:solidFill>
                <a:sysClr val="windowText" lastClr="000000"/>
              </a:solidFill>
              <a:latin typeface="+mn-ea"/>
              <a:ea typeface="+mn-ea"/>
            </a:rPr>
            <a:t>年度にみやき町庁舎の建替えが挙げられ、</a:t>
          </a:r>
          <a:r>
            <a:rPr kumimoji="1" lang="en-US" altLang="ja-JP" sz="900">
              <a:solidFill>
                <a:sysClr val="windowText" lastClr="000000"/>
              </a:solidFill>
              <a:latin typeface="+mn-ea"/>
              <a:ea typeface="+mn-ea"/>
            </a:rPr>
            <a:t>R3</a:t>
          </a:r>
          <a:r>
            <a:rPr kumimoji="1" lang="ja-JP" altLang="en-US" sz="900">
              <a:solidFill>
                <a:sysClr val="windowText" lastClr="000000"/>
              </a:solidFill>
              <a:latin typeface="+mn-ea"/>
              <a:ea typeface="+mn-ea"/>
            </a:rPr>
            <a:t>年度にはメディカルコミュニティセンターが開設予定となっており、この傾向は続くと見込まれる。</a:t>
          </a:r>
        </a:p>
        <a:p>
          <a:r>
            <a:rPr kumimoji="1" lang="ja-JP" altLang="en-US" sz="900">
              <a:solidFill>
                <a:sysClr val="windowText" lastClr="000000"/>
              </a:solidFill>
              <a:latin typeface="+mn-ea"/>
              <a:ea typeface="+mn-ea"/>
            </a:rPr>
            <a:t>　</a:t>
          </a:r>
          <a:r>
            <a:rPr kumimoji="1" lang="en-US" altLang="ja-JP" sz="900">
              <a:solidFill>
                <a:sysClr val="windowText" lastClr="000000"/>
              </a:solidFill>
              <a:latin typeface="+mn-ea"/>
              <a:ea typeface="+mn-ea"/>
            </a:rPr>
            <a:t>H29</a:t>
          </a:r>
          <a:r>
            <a:rPr kumimoji="1" lang="ja-JP" altLang="en-US" sz="900">
              <a:solidFill>
                <a:sysClr val="windowText" lastClr="000000"/>
              </a:solidFill>
              <a:latin typeface="+mn-ea"/>
              <a:ea typeface="+mn-ea"/>
            </a:rPr>
            <a:t>年</a:t>
          </a:r>
          <a:r>
            <a:rPr kumimoji="1" lang="en-US" altLang="ja-JP" sz="900">
              <a:solidFill>
                <a:sysClr val="windowText" lastClr="000000"/>
              </a:solidFill>
              <a:latin typeface="+mn-ea"/>
              <a:ea typeface="+mn-ea"/>
            </a:rPr>
            <a:t>3</a:t>
          </a:r>
          <a:r>
            <a:rPr kumimoji="1" lang="ja-JP" altLang="en-US" sz="900">
              <a:solidFill>
                <a:sysClr val="windowText" lastClr="000000"/>
              </a:solidFill>
              <a:latin typeface="+mn-ea"/>
              <a:ea typeface="+mn-ea"/>
            </a:rPr>
            <a:t>月に公共施設等管理計画、</a:t>
          </a:r>
          <a:r>
            <a:rPr kumimoji="1" lang="en-US" altLang="ja-JP" sz="900">
              <a:solidFill>
                <a:sysClr val="windowText" lastClr="000000"/>
              </a:solidFill>
              <a:latin typeface="+mn-ea"/>
              <a:ea typeface="+mn-ea"/>
            </a:rPr>
            <a:t>R2</a:t>
          </a:r>
          <a:r>
            <a:rPr kumimoji="1" lang="ja-JP" altLang="en-US" sz="900">
              <a:solidFill>
                <a:sysClr val="windowText" lastClr="000000"/>
              </a:solidFill>
              <a:latin typeface="+mn-ea"/>
              <a:ea typeface="+mn-ea"/>
            </a:rPr>
            <a:t>年</a:t>
          </a:r>
          <a:r>
            <a:rPr kumimoji="1" lang="en-US" altLang="ja-JP" sz="900">
              <a:solidFill>
                <a:sysClr val="windowText" lastClr="000000"/>
              </a:solidFill>
              <a:latin typeface="+mn-ea"/>
              <a:ea typeface="+mn-ea"/>
            </a:rPr>
            <a:t>3</a:t>
          </a:r>
          <a:r>
            <a:rPr kumimoji="1" lang="ja-JP" altLang="en-US" sz="900">
              <a:solidFill>
                <a:sysClr val="windowText" lastClr="000000"/>
              </a:solidFill>
              <a:latin typeface="+mn-ea"/>
              <a:ea typeface="+mn-ea"/>
            </a:rPr>
            <a:t>月に個別計画を策定し、今後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年間で</a:t>
          </a:r>
          <a:r>
            <a:rPr kumimoji="1" lang="en-US" altLang="ja-JP" sz="900">
              <a:solidFill>
                <a:sysClr val="windowText" lastClr="000000"/>
              </a:solidFill>
              <a:latin typeface="+mn-ea"/>
              <a:ea typeface="+mn-ea"/>
            </a:rPr>
            <a:t>496</a:t>
          </a:r>
          <a:r>
            <a:rPr kumimoji="1" lang="ja-JP" altLang="en-US" sz="900">
              <a:solidFill>
                <a:sysClr val="windowText" lastClr="000000"/>
              </a:solidFill>
              <a:latin typeface="+mn-ea"/>
              <a:ea typeface="+mn-ea"/>
            </a:rPr>
            <a:t>億円と推計される全公共施設の更新費用について、計画との整合性を図りつつ、施設の維持・修繕・統廃合等に取り組む。</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58511</xdr:rowOff>
    </xdr:from>
    <xdr:to>
      <xdr:col>23</xdr:col>
      <xdr:colOff>136525</xdr:colOff>
      <xdr:row>26</xdr:row>
      <xdr:rowOff>160111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81388</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13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15331</xdr:rowOff>
    </xdr:from>
    <xdr:to>
      <xdr:col>19</xdr:col>
      <xdr:colOff>187325</xdr:colOff>
      <xdr:row>26</xdr:row>
      <xdr:rowOff>116931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2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66131</xdr:rowOff>
    </xdr:from>
    <xdr:to>
      <xdr:col>23</xdr:col>
      <xdr:colOff>85725</xdr:colOff>
      <xdr:row>26</xdr:row>
      <xdr:rowOff>109311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29535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9162</xdr:rowOff>
    </xdr:from>
    <xdr:to>
      <xdr:col>15</xdr:col>
      <xdr:colOff>187325</xdr:colOff>
      <xdr:row>26</xdr:row>
      <xdr:rowOff>110762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59962</xdr:rowOff>
    </xdr:from>
    <xdr:to>
      <xdr:col>19</xdr:col>
      <xdr:colOff>136525</xdr:colOff>
      <xdr:row>26</xdr:row>
      <xdr:rowOff>66131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28918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162106</xdr:rowOff>
    </xdr:from>
    <xdr:to>
      <xdr:col>11</xdr:col>
      <xdr:colOff>187325</xdr:colOff>
      <xdr:row>26</xdr:row>
      <xdr:rowOff>92256</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2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41456</xdr:rowOff>
    </xdr:from>
    <xdr:to>
      <xdr:col>15</xdr:col>
      <xdr:colOff>136525</xdr:colOff>
      <xdr:row>26</xdr:row>
      <xdr:rowOff>59962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27068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152853</xdr:rowOff>
    </xdr:from>
    <xdr:to>
      <xdr:col>7</xdr:col>
      <xdr:colOff>187325</xdr:colOff>
      <xdr:row>26</xdr:row>
      <xdr:rowOff>83003</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2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32203</xdr:rowOff>
    </xdr:from>
    <xdr:to>
      <xdr:col>11</xdr:col>
      <xdr:colOff>136525</xdr:colOff>
      <xdr:row>26</xdr:row>
      <xdr:rowOff>41456</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26142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133458</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0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127289</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01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108783</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49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99530</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49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年度の債務償還比率は</a:t>
          </a:r>
          <a:r>
            <a:rPr kumimoji="1" lang="en-US" altLang="ja-JP" sz="1100">
              <a:solidFill>
                <a:sysClr val="windowText" lastClr="000000"/>
              </a:solidFill>
              <a:latin typeface="+mn-ea"/>
              <a:ea typeface="+mn-ea"/>
            </a:rPr>
            <a:t>535.6</a:t>
          </a:r>
          <a:r>
            <a:rPr kumimoji="1" lang="ja-JP" altLang="en-US" sz="1100">
              <a:solidFill>
                <a:sysClr val="windowText" lastClr="000000"/>
              </a:solidFill>
              <a:latin typeface="+mn-ea"/>
              <a:ea typeface="+mn-ea"/>
            </a:rPr>
            <a:t>％となり、類似団体内平均と比較すると</a:t>
          </a:r>
          <a:r>
            <a:rPr kumimoji="1" lang="en-US" altLang="ja-JP" sz="1100">
              <a:solidFill>
                <a:sysClr val="windowText" lastClr="000000"/>
              </a:solidFill>
              <a:latin typeface="+mn-ea"/>
              <a:ea typeface="+mn-ea"/>
            </a:rPr>
            <a:t>20.8</a:t>
          </a:r>
          <a:r>
            <a:rPr kumimoji="1" lang="ja-JP" altLang="en-US" sz="1100">
              <a:solidFill>
                <a:sysClr val="windowText" lastClr="000000"/>
              </a:solidFill>
              <a:latin typeface="+mn-ea"/>
              <a:ea typeface="+mn-ea"/>
            </a:rPr>
            <a:t>ポイント下回っている。</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今後、合併特例債の発行可能額も残り少なくなるため、地方債の新規発行を抑制し、将来負担の減少を図るとともに、健全な財政運営による業務活動収支の改善に努める。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52969</xdr:rowOff>
    </xdr:from>
    <xdr:to>
      <xdr:col>76</xdr:col>
      <xdr:colOff>73025</xdr:colOff>
      <xdr:row>29</xdr:row>
      <xdr:rowOff>154569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7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75846</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6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89327</xdr:rowOff>
    </xdr:from>
    <xdr:to>
      <xdr:col>72</xdr:col>
      <xdr:colOff>123825</xdr:colOff>
      <xdr:row>30</xdr:row>
      <xdr:rowOff>19477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8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103769</xdr:rowOff>
    </xdr:from>
    <xdr:to>
      <xdr:col>76</xdr:col>
      <xdr:colOff>22225</xdr:colOff>
      <xdr:row>29</xdr:row>
      <xdr:rowOff>140127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4084300" y="5847344"/>
          <a:ext cx="7112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50033</xdr:rowOff>
    </xdr:from>
    <xdr:to>
      <xdr:col>68</xdr:col>
      <xdr:colOff>123825</xdr:colOff>
      <xdr:row>29</xdr:row>
      <xdr:rowOff>151633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57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100833</xdr:rowOff>
    </xdr:from>
    <xdr:to>
      <xdr:col>72</xdr:col>
      <xdr:colOff>73025</xdr:colOff>
      <xdr:row>29</xdr:row>
      <xdr:rowOff>140127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3322300" y="5844408"/>
          <a:ext cx="762000" cy="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80604</xdr:rowOff>
    </xdr:from>
    <xdr:to>
      <xdr:col>64</xdr:col>
      <xdr:colOff>123825</xdr:colOff>
      <xdr:row>30</xdr:row>
      <xdr:rowOff>10754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8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100833</xdr:rowOff>
    </xdr:from>
    <xdr:to>
      <xdr:col>68</xdr:col>
      <xdr:colOff>73025</xdr:colOff>
      <xdr:row>29</xdr:row>
      <xdr:rowOff>131404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5844408"/>
          <a:ext cx="762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35326</xdr:rowOff>
    </xdr:from>
    <xdr:to>
      <xdr:col>60</xdr:col>
      <xdr:colOff>123825</xdr:colOff>
      <xdr:row>30</xdr:row>
      <xdr:rowOff>136926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59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131404</xdr:rowOff>
    </xdr:from>
    <xdr:to>
      <xdr:col>64</xdr:col>
      <xdr:colOff>73025</xdr:colOff>
      <xdr:row>30</xdr:row>
      <xdr:rowOff>86126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98300" y="5874979"/>
          <a:ext cx="762000" cy="12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36004</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60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168160</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56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27281</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559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128053</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60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36830</xdr:rowOff>
    </xdr:from>
    <xdr:to>
      <xdr:col>24</xdr:col>
      <xdr:colOff>114300</xdr:colOff>
      <xdr:row>34</xdr:row>
      <xdr:rowOff>138430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151782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80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164465</xdr:rowOff>
    </xdr:from>
    <xdr:to>
      <xdr:col>20</xdr:col>
      <xdr:colOff>38100</xdr:colOff>
      <xdr:row>34</xdr:row>
      <xdr:rowOff>94615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43815</xdr:rowOff>
    </xdr:from>
    <xdr:to>
      <xdr:col>24</xdr:col>
      <xdr:colOff>63500</xdr:colOff>
      <xdr:row>34</xdr:row>
      <xdr:rowOff>87630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58731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135890</xdr:rowOff>
    </xdr:from>
    <xdr:to>
      <xdr:col>15</xdr:col>
      <xdr:colOff>101600</xdr:colOff>
      <xdr:row>34</xdr:row>
      <xdr:rowOff>66040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15240</xdr:rowOff>
    </xdr:from>
    <xdr:to>
      <xdr:col>19</xdr:col>
      <xdr:colOff>177800</xdr:colOff>
      <xdr:row>34</xdr:row>
      <xdr:rowOff>43815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844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95885</xdr:rowOff>
    </xdr:from>
    <xdr:to>
      <xdr:col>10</xdr:col>
      <xdr:colOff>165100</xdr:colOff>
      <xdr:row>34</xdr:row>
      <xdr:rowOff>26035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146685</xdr:rowOff>
    </xdr:from>
    <xdr:to>
      <xdr:col>15</xdr:col>
      <xdr:colOff>50800</xdr:colOff>
      <xdr:row>34</xdr:row>
      <xdr:rowOff>15240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804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53975</xdr:rowOff>
    </xdr:from>
    <xdr:to>
      <xdr:col>6</xdr:col>
      <xdr:colOff>38100</xdr:colOff>
      <xdr:row>33</xdr:row>
      <xdr:rowOff>155575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104775</xdr:rowOff>
    </xdr:from>
    <xdr:to>
      <xdr:col>10</xdr:col>
      <xdr:colOff>114300</xdr:colOff>
      <xdr:row>33</xdr:row>
      <xdr:rowOff>146685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762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111142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82567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42562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93561</xdr:rowOff>
    </xdr:from>
    <xdr:to>
      <xdr:col>55</xdr:col>
      <xdr:colOff>50800</xdr:colOff>
      <xdr:row>39</xdr:row>
      <xdr:rowOff>23711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116438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4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91656</xdr:rowOff>
    </xdr:from>
    <xdr:to>
      <xdr:col>50</xdr:col>
      <xdr:colOff>165100</xdr:colOff>
      <xdr:row>39</xdr:row>
      <xdr:rowOff>21806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142456</xdr:rowOff>
    </xdr:from>
    <xdr:to>
      <xdr:col>55</xdr:col>
      <xdr:colOff>0</xdr:colOff>
      <xdr:row>38</xdr:row>
      <xdr:rowOff>144361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9639300" y="665755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89674</xdr:rowOff>
    </xdr:from>
    <xdr:to>
      <xdr:col>46</xdr:col>
      <xdr:colOff>38100</xdr:colOff>
      <xdr:row>39</xdr:row>
      <xdr:rowOff>19824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140474</xdr:rowOff>
    </xdr:from>
    <xdr:to>
      <xdr:col>50</xdr:col>
      <xdr:colOff>114300</xdr:colOff>
      <xdr:row>38</xdr:row>
      <xdr:rowOff>142456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665557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87922</xdr:rowOff>
    </xdr:from>
    <xdr:to>
      <xdr:col>41</xdr:col>
      <xdr:colOff>101600</xdr:colOff>
      <xdr:row>39</xdr:row>
      <xdr:rowOff>18072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138722</xdr:rowOff>
    </xdr:from>
    <xdr:to>
      <xdr:col>45</xdr:col>
      <xdr:colOff>177800</xdr:colOff>
      <xdr:row>38</xdr:row>
      <xdr:rowOff>140474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665382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165760</xdr:rowOff>
    </xdr:from>
    <xdr:to>
      <xdr:col>36</xdr:col>
      <xdr:colOff>165100</xdr:colOff>
      <xdr:row>39</xdr:row>
      <xdr:rowOff>95910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138722</xdr:rowOff>
    </xdr:from>
    <xdr:to>
      <xdr:col>41</xdr:col>
      <xdr:colOff>50800</xdr:colOff>
      <xdr:row>39</xdr:row>
      <xdr:rowOff>45110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653822"/>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38333</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36352</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34599</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3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112437</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4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169635</xdr:rowOff>
    </xdr:from>
    <xdr:to>
      <xdr:col>24</xdr:col>
      <xdr:colOff>114300</xdr:colOff>
      <xdr:row>61</xdr:row>
      <xdr:rowOff>99785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148062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48985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8947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31024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69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110853</xdr:rowOff>
    </xdr:from>
    <xdr:to>
      <xdr:col>10</xdr:col>
      <xdr:colOff>165100</xdr:colOff>
      <xdr:row>61</xdr:row>
      <xdr:rowOff>41003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161653</xdr:rowOff>
    </xdr:from>
    <xdr:to>
      <xdr:col>15</xdr:col>
      <xdr:colOff>50800</xdr:colOff>
      <xdr:row>61</xdr:row>
      <xdr:rowOff>11430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486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87993</xdr:rowOff>
    </xdr:from>
    <xdr:to>
      <xdr:col>6</xdr:col>
      <xdr:colOff>38100</xdr:colOff>
      <xdr:row>61</xdr:row>
      <xdr:rowOff>18143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138793</xdr:rowOff>
    </xdr:from>
    <xdr:to>
      <xdr:col>10</xdr:col>
      <xdr:colOff>114300</xdr:colOff>
      <xdr:row>60</xdr:row>
      <xdr:rowOff>161653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257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32130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123218</xdr:rowOff>
    </xdr:from>
    <xdr:to>
      <xdr:col>55</xdr:col>
      <xdr:colOff>50800</xdr:colOff>
      <xdr:row>62</xdr:row>
      <xdr:rowOff>53368</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5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146095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43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122984</xdr:rowOff>
    </xdr:from>
    <xdr:to>
      <xdr:col>50</xdr:col>
      <xdr:colOff>165100</xdr:colOff>
      <xdr:row>62</xdr:row>
      <xdr:rowOff>53134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5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2334</xdr:rowOff>
    </xdr:from>
    <xdr:to>
      <xdr:col>55</xdr:col>
      <xdr:colOff>0</xdr:colOff>
      <xdr:row>62</xdr:row>
      <xdr:rowOff>2568</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9639300" y="10632234"/>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122138</xdr:rowOff>
    </xdr:from>
    <xdr:to>
      <xdr:col>46</xdr:col>
      <xdr:colOff>38100</xdr:colOff>
      <xdr:row>62</xdr:row>
      <xdr:rowOff>52288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5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1488</xdr:rowOff>
    </xdr:from>
    <xdr:to>
      <xdr:col>50</xdr:col>
      <xdr:colOff>114300</xdr:colOff>
      <xdr:row>62</xdr:row>
      <xdr:rowOff>2334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8750300" y="10631388"/>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121189</xdr:rowOff>
    </xdr:from>
    <xdr:to>
      <xdr:col>41</xdr:col>
      <xdr:colOff>101600</xdr:colOff>
      <xdr:row>62</xdr:row>
      <xdr:rowOff>51339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5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539</xdr:rowOff>
    </xdr:from>
    <xdr:to>
      <xdr:col>45</xdr:col>
      <xdr:colOff>177800</xdr:colOff>
      <xdr:row>62</xdr:row>
      <xdr:rowOff>1488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0630439"/>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121662</xdr:rowOff>
    </xdr:from>
    <xdr:to>
      <xdr:col>36</xdr:col>
      <xdr:colOff>165100</xdr:colOff>
      <xdr:row>62</xdr:row>
      <xdr:rowOff>51812</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539</xdr:rowOff>
    </xdr:from>
    <xdr:to>
      <xdr:col>41</xdr:col>
      <xdr:colOff>50800</xdr:colOff>
      <xdr:row>62</xdr:row>
      <xdr:rowOff>1012</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63043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69661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35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68815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35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67866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35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68339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3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73842</xdr:rowOff>
    </xdr:from>
    <xdr:to>
      <xdr:col>20</xdr:col>
      <xdr:colOff>38100</xdr:colOff>
      <xdr:row>81</xdr:row>
      <xdr:rowOff>3992</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124642</xdr:rowOff>
    </xdr:from>
    <xdr:to>
      <xdr:col>24</xdr:col>
      <xdr:colOff>63500</xdr:colOff>
      <xdr:row>80</xdr:row>
      <xdr:rowOff>152400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384064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72208</xdr:rowOff>
    </xdr:from>
    <xdr:to>
      <xdr:col>15</xdr:col>
      <xdr:colOff>101600</xdr:colOff>
      <xdr:row>81</xdr:row>
      <xdr:rowOff>2358</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123008</xdr:rowOff>
    </xdr:from>
    <xdr:to>
      <xdr:col>19</xdr:col>
      <xdr:colOff>177800</xdr:colOff>
      <xdr:row>80</xdr:row>
      <xdr:rowOff>124642</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38390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16692</xdr:rowOff>
    </xdr:from>
    <xdr:to>
      <xdr:col>10</xdr:col>
      <xdr:colOff>165100</xdr:colOff>
      <xdr:row>80</xdr:row>
      <xdr:rowOff>118292</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67492</xdr:rowOff>
    </xdr:from>
    <xdr:to>
      <xdr:col>15</xdr:col>
      <xdr:colOff>50800</xdr:colOff>
      <xdr:row>80</xdr:row>
      <xdr:rowOff>123008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37834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39551</xdr:rowOff>
    </xdr:from>
    <xdr:to>
      <xdr:col>6</xdr:col>
      <xdr:colOff>38100</xdr:colOff>
      <xdr:row>81</xdr:row>
      <xdr:rowOff>141151</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67492</xdr:rowOff>
    </xdr:from>
    <xdr:to>
      <xdr:col>10</xdr:col>
      <xdr:colOff>114300</xdr:colOff>
      <xdr:row>81</xdr:row>
      <xdr:rowOff>90351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130300" y="13783492"/>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20519</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134819</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157678</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91770</xdr:rowOff>
    </xdr:from>
    <xdr:to>
      <xdr:col>55</xdr:col>
      <xdr:colOff>50800</xdr:colOff>
      <xdr:row>84</xdr:row>
      <xdr:rowOff>21920</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114647</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1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90627</xdr:rowOff>
    </xdr:from>
    <xdr:to>
      <xdr:col>50</xdr:col>
      <xdr:colOff>165100</xdr:colOff>
      <xdr:row>84</xdr:row>
      <xdr:rowOff>20777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3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141427</xdr:rowOff>
    </xdr:from>
    <xdr:to>
      <xdr:col>55</xdr:col>
      <xdr:colOff>0</xdr:colOff>
      <xdr:row>83</xdr:row>
      <xdr:rowOff>142570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9639300" y="1437177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100915</xdr:rowOff>
    </xdr:from>
    <xdr:to>
      <xdr:col>46</xdr:col>
      <xdr:colOff>38100</xdr:colOff>
      <xdr:row>84</xdr:row>
      <xdr:rowOff>31065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3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141427</xdr:rowOff>
    </xdr:from>
    <xdr:to>
      <xdr:col>50</xdr:col>
      <xdr:colOff>114300</xdr:colOff>
      <xdr:row>83</xdr:row>
      <xdr:rowOff>151715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371777"/>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76912</xdr:rowOff>
    </xdr:from>
    <xdr:to>
      <xdr:col>41</xdr:col>
      <xdr:colOff>101600</xdr:colOff>
      <xdr:row>84</xdr:row>
      <xdr:rowOff>7062</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3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127712</xdr:rowOff>
    </xdr:from>
    <xdr:to>
      <xdr:col>45</xdr:col>
      <xdr:colOff>177800</xdr:colOff>
      <xdr:row>83</xdr:row>
      <xdr:rowOff>151715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861300" y="1435806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158065</xdr:rowOff>
    </xdr:from>
    <xdr:to>
      <xdr:col>36</xdr:col>
      <xdr:colOff>165100</xdr:colOff>
      <xdr:row>84</xdr:row>
      <xdr:rowOff>88215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3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127712</xdr:rowOff>
    </xdr:from>
    <xdr:to>
      <xdr:col>41</xdr:col>
      <xdr:colOff>50800</xdr:colOff>
      <xdr:row>84</xdr:row>
      <xdr:rowOff>37415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35806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37304</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0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47592</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10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23589</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08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104742</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16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89552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116205</xdr:rowOff>
    </xdr:from>
    <xdr:to>
      <xdr:col>85</xdr:col>
      <xdr:colOff>127000</xdr:colOff>
      <xdr:row>37</xdr:row>
      <xdr:rowOff>161925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4598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116205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41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161925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3703300" y="6419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37</xdr:row>
      <xdr:rowOff>161925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158132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118127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32402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161942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119126</xdr:rowOff>
    </xdr:from>
    <xdr:to>
      <xdr:col>107</xdr:col>
      <xdr:colOff>101600</xdr:colOff>
      <xdr:row>41</xdr:row>
      <xdr:rowOff>49276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169926</xdr:rowOff>
    </xdr:from>
    <xdr:to>
      <xdr:col>111</xdr:col>
      <xdr:colOff>177800</xdr:colOff>
      <xdr:row>41</xdr:row>
      <xdr:rowOff>762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70279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169926</xdr:rowOff>
    </xdr:from>
    <xdr:to>
      <xdr:col>107</xdr:col>
      <xdr:colOff>50800</xdr:colOff>
      <xdr:row>41</xdr:row>
      <xdr:rowOff>7620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70279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7620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40403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19050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466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7620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45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165735</xdr:rowOff>
    </xdr:from>
    <xdr:to>
      <xdr:col>76</xdr:col>
      <xdr:colOff>114300</xdr:colOff>
      <xdr:row>61</xdr:row>
      <xdr:rowOff>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45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60</xdr:row>
      <xdr:rowOff>165735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424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77978</xdr:rowOff>
    </xdr:from>
    <xdr:to>
      <xdr:col>116</xdr:col>
      <xdr:colOff>114300</xdr:colOff>
      <xdr:row>61</xdr:row>
      <xdr:rowOff>8128</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3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100855</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21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74168</xdr:rowOff>
    </xdr:from>
    <xdr:to>
      <xdr:col>112</xdr:col>
      <xdr:colOff>38100</xdr:colOff>
      <xdr:row>61</xdr:row>
      <xdr:rowOff>4318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3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124968</xdr:rowOff>
    </xdr:from>
    <xdr:to>
      <xdr:col>116</xdr:col>
      <xdr:colOff>63500</xdr:colOff>
      <xdr:row>60</xdr:row>
      <xdr:rowOff>128778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1323300" y="1041196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67310</xdr:rowOff>
    </xdr:from>
    <xdr:to>
      <xdr:col>107</xdr:col>
      <xdr:colOff>101600</xdr:colOff>
      <xdr:row>60</xdr:row>
      <xdr:rowOff>168910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118110</xdr:rowOff>
    </xdr:from>
    <xdr:to>
      <xdr:col>111</xdr:col>
      <xdr:colOff>177800</xdr:colOff>
      <xdr:row>60</xdr:row>
      <xdr:rowOff>124968</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0434300" y="104051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118110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9545300" y="10401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67310</xdr:rowOff>
    </xdr:from>
    <xdr:to>
      <xdr:col>98</xdr:col>
      <xdr:colOff>38100</xdr:colOff>
      <xdr:row>60</xdr:row>
      <xdr:rowOff>168910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118110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401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20845</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13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13987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13987</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82006</xdr:rowOff>
    </xdr:from>
    <xdr:to>
      <xdr:col>85</xdr:col>
      <xdr:colOff>177800</xdr:colOff>
      <xdr:row>80</xdr:row>
      <xdr:rowOff>12156</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104883</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16692</xdr:rowOff>
    </xdr:from>
    <xdr:to>
      <xdr:col>81</xdr:col>
      <xdr:colOff>101600</xdr:colOff>
      <xdr:row>79</xdr:row>
      <xdr:rowOff>118292</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67492</xdr:rowOff>
    </xdr:from>
    <xdr:to>
      <xdr:col>85</xdr:col>
      <xdr:colOff>127000</xdr:colOff>
      <xdr:row>79</xdr:row>
      <xdr:rowOff>132806</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361204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121194</xdr:rowOff>
    </xdr:from>
    <xdr:to>
      <xdr:col>76</xdr:col>
      <xdr:colOff>165100</xdr:colOff>
      <xdr:row>79</xdr:row>
      <xdr:rowOff>51344</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xdr:rowOff>
    </xdr:from>
    <xdr:to>
      <xdr:col>81</xdr:col>
      <xdr:colOff>50800</xdr:colOff>
      <xdr:row>79</xdr:row>
      <xdr:rowOff>67492</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354509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55880</xdr:rowOff>
    </xdr:from>
    <xdr:to>
      <xdr:col>72</xdr:col>
      <xdr:colOff>38100</xdr:colOff>
      <xdr:row>78</xdr:row>
      <xdr:rowOff>157480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106680</xdr:rowOff>
    </xdr:from>
    <xdr:to>
      <xdr:col>76</xdr:col>
      <xdr:colOff>114300</xdr:colOff>
      <xdr:row>79</xdr:row>
      <xdr:rowOff>544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34797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160382</xdr:rowOff>
    </xdr:from>
    <xdr:to>
      <xdr:col>67</xdr:col>
      <xdr:colOff>101600</xdr:colOff>
      <xdr:row>78</xdr:row>
      <xdr:rowOff>90532</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39732</xdr:rowOff>
    </xdr:from>
    <xdr:to>
      <xdr:col>71</xdr:col>
      <xdr:colOff>177800</xdr:colOff>
      <xdr:row>78</xdr:row>
      <xdr:rowOff>106680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3412832"/>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134819</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67871</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2557</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107059</xdr:rowOff>
    </xdr:from>
    <xdr:ext cx="340478"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44061" y="1313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126637</xdr:rowOff>
    </xdr:from>
    <xdr:to>
      <xdr:col>85</xdr:col>
      <xdr:colOff>177800</xdr:colOff>
      <xdr:row>103</xdr:row>
      <xdr:rowOff>56787</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62687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149514</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6357600" y="1746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103</xdr:row>
      <xdr:rowOff>5987</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5481300" y="176098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xdr:rowOff>
    </xdr:from>
    <xdr:to>
      <xdr:col>76</xdr:col>
      <xdr:colOff>165100</xdr:colOff>
      <xdr:row>102</xdr:row>
      <xdr:rowOff>115570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541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64770</xdr:rowOff>
    </xdr:from>
    <xdr:to>
      <xdr:col>81</xdr:col>
      <xdr:colOff>50800</xdr:colOff>
      <xdr:row>102</xdr:row>
      <xdr:rowOff>121920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4592300" y="1755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128270</xdr:rowOff>
    </xdr:from>
    <xdr:to>
      <xdr:col>72</xdr:col>
      <xdr:colOff>38100</xdr:colOff>
      <xdr:row>102</xdr:row>
      <xdr:rowOff>58420</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65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xdr:rowOff>
    </xdr:from>
    <xdr:to>
      <xdr:col>76</xdr:col>
      <xdr:colOff>114300</xdr:colOff>
      <xdr:row>102</xdr:row>
      <xdr:rowOff>64770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3703300" y="17495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71120</xdr:rowOff>
    </xdr:from>
    <xdr:to>
      <xdr:col>67</xdr:col>
      <xdr:colOff>101600</xdr:colOff>
      <xdr:row>102</xdr:row>
      <xdr:rowOff>1270</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763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121920</xdr:rowOff>
    </xdr:from>
    <xdr:to>
      <xdr:col>71</xdr:col>
      <xdr:colOff>177800</xdr:colOff>
      <xdr:row>102</xdr:row>
      <xdr:rowOff>7620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2814300" y="17438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132097</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74947</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17797</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116857</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144780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20434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141514</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9545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106</xdr:row>
      <xdr:rowOff>141514</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8656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37391</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37391</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11991</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年度の有形固定資産減価償却率が類似団体内平均より高くなっている施設は、保育所、橋りょう、学校施設であり、年次計画による大規模改修及び改良を予定している。</a:t>
          </a:r>
        </a:p>
        <a:p>
          <a:r>
            <a:rPr kumimoji="1" lang="ja-JP" altLang="en-US" sz="1100">
              <a:solidFill>
                <a:sysClr val="windowText" lastClr="000000"/>
              </a:solidFill>
              <a:latin typeface="+mn-ea"/>
              <a:ea typeface="+mn-ea"/>
            </a:rPr>
            <a:t>　一方で、減価償却率が低くなっている施設は、道路、公営住宅、児童館、公民館であり、道路については合併併特例債を活用した改良の推進、公営住宅、児童館、公民館については施設の建替等に伴い率が低くなっている。</a:t>
          </a:r>
        </a:p>
        <a:p>
          <a:r>
            <a:rPr kumimoji="1" lang="ja-JP" altLang="en-US" sz="1100">
              <a:solidFill>
                <a:sysClr val="windowText" lastClr="000000"/>
              </a:solidFill>
              <a:latin typeface="+mn-ea"/>
              <a:ea typeface="+mn-ea"/>
            </a:rPr>
            <a:t>　今後、</a:t>
          </a:r>
          <a:r>
            <a:rPr kumimoji="1" lang="en-US" altLang="ja-JP" sz="1100">
              <a:solidFill>
                <a:sysClr val="windowText" lastClr="000000"/>
              </a:solidFill>
              <a:latin typeface="+mn-ea"/>
              <a:ea typeface="+mn-ea"/>
            </a:rPr>
            <a:t>H29</a:t>
          </a:r>
          <a:r>
            <a:rPr kumimoji="1" lang="ja-JP" altLang="en-US" sz="1100">
              <a:solidFill>
                <a:sysClr val="windowText" lastClr="000000"/>
              </a:solidFill>
              <a:latin typeface="+mn-ea"/>
              <a:ea typeface="+mn-ea"/>
            </a:rPr>
            <a:t>年</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月に策定した公共施設等管理計画、</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月に策定した個別計画に基づき、施設の維持・修繕・統廃合等に取り組み、施設の有効活用を図る。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43543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088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22316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876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1088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6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152944</xdr:rowOff>
    </xdr:from>
    <xdr:to>
      <xdr:col>10</xdr:col>
      <xdr:colOff>114300</xdr:colOff>
      <xdr:row>38</xdr:row>
      <xdr:rowOff>152944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68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59690</xdr:rowOff>
    </xdr:from>
    <xdr:to>
      <xdr:col>55</xdr:col>
      <xdr:colOff>50800</xdr:colOff>
      <xdr:row>41</xdr:row>
      <xdr:rowOff>161290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55880</xdr:rowOff>
    </xdr:from>
    <xdr:to>
      <xdr:col>50</xdr:col>
      <xdr:colOff>165100</xdr:colOff>
      <xdr:row>41</xdr:row>
      <xdr:rowOff>157480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106680</xdr:rowOff>
    </xdr:from>
    <xdr:to>
      <xdr:col>55</xdr:col>
      <xdr:colOff>0</xdr:colOff>
      <xdr:row>41</xdr:row>
      <xdr:rowOff>110490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36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55880</xdr:rowOff>
    </xdr:from>
    <xdr:to>
      <xdr:col>46</xdr:col>
      <xdr:colOff>38100</xdr:colOff>
      <xdr:row>41</xdr:row>
      <xdr:rowOff>157480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106680</xdr:rowOff>
    </xdr:from>
    <xdr:to>
      <xdr:col>50</xdr:col>
      <xdr:colOff>114300</xdr:colOff>
      <xdr:row>41</xdr:row>
      <xdr:rowOff>106680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55880</xdr:rowOff>
    </xdr:from>
    <xdr:to>
      <xdr:col>41</xdr:col>
      <xdr:colOff>101600</xdr:colOff>
      <xdr:row>41</xdr:row>
      <xdr:rowOff>157480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106680</xdr:rowOff>
    </xdr:from>
    <xdr:to>
      <xdr:col>45</xdr:col>
      <xdr:colOff>177800</xdr:colOff>
      <xdr:row>41</xdr:row>
      <xdr:rowOff>106680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55880</xdr:rowOff>
    </xdr:from>
    <xdr:to>
      <xdr:col>36</xdr:col>
      <xdr:colOff>165100</xdr:colOff>
      <xdr:row>41</xdr:row>
      <xdr:rowOff>157480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106680</xdr:rowOff>
    </xdr:from>
    <xdr:to>
      <xdr:col>41</xdr:col>
      <xdr:colOff>50800</xdr:colOff>
      <xdr:row>41</xdr:row>
      <xdr:rowOff>106680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148607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148607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148607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148607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62</xdr:row>
      <xdr:rowOff>140426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3797300" y="10538460"/>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70031</xdr:rowOff>
    </xdr:from>
    <xdr:to>
      <xdr:col>15</xdr:col>
      <xdr:colOff>101600</xdr:colOff>
      <xdr:row>63</xdr:row>
      <xdr:rowOff>181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120831</xdr:rowOff>
    </xdr:from>
    <xdr:to>
      <xdr:col>19</xdr:col>
      <xdr:colOff>177800</xdr:colOff>
      <xdr:row>62</xdr:row>
      <xdr:rowOff>140426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7507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37374</xdr:rowOff>
    </xdr:from>
    <xdr:to>
      <xdr:col>10</xdr:col>
      <xdr:colOff>165100</xdr:colOff>
      <xdr:row>62</xdr:row>
      <xdr:rowOff>138974</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88174</xdr:rowOff>
    </xdr:from>
    <xdr:to>
      <xdr:col>15</xdr:col>
      <xdr:colOff>50800</xdr:colOff>
      <xdr:row>62</xdr:row>
      <xdr:rowOff>120831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71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171269</xdr:rowOff>
    </xdr:from>
    <xdr:to>
      <xdr:col>6</xdr:col>
      <xdr:colOff>38100</xdr:colOff>
      <xdr:row>62</xdr:row>
      <xdr:rowOff>101419</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50619</xdr:rowOff>
    </xdr:from>
    <xdr:to>
      <xdr:col>10</xdr:col>
      <xdr:colOff>114300</xdr:colOff>
      <xdr:row>62</xdr:row>
      <xdr:rowOff>88174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6805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162758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130101</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92546</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74947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102870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102870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99060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61</xdr:row>
      <xdr:rowOff>99060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170197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166387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166387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166387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57529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158931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3797300" y="14144352"/>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83638</xdr:rowOff>
    </xdr:from>
    <xdr:to>
      <xdr:col>15</xdr:col>
      <xdr:colOff>101600</xdr:colOff>
      <xdr:row>83</xdr:row>
      <xdr:rowOff>13788</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134438</xdr:rowOff>
    </xdr:from>
    <xdr:to>
      <xdr:col>19</xdr:col>
      <xdr:colOff>177800</xdr:colOff>
      <xdr:row>82</xdr:row>
      <xdr:rowOff>158931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1933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70576</xdr:rowOff>
    </xdr:from>
    <xdr:to>
      <xdr:col>10</xdr:col>
      <xdr:colOff>165100</xdr:colOff>
      <xdr:row>83</xdr:row>
      <xdr:rowOff>726</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121376</xdr:rowOff>
    </xdr:from>
    <xdr:to>
      <xdr:col>15</xdr:col>
      <xdr:colOff>50800</xdr:colOff>
      <xdr:row>82</xdr:row>
      <xdr:rowOff>134438</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1802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36286</xdr:rowOff>
    </xdr:from>
    <xdr:to>
      <xdr:col>6</xdr:col>
      <xdr:colOff>38100</xdr:colOff>
      <xdr:row>82</xdr:row>
      <xdr:rowOff>137886</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87086</xdr:rowOff>
    </xdr:from>
    <xdr:to>
      <xdr:col>10</xdr:col>
      <xdr:colOff>114300</xdr:colOff>
      <xdr:row>82</xdr:row>
      <xdr:rowOff>121376</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41459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54808</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30315</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163303</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129013</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103887</xdr:rowOff>
    </xdr:from>
    <xdr:to>
      <xdr:col>55</xdr:col>
      <xdr:colOff>50800</xdr:colOff>
      <xdr:row>82</xdr:row>
      <xdr:rowOff>34037</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126764</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99313</xdr:rowOff>
    </xdr:from>
    <xdr:to>
      <xdr:col>50</xdr:col>
      <xdr:colOff>165100</xdr:colOff>
      <xdr:row>82</xdr:row>
      <xdr:rowOff>29463</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150113</xdr:rowOff>
    </xdr:from>
    <xdr:to>
      <xdr:col>55</xdr:col>
      <xdr:colOff>0</xdr:colOff>
      <xdr:row>81</xdr:row>
      <xdr:rowOff>154687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0375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99313</xdr:rowOff>
    </xdr:from>
    <xdr:to>
      <xdr:col>46</xdr:col>
      <xdr:colOff>38100</xdr:colOff>
      <xdr:row>82</xdr:row>
      <xdr:rowOff>29463</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150113</xdr:rowOff>
    </xdr:from>
    <xdr:to>
      <xdr:col>50</xdr:col>
      <xdr:colOff>114300</xdr:colOff>
      <xdr:row>81</xdr:row>
      <xdr:rowOff>150113</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037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113030</xdr:rowOff>
    </xdr:from>
    <xdr:to>
      <xdr:col>41</xdr:col>
      <xdr:colOff>101600</xdr:colOff>
      <xdr:row>82</xdr:row>
      <xdr:rowOff>43180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150113</xdr:rowOff>
    </xdr:from>
    <xdr:to>
      <xdr:col>45</xdr:col>
      <xdr:colOff>177800</xdr:colOff>
      <xdr:row>81</xdr:row>
      <xdr:rowOff>163830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037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117602</xdr:rowOff>
    </xdr:from>
    <xdr:to>
      <xdr:col>36</xdr:col>
      <xdr:colOff>165100</xdr:colOff>
      <xdr:row>82</xdr:row>
      <xdr:rowOff>47752</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163830</xdr:rowOff>
    </xdr:from>
    <xdr:to>
      <xdr:col>41</xdr:col>
      <xdr:colOff>50800</xdr:colOff>
      <xdr:row>81</xdr:row>
      <xdr:rowOff>168402</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051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45990</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45990</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59707</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64279</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46627</xdr:rowOff>
    </xdr:from>
    <xdr:to>
      <xdr:col>81</xdr:col>
      <xdr:colOff>101600</xdr:colOff>
      <xdr:row>37</xdr:row>
      <xdr:rowOff>148227</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97427</xdr:rowOff>
    </xdr:from>
    <xdr:to>
      <xdr:col>85</xdr:col>
      <xdr:colOff>127000</xdr:colOff>
      <xdr:row>37</xdr:row>
      <xdr:rowOff>139881</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64410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xdr:rowOff>
    </xdr:from>
    <xdr:to>
      <xdr:col>76</xdr:col>
      <xdr:colOff>165100</xdr:colOff>
      <xdr:row>37</xdr:row>
      <xdr:rowOff>102507</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51707</xdr:rowOff>
    </xdr:from>
    <xdr:to>
      <xdr:col>81</xdr:col>
      <xdr:colOff>50800</xdr:colOff>
      <xdr:row>37</xdr:row>
      <xdr:rowOff>97427</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3953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92347</xdr:rowOff>
    </xdr:from>
    <xdr:to>
      <xdr:col>67</xdr:col>
      <xdr:colOff>101600</xdr:colOff>
      <xdr:row>37</xdr:row>
      <xdr:rowOff>22497</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29953</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164754</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5266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119034</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4389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39024</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11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00000000-0008-0000-0F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0" name="【一般廃棄物処理施設】&#10;一人当たり有形固定資産（償却資産）額最小値テキスト">
          <a:extLst>
            <a:ext uri="{FF2B5EF4-FFF2-40B4-BE49-F238E27FC236}">
              <a16:creationId xmlns:a16="http://schemas.microsoft.com/office/drawing/2014/main" id="{00000000-0008-0000-0F00-0000D6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00000000-0008-0000-0F00-0000D801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4" name="【一般廃棄物処理施設】&#10;一人当たり有形固定資産（償却資産）額平均値テキスト">
          <a:extLst>
            <a:ext uri="{FF2B5EF4-FFF2-40B4-BE49-F238E27FC236}">
              <a16:creationId xmlns:a16="http://schemas.microsoft.com/office/drawing/2014/main" id="{00000000-0008-0000-0F00-0000DA010000}"/>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136003</xdr:rowOff>
    </xdr:from>
    <xdr:to>
      <xdr:col>116</xdr:col>
      <xdr:colOff>114300</xdr:colOff>
      <xdr:row>39</xdr:row>
      <xdr:rowOff>66153</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2110700" y="66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114430</xdr:rowOff>
    </xdr:from>
    <xdr:ext cx="534377" cy="259045"/>
    <xdr:sp macro="" textlink="">
      <xdr:nvSpPr>
        <xdr:cNvPr id="486" name="【一般廃棄物処理施設】&#10;一人当たり有形固定資産（償却資産）額該当値テキスト">
          <a:extLst>
            <a:ext uri="{FF2B5EF4-FFF2-40B4-BE49-F238E27FC236}">
              <a16:creationId xmlns:a16="http://schemas.microsoft.com/office/drawing/2014/main" id="{00000000-0008-0000-0F00-0000E6010000}"/>
            </a:ext>
          </a:extLst>
        </xdr:cNvPr>
        <xdr:cNvSpPr txBox="1"/>
      </xdr:nvSpPr>
      <xdr:spPr>
        <a:xfrm>
          <a:off x="22199600" y="66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146924</xdr:rowOff>
    </xdr:from>
    <xdr:to>
      <xdr:col>112</xdr:col>
      <xdr:colOff>38100</xdr:colOff>
      <xdr:row>39</xdr:row>
      <xdr:rowOff>77074</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1272500" y="66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15353</xdr:rowOff>
    </xdr:from>
    <xdr:to>
      <xdr:col>116</xdr:col>
      <xdr:colOff>63500</xdr:colOff>
      <xdr:row>39</xdr:row>
      <xdr:rowOff>26274</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1323300" y="6701903"/>
          <a:ext cx="8382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139323</xdr:rowOff>
    </xdr:from>
    <xdr:to>
      <xdr:col>107</xdr:col>
      <xdr:colOff>101600</xdr:colOff>
      <xdr:row>39</xdr:row>
      <xdr:rowOff>69473</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0383500" y="66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18673</xdr:rowOff>
    </xdr:from>
    <xdr:to>
      <xdr:col>111</xdr:col>
      <xdr:colOff>177800</xdr:colOff>
      <xdr:row>39</xdr:row>
      <xdr:rowOff>26274</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0434300" y="670522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147604</xdr:rowOff>
    </xdr:from>
    <xdr:to>
      <xdr:col>98</xdr:col>
      <xdr:colOff>38100</xdr:colOff>
      <xdr:row>39</xdr:row>
      <xdr:rowOff>77754</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8605500" y="66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11202</xdr:rowOff>
    </xdr:from>
    <xdr:ext cx="534377" cy="259045"/>
    <xdr:sp macro="" textlink="">
      <xdr:nvSpPr>
        <xdr:cNvPr id="492" name="n_1aveValue【一般廃棄物処理施設】&#10;一人当たり有形固定資産（償却資産）額">
          <a:extLst>
            <a:ext uri="{FF2B5EF4-FFF2-40B4-BE49-F238E27FC236}">
              <a16:creationId xmlns:a16="http://schemas.microsoft.com/office/drawing/2014/main" id="{00000000-0008-0000-0F00-0000EC01000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93" name="n_2aveValue【一般廃棄物処理施設】&#10;一人当たり有形固定資産（償却資産）額">
          <a:extLst>
            <a:ext uri="{FF2B5EF4-FFF2-40B4-BE49-F238E27FC236}">
              <a16:creationId xmlns:a16="http://schemas.microsoft.com/office/drawing/2014/main" id="{00000000-0008-0000-0F00-0000ED010000}"/>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94" name="n_3aveValue【一般廃棄物処理施設】&#10;一人当たり有形固定資産（償却資産）額">
          <a:extLst>
            <a:ext uri="{FF2B5EF4-FFF2-40B4-BE49-F238E27FC236}">
              <a16:creationId xmlns:a16="http://schemas.microsoft.com/office/drawing/2014/main" id="{00000000-0008-0000-0F00-0000EE010000}"/>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95" name="n_4aveValue【一般廃棄物処理施設】&#10;一人当たり有形固定資産（償却資産）額">
          <a:extLst>
            <a:ext uri="{FF2B5EF4-FFF2-40B4-BE49-F238E27FC236}">
              <a16:creationId xmlns:a16="http://schemas.microsoft.com/office/drawing/2014/main" id="{00000000-0008-0000-0F00-0000EF010000}"/>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68201</xdr:rowOff>
    </xdr:from>
    <xdr:ext cx="534377" cy="259045"/>
    <xdr:sp macro="" textlink="">
      <xdr:nvSpPr>
        <xdr:cNvPr id="496" name="n_1main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1043411" y="67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60600</xdr:rowOff>
    </xdr:from>
    <xdr:ext cx="534377" cy="259045"/>
    <xdr:sp macro="" textlink="">
      <xdr:nvSpPr>
        <xdr:cNvPr id="497" name="n_2main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20167111" y="67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68881</xdr:rowOff>
    </xdr:from>
    <xdr:ext cx="534377" cy="259045"/>
    <xdr:sp macro="" textlink="">
      <xdr:nvSpPr>
        <xdr:cNvPr id="498" name="n_4main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8389111" y="67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00000000-0008-0000-0F00-00000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25" name="【保健センター・保健所】&#10;有形固定資産減価償却率最小値テキスト">
          <a:extLst>
            <a:ext uri="{FF2B5EF4-FFF2-40B4-BE49-F238E27FC236}">
              <a16:creationId xmlns:a16="http://schemas.microsoft.com/office/drawing/2014/main" id="{00000000-0008-0000-0F00-00000D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27" name="【保健センター・保健所】&#10;有形固定資産減価償却率最大値テキスト">
          <a:extLst>
            <a:ext uri="{FF2B5EF4-FFF2-40B4-BE49-F238E27FC236}">
              <a16:creationId xmlns:a16="http://schemas.microsoft.com/office/drawing/2014/main" id="{00000000-0008-0000-0F00-00000F02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id="{00000000-0008-0000-0F00-000011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7983</xdr:rowOff>
    </xdr:from>
    <xdr:to>
      <xdr:col>85</xdr:col>
      <xdr:colOff>177800</xdr:colOff>
      <xdr:row>61</xdr:row>
      <xdr:rowOff>109583</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6268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157860</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id="{00000000-0008-0000-0F00-00001D020000}"/>
            </a:ext>
          </a:extLst>
        </xdr:cNvPr>
        <xdr:cNvSpPr txBox="1"/>
      </xdr:nvSpPr>
      <xdr:spPr>
        <a:xfrm>
          <a:off x="16357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58783</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5481300" y="1048784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29391</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4592300" y="104633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104322</xdr:rowOff>
    </xdr:from>
    <xdr:to>
      <xdr:col>72</xdr:col>
      <xdr:colOff>38100</xdr:colOff>
      <xdr:row>61</xdr:row>
      <xdr:rowOff>34472</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3652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155122</xdr:rowOff>
    </xdr:from>
    <xdr:to>
      <xdr:col>76</xdr:col>
      <xdr:colOff>114300</xdr:colOff>
      <xdr:row>61</xdr:row>
      <xdr:rowOff>4899</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3703300" y="104421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155122</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814300" y="1038497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id="{00000000-0008-0000-0F00-00002602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id="{00000000-0008-0000-0F00-000027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52" name="n_3aveValue【保健センター・保健所】&#10;有形固定資産減価償却率">
          <a:extLst>
            <a:ext uri="{FF2B5EF4-FFF2-40B4-BE49-F238E27FC236}">
              <a16:creationId xmlns:a16="http://schemas.microsoft.com/office/drawing/2014/main" id="{00000000-0008-0000-0F00-000028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53" name="n_4ave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71318</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25599</xdr:rowOff>
    </xdr:from>
    <xdr:ext cx="405111" cy="259045"/>
    <xdr:sp macro="" textlink="">
      <xdr:nvSpPr>
        <xdr:cNvPr id="556" name="n_3main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3500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57" name="n_4main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0000000-0008-0000-0F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00000000-0008-0000-0F00-000048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00000000-0008-0000-0F00-00004A02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00000000-0008-0000-0F00-00004C020000}"/>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109237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00000000-0008-0000-0F00-000058020000}"/>
            </a:ext>
          </a:extLst>
        </xdr:cNvPr>
        <xdr:cNvSpPr txBox="1"/>
      </xdr:nvSpPr>
      <xdr:spPr>
        <a:xfrm>
          <a:off x="22199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83094</xdr:rowOff>
    </xdr:from>
    <xdr:to>
      <xdr:col>107</xdr:col>
      <xdr:colOff>101600</xdr:colOff>
      <xdr:row>63</xdr:row>
      <xdr:rowOff>13244</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20383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133894</xdr:rowOff>
    </xdr:from>
    <xdr:to>
      <xdr:col>111</xdr:col>
      <xdr:colOff>177800</xdr:colOff>
      <xdr:row>62</xdr:row>
      <xdr:rowOff>137160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0434300" y="107637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83094</xdr:rowOff>
    </xdr:from>
    <xdr:to>
      <xdr:col>102</xdr:col>
      <xdr:colOff>165100</xdr:colOff>
      <xdr:row>63</xdr:row>
      <xdr:rowOff>13244</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9494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133894</xdr:rowOff>
    </xdr:from>
    <xdr:to>
      <xdr:col>107</xdr:col>
      <xdr:colOff>50800</xdr:colOff>
      <xdr:row>62</xdr:row>
      <xdr:rowOff>133894</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9545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83094</xdr:rowOff>
    </xdr:from>
    <xdr:to>
      <xdr:col>98</xdr:col>
      <xdr:colOff>38100</xdr:colOff>
      <xdr:row>63</xdr:row>
      <xdr:rowOff>13244</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8605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133894</xdr:rowOff>
    </xdr:from>
    <xdr:to>
      <xdr:col>102</xdr:col>
      <xdr:colOff>114300</xdr:colOff>
      <xdr:row>62</xdr:row>
      <xdr:rowOff>133894</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656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609" name="n_1aveValue【保健センター・保健所】&#10;一人当たり面積">
          <a:extLst>
            <a:ext uri="{FF2B5EF4-FFF2-40B4-BE49-F238E27FC236}">
              <a16:creationId xmlns:a16="http://schemas.microsoft.com/office/drawing/2014/main" id="{00000000-0008-0000-0F00-000061020000}"/>
            </a:ext>
          </a:extLst>
        </xdr:cNvPr>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610" name="n_2aveValue【保健センター・保健所】&#10;一人当たり面積">
          <a:extLst>
            <a:ext uri="{FF2B5EF4-FFF2-40B4-BE49-F238E27FC236}">
              <a16:creationId xmlns:a16="http://schemas.microsoft.com/office/drawing/2014/main" id="{00000000-0008-0000-0F00-000062020000}"/>
            </a:ext>
          </a:extLst>
        </xdr:cNvPr>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611" name="n_3aveValue【保健センター・保健所】&#10;一人当たり面積">
          <a:extLst>
            <a:ext uri="{FF2B5EF4-FFF2-40B4-BE49-F238E27FC236}">
              <a16:creationId xmlns:a16="http://schemas.microsoft.com/office/drawing/2014/main" id="{00000000-0008-0000-0F00-000063020000}"/>
            </a:ext>
          </a:extLst>
        </xdr:cNvPr>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612" name="n_4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33037</xdr:rowOff>
    </xdr:from>
    <xdr:ext cx="469744" cy="259045"/>
    <xdr:sp macro="" textlink="">
      <xdr:nvSpPr>
        <xdr:cNvPr id="613" name="n_1mainValue【保健センター・保健所】&#10;一人当たり面積">
          <a:extLst>
            <a:ext uri="{FF2B5EF4-FFF2-40B4-BE49-F238E27FC236}">
              <a16:creationId xmlns:a16="http://schemas.microsoft.com/office/drawing/2014/main" id="{00000000-0008-0000-0F00-000065020000}"/>
            </a:ext>
          </a:extLst>
        </xdr:cNvPr>
        <xdr:cNvSpPr txBox="1"/>
      </xdr:nvSpPr>
      <xdr:spPr>
        <a:xfrm>
          <a:off x="21075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29771</xdr:rowOff>
    </xdr:from>
    <xdr:ext cx="469744" cy="259045"/>
    <xdr:sp macro="" textlink="">
      <xdr:nvSpPr>
        <xdr:cNvPr id="614" name="n_2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20199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29771</xdr:rowOff>
    </xdr:from>
    <xdr:ext cx="469744" cy="259045"/>
    <xdr:sp macro="" textlink="">
      <xdr:nvSpPr>
        <xdr:cNvPr id="615" name="n_3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19310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29771</xdr:rowOff>
    </xdr:from>
    <xdr:ext cx="469744" cy="259045"/>
    <xdr:sp macro="" textlink="">
      <xdr:nvSpPr>
        <xdr:cNvPr id="616" name="n_4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18421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0000000-0008-0000-0F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消防施設】&#10;有形固定資産減価償却率最小値テキスト">
          <a:extLst>
            <a:ext uri="{FF2B5EF4-FFF2-40B4-BE49-F238E27FC236}">
              <a16:creationId xmlns:a16="http://schemas.microsoft.com/office/drawing/2014/main" id="{00000000-0008-0000-0F00-00008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45" name="【消防施設】&#10;有形固定資産減価償却率最大値テキスト">
          <a:extLst>
            <a:ext uri="{FF2B5EF4-FFF2-40B4-BE49-F238E27FC236}">
              <a16:creationId xmlns:a16="http://schemas.microsoft.com/office/drawing/2014/main" id="{00000000-0008-0000-0F00-000085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00000000-0008-0000-0F00-000087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6268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106153</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00000000-0008-0000-0F00-000093020000}"/>
            </a:ext>
          </a:extLst>
        </xdr:cNvPr>
        <xdr:cNvSpPr txBox="1"/>
      </xdr:nvSpPr>
      <xdr:spPr>
        <a:xfrm>
          <a:off x="16357600"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83638</xdr:rowOff>
    </xdr:from>
    <xdr:to>
      <xdr:col>81</xdr:col>
      <xdr:colOff>101600</xdr:colOff>
      <xdr:row>83</xdr:row>
      <xdr:rowOff>13788</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5430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134438</xdr:rowOff>
    </xdr:from>
    <xdr:to>
      <xdr:col>85</xdr:col>
      <xdr:colOff>127000</xdr:colOff>
      <xdr:row>83</xdr:row>
      <xdr:rowOff>7076</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5481300" y="1419333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47716</xdr:rowOff>
    </xdr:from>
    <xdr:to>
      <xdr:col>76</xdr:col>
      <xdr:colOff>165100</xdr:colOff>
      <xdr:row>82</xdr:row>
      <xdr:rowOff>149316</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4541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98516</xdr:rowOff>
    </xdr:from>
    <xdr:to>
      <xdr:col>81</xdr:col>
      <xdr:colOff>50800</xdr:colOff>
      <xdr:row>82</xdr:row>
      <xdr:rowOff>134438</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4592300" y="141574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98516</xdr:rowOff>
    </xdr:from>
    <xdr:to>
      <xdr:col>76</xdr:col>
      <xdr:colOff>114300</xdr:colOff>
      <xdr:row>82</xdr:row>
      <xdr:rowOff>118111</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3703300" y="141574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41184</xdr:rowOff>
    </xdr:from>
    <xdr:to>
      <xdr:col>67</xdr:col>
      <xdr:colOff>101600</xdr:colOff>
      <xdr:row>82</xdr:row>
      <xdr:rowOff>142784</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2763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91984</xdr:rowOff>
    </xdr:from>
    <xdr:to>
      <xdr:col>71</xdr:col>
      <xdr:colOff>177800</xdr:colOff>
      <xdr:row>82</xdr:row>
      <xdr:rowOff>118111</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814300" y="1415088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F00-00009C02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F00-00009D02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F00-00009E02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F00-00009F02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30315</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F00-0000A0020000}"/>
            </a:ext>
          </a:extLst>
        </xdr:cNvPr>
        <xdr:cNvSpPr txBox="1"/>
      </xdr:nvSpPr>
      <xdr:spPr>
        <a:xfrm>
          <a:off x="152660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165843</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F00-0000A1020000}"/>
            </a:ext>
          </a:extLst>
        </xdr:cNvPr>
        <xdr:cNvSpPr txBox="1"/>
      </xdr:nvSpPr>
      <xdr:spPr>
        <a:xfrm>
          <a:off x="14389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F00-0000A2020000}"/>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133911</xdr:rowOff>
    </xdr:from>
    <xdr:ext cx="405111" cy="259045"/>
    <xdr:sp macro="" textlink="">
      <xdr:nvSpPr>
        <xdr:cNvPr id="675" name="n_4mainValue【消防施設】&#10;有形固定資産減価償却率">
          <a:extLst>
            <a:ext uri="{FF2B5EF4-FFF2-40B4-BE49-F238E27FC236}">
              <a16:creationId xmlns:a16="http://schemas.microsoft.com/office/drawing/2014/main" id="{00000000-0008-0000-0F00-0000A3020000}"/>
            </a:ext>
          </a:extLst>
        </xdr:cNvPr>
        <xdr:cNvSpPr txBox="1"/>
      </xdr:nvSpPr>
      <xdr:spPr>
        <a:xfrm>
          <a:off x="12611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0F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8" name="【消防施設】&#10;一人当たり面積最小値テキスト">
          <a:extLst>
            <a:ext uri="{FF2B5EF4-FFF2-40B4-BE49-F238E27FC236}">
              <a16:creationId xmlns:a16="http://schemas.microsoft.com/office/drawing/2014/main" id="{00000000-0008-0000-0F00-0000BA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0" name="【消防施設】&#10;一人当たり面積最大値テキスト">
          <a:extLst>
            <a:ext uri="{FF2B5EF4-FFF2-40B4-BE49-F238E27FC236}">
              <a16:creationId xmlns:a16="http://schemas.microsoft.com/office/drawing/2014/main" id="{00000000-0008-0000-0F00-0000BC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02" name="【消防施設】&#10;一人当たり面積平均値テキスト">
          <a:extLst>
            <a:ext uri="{FF2B5EF4-FFF2-40B4-BE49-F238E27FC236}">
              <a16:creationId xmlns:a16="http://schemas.microsoft.com/office/drawing/2014/main" id="{00000000-0008-0000-0F00-0000BE020000}"/>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117619</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F00-0000CA020000}"/>
            </a:ext>
          </a:extLst>
        </xdr:cNvPr>
        <xdr:cNvSpPr txBox="1"/>
      </xdr:nvSpPr>
      <xdr:spPr>
        <a:xfrm>
          <a:off x="22199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145542</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1323300" y="1437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145542</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0434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85</xdr:row>
      <xdr:rowOff>8382</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9545300" y="143758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39878</xdr:rowOff>
    </xdr:from>
    <xdr:to>
      <xdr:col>98</xdr:col>
      <xdr:colOff>38100</xdr:colOff>
      <xdr:row>83</xdr:row>
      <xdr:rowOff>141478</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8605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90678</xdr:rowOff>
    </xdr:from>
    <xdr:to>
      <xdr:col>102</xdr:col>
      <xdr:colOff>114300</xdr:colOff>
      <xdr:row>85</xdr:row>
      <xdr:rowOff>8382</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656300" y="143210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23" name="n_1aveValue【消防施設】&#10;一人当たり面積">
          <a:extLst>
            <a:ext uri="{FF2B5EF4-FFF2-40B4-BE49-F238E27FC236}">
              <a16:creationId xmlns:a16="http://schemas.microsoft.com/office/drawing/2014/main" id="{00000000-0008-0000-0F00-0000D3020000}"/>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24" name="n_2aveValue【消防施設】&#10;一人当たり面積">
          <a:extLst>
            <a:ext uri="{FF2B5EF4-FFF2-40B4-BE49-F238E27FC236}">
              <a16:creationId xmlns:a16="http://schemas.microsoft.com/office/drawing/2014/main" id="{00000000-0008-0000-0F00-0000D4020000}"/>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25" name="n_3aveValue【消防施設】&#10;一人当たり面積">
          <a:extLst>
            <a:ext uri="{FF2B5EF4-FFF2-40B4-BE49-F238E27FC236}">
              <a16:creationId xmlns:a16="http://schemas.microsoft.com/office/drawing/2014/main" id="{00000000-0008-0000-0F00-0000D5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26" name="n_4aveValue【消防施設】&#10;一人当たり面積">
          <a:extLst>
            <a:ext uri="{FF2B5EF4-FFF2-40B4-BE49-F238E27FC236}">
              <a16:creationId xmlns:a16="http://schemas.microsoft.com/office/drawing/2014/main" id="{00000000-0008-0000-0F00-0000D6020000}"/>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727" name="n_1mainValue【消防施設】&#10;一人当たり面積">
          <a:extLst>
            <a:ext uri="{FF2B5EF4-FFF2-40B4-BE49-F238E27FC236}">
              <a16:creationId xmlns:a16="http://schemas.microsoft.com/office/drawing/2014/main" id="{00000000-0008-0000-0F00-0000D7020000}"/>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28" name="n_2mainValue【消防施設】&#10;一人当たり面積">
          <a:extLst>
            <a:ext uri="{FF2B5EF4-FFF2-40B4-BE49-F238E27FC236}">
              <a16:creationId xmlns:a16="http://schemas.microsoft.com/office/drawing/2014/main" id="{00000000-0008-0000-0F00-0000D8020000}"/>
            </a:ext>
          </a:extLst>
        </xdr:cNvPr>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29" name="n_3mainValue【消防施設】&#10;一人当たり面積">
          <a:extLst>
            <a:ext uri="{FF2B5EF4-FFF2-40B4-BE49-F238E27FC236}">
              <a16:creationId xmlns:a16="http://schemas.microsoft.com/office/drawing/2014/main" id="{00000000-0008-0000-0F00-0000D9020000}"/>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730" name="n_4mainValue【消防施設】&#10;一人当たり面積">
          <a:extLst>
            <a:ext uri="{FF2B5EF4-FFF2-40B4-BE49-F238E27FC236}">
              <a16:creationId xmlns:a16="http://schemas.microsoft.com/office/drawing/2014/main" id="{00000000-0008-0000-0F00-0000DA020000}"/>
            </a:ext>
          </a:extLst>
        </xdr:cNvPr>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0000000-0008-0000-0F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5" name="【庁舎】&#10;有形固定資産減価償却率最小値テキスト">
          <a:extLst>
            <a:ext uri="{FF2B5EF4-FFF2-40B4-BE49-F238E27FC236}">
              <a16:creationId xmlns:a16="http://schemas.microsoft.com/office/drawing/2014/main" id="{00000000-0008-0000-0F00-0000F3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7" name="【庁舎】&#10;有形固定資産減価償却率最大値テキスト">
          <a:extLst>
            <a:ext uri="{FF2B5EF4-FFF2-40B4-BE49-F238E27FC236}">
              <a16:creationId xmlns:a16="http://schemas.microsoft.com/office/drawing/2014/main" id="{00000000-0008-0000-0F00-0000F5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59" name="【庁舎】&#10;有形固定資産減価償却率平均値テキスト">
          <a:extLst>
            <a:ext uri="{FF2B5EF4-FFF2-40B4-BE49-F238E27FC236}">
              <a16:creationId xmlns:a16="http://schemas.microsoft.com/office/drawing/2014/main" id="{00000000-0008-0000-0F00-0000F7020000}"/>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123189</xdr:rowOff>
    </xdr:from>
    <xdr:to>
      <xdr:col>85</xdr:col>
      <xdr:colOff>177800</xdr:colOff>
      <xdr:row>103</xdr:row>
      <xdr:rowOff>53339</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6268700" y="176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146066</xdr:rowOff>
    </xdr:from>
    <xdr:ext cx="405111" cy="259045"/>
    <xdr:sp macro="" textlink="">
      <xdr:nvSpPr>
        <xdr:cNvPr id="771" name="【庁舎】&#10;有形固定資産減価償却率該当値テキスト">
          <a:extLst>
            <a:ext uri="{FF2B5EF4-FFF2-40B4-BE49-F238E27FC236}">
              <a16:creationId xmlns:a16="http://schemas.microsoft.com/office/drawing/2014/main" id="{00000000-0008-0000-0F00-000003030000}"/>
            </a:ext>
          </a:extLst>
        </xdr:cNvPr>
        <xdr:cNvSpPr txBox="1"/>
      </xdr:nvSpPr>
      <xdr:spPr>
        <a:xfrm>
          <a:off x="16357600"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142239</xdr:rowOff>
    </xdr:from>
    <xdr:to>
      <xdr:col>81</xdr:col>
      <xdr:colOff>101600</xdr:colOff>
      <xdr:row>103</xdr:row>
      <xdr:rowOff>72389</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5430500" y="176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2539</xdr:rowOff>
    </xdr:from>
    <xdr:to>
      <xdr:col>85</xdr:col>
      <xdr:colOff>127000</xdr:colOff>
      <xdr:row>103</xdr:row>
      <xdr:rowOff>21589</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flipV="1">
          <a:off x="15481300" y="17661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4541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103</xdr:row>
      <xdr:rowOff>21589</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4592300" y="176593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99061</xdr:rowOff>
    </xdr:from>
    <xdr:to>
      <xdr:col>72</xdr:col>
      <xdr:colOff>38100</xdr:colOff>
      <xdr:row>103</xdr:row>
      <xdr:rowOff>29211</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3652500" y="175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149861</xdr:rowOff>
    </xdr:from>
    <xdr:to>
      <xdr:col>76</xdr:col>
      <xdr:colOff>114300</xdr:colOff>
      <xdr:row>103</xdr:row>
      <xdr:rowOff>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3703300" y="176377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101600</xdr:rowOff>
    </xdr:from>
    <xdr:to>
      <xdr:col>67</xdr:col>
      <xdr:colOff>101600</xdr:colOff>
      <xdr:row>103</xdr:row>
      <xdr:rowOff>31750</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276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149861</xdr:rowOff>
    </xdr:from>
    <xdr:to>
      <xdr:col>71</xdr:col>
      <xdr:colOff>177800</xdr:colOff>
      <xdr:row>102</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12814300" y="17637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780" name="n_1aveValue【庁舎】&#10;有形固定資産減価償却率">
          <a:extLst>
            <a:ext uri="{FF2B5EF4-FFF2-40B4-BE49-F238E27FC236}">
              <a16:creationId xmlns:a16="http://schemas.microsoft.com/office/drawing/2014/main" id="{00000000-0008-0000-0F00-00000C030000}"/>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81" name="n_2aveValue【庁舎】&#10;有形固定資産減価償却率">
          <a:extLst>
            <a:ext uri="{FF2B5EF4-FFF2-40B4-BE49-F238E27FC236}">
              <a16:creationId xmlns:a16="http://schemas.microsoft.com/office/drawing/2014/main" id="{00000000-0008-0000-0F00-00000D030000}"/>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82" name="n_3aveValue【庁舎】&#10;有形固定資産減価償却率">
          <a:extLst>
            <a:ext uri="{FF2B5EF4-FFF2-40B4-BE49-F238E27FC236}">
              <a16:creationId xmlns:a16="http://schemas.microsoft.com/office/drawing/2014/main" id="{00000000-0008-0000-0F00-00000E030000}"/>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83" name="n_4aveValue【庁舎】&#10;有形固定資産減価償却率">
          <a:extLst>
            <a:ext uri="{FF2B5EF4-FFF2-40B4-BE49-F238E27FC236}">
              <a16:creationId xmlns:a16="http://schemas.microsoft.com/office/drawing/2014/main" id="{00000000-0008-0000-0F00-00000F030000}"/>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88916</xdr:rowOff>
    </xdr:from>
    <xdr:ext cx="405111" cy="259045"/>
    <xdr:sp macro="" textlink="">
      <xdr:nvSpPr>
        <xdr:cNvPr id="784" name="n_1mainValue【庁舎】&#10;有形固定資産減価償却率">
          <a:extLst>
            <a:ext uri="{FF2B5EF4-FFF2-40B4-BE49-F238E27FC236}">
              <a16:creationId xmlns:a16="http://schemas.microsoft.com/office/drawing/2014/main" id="{00000000-0008-0000-0F00-000010030000}"/>
            </a:ext>
          </a:extLst>
        </xdr:cNvPr>
        <xdr:cNvSpPr txBox="1"/>
      </xdr:nvSpPr>
      <xdr:spPr>
        <a:xfrm>
          <a:off x="15266044" y="1740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785" name="n_2mainValue【庁舎】&#10;有形固定資産減価償却率">
          <a:extLst>
            <a:ext uri="{FF2B5EF4-FFF2-40B4-BE49-F238E27FC236}">
              <a16:creationId xmlns:a16="http://schemas.microsoft.com/office/drawing/2014/main" id="{00000000-0008-0000-0F00-000011030000}"/>
            </a:ext>
          </a:extLst>
        </xdr:cNvPr>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45738</xdr:rowOff>
    </xdr:from>
    <xdr:ext cx="405111" cy="259045"/>
    <xdr:sp macro="" textlink="">
      <xdr:nvSpPr>
        <xdr:cNvPr id="786" name="n_3mainValue【庁舎】&#10;有形固定資産減価償却率">
          <a:extLst>
            <a:ext uri="{FF2B5EF4-FFF2-40B4-BE49-F238E27FC236}">
              <a16:creationId xmlns:a16="http://schemas.microsoft.com/office/drawing/2014/main" id="{00000000-0008-0000-0F00-000012030000}"/>
            </a:ext>
          </a:extLst>
        </xdr:cNvPr>
        <xdr:cNvSpPr txBox="1"/>
      </xdr:nvSpPr>
      <xdr:spPr>
        <a:xfrm>
          <a:off x="13500744"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48277</xdr:rowOff>
    </xdr:from>
    <xdr:ext cx="405111" cy="259045"/>
    <xdr:sp macro="" textlink="">
      <xdr:nvSpPr>
        <xdr:cNvPr id="787" name="n_4mainValue【庁舎】&#10;有形固定資産減価償却率">
          <a:extLst>
            <a:ext uri="{FF2B5EF4-FFF2-40B4-BE49-F238E27FC236}">
              <a16:creationId xmlns:a16="http://schemas.microsoft.com/office/drawing/2014/main" id="{00000000-0008-0000-0F00-000013030000}"/>
            </a:ext>
          </a:extLst>
        </xdr:cNvPr>
        <xdr:cNvSpPr txBox="1"/>
      </xdr:nvSpPr>
      <xdr:spPr>
        <a:xfrm>
          <a:off x="12611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a:extLst>
            <a:ext uri="{FF2B5EF4-FFF2-40B4-BE49-F238E27FC236}">
              <a16:creationId xmlns:a16="http://schemas.microsoft.com/office/drawing/2014/main" id="{00000000-0008-0000-0F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5" name="【庁舎】&#10;一人当たり面積最小値テキスト">
          <a:extLst>
            <a:ext uri="{FF2B5EF4-FFF2-40B4-BE49-F238E27FC236}">
              <a16:creationId xmlns:a16="http://schemas.microsoft.com/office/drawing/2014/main" id="{00000000-0008-0000-0F00-00002F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17" name="【庁舎】&#10;一人当たり面積最大値テキスト">
          <a:extLst>
            <a:ext uri="{FF2B5EF4-FFF2-40B4-BE49-F238E27FC236}">
              <a16:creationId xmlns:a16="http://schemas.microsoft.com/office/drawing/2014/main" id="{00000000-0008-0000-0F00-000031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19" name="【庁舎】&#10;一人当たり面積平均値テキスト">
          <a:extLst>
            <a:ext uri="{FF2B5EF4-FFF2-40B4-BE49-F238E27FC236}">
              <a16:creationId xmlns:a16="http://schemas.microsoft.com/office/drawing/2014/main" id="{00000000-0008-0000-0F00-000033030000}"/>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4173</xdr:rowOff>
    </xdr:from>
    <xdr:to>
      <xdr:col>116</xdr:col>
      <xdr:colOff>114300</xdr:colOff>
      <xdr:row>101</xdr:row>
      <xdr:rowOff>105773</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21107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27050</xdr:rowOff>
    </xdr:from>
    <xdr:ext cx="469744" cy="259045"/>
    <xdr:sp macro="" textlink="">
      <xdr:nvSpPr>
        <xdr:cNvPr id="831" name="【庁舎】&#10;一人当たり面積該当値テキスト">
          <a:extLst>
            <a:ext uri="{FF2B5EF4-FFF2-40B4-BE49-F238E27FC236}">
              <a16:creationId xmlns:a16="http://schemas.microsoft.com/office/drawing/2014/main" id="{00000000-0008-0000-0F00-00003F030000}"/>
            </a:ext>
          </a:extLst>
        </xdr:cNvPr>
        <xdr:cNvSpPr txBox="1"/>
      </xdr:nvSpPr>
      <xdr:spPr>
        <a:xfrm>
          <a:off x="22199600" y="171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907</xdr:rowOff>
    </xdr:from>
    <xdr:to>
      <xdr:col>112</xdr:col>
      <xdr:colOff>38100</xdr:colOff>
      <xdr:row>101</xdr:row>
      <xdr:rowOff>102507</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1272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51707</xdr:rowOff>
    </xdr:from>
    <xdr:to>
      <xdr:col>116</xdr:col>
      <xdr:colOff>63500</xdr:colOff>
      <xdr:row>101</xdr:row>
      <xdr:rowOff>54973</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21323300" y="173681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162561</xdr:rowOff>
    </xdr:from>
    <xdr:to>
      <xdr:col>107</xdr:col>
      <xdr:colOff>101600</xdr:colOff>
      <xdr:row>101</xdr:row>
      <xdr:rowOff>92711</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0383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51707</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20434300" y="173583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159294</xdr:rowOff>
    </xdr:from>
    <xdr:to>
      <xdr:col>102</xdr:col>
      <xdr:colOff>165100</xdr:colOff>
      <xdr:row>101</xdr:row>
      <xdr:rowOff>89444</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9494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38644</xdr:rowOff>
    </xdr:from>
    <xdr:to>
      <xdr:col>107</xdr:col>
      <xdr:colOff>50800</xdr:colOff>
      <xdr:row>101</xdr:row>
      <xdr:rowOff>41911</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9545300" y="17355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48261</xdr:rowOff>
    </xdr:from>
    <xdr:to>
      <xdr:col>98</xdr:col>
      <xdr:colOff>38100</xdr:colOff>
      <xdr:row>100</xdr:row>
      <xdr:rowOff>149861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8605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99061</xdr:rowOff>
    </xdr:from>
    <xdr:to>
      <xdr:col>102</xdr:col>
      <xdr:colOff>114300</xdr:colOff>
      <xdr:row>101</xdr:row>
      <xdr:rowOff>38644</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8656300" y="172440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0" name="n_1aveValue【庁舎】&#10;一人当たり面積">
          <a:extLst>
            <a:ext uri="{FF2B5EF4-FFF2-40B4-BE49-F238E27FC236}">
              <a16:creationId xmlns:a16="http://schemas.microsoft.com/office/drawing/2014/main" id="{00000000-0008-0000-0F00-00004803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41" name="n_2aveValue【庁舎】&#10;一人当たり面積">
          <a:extLst>
            <a:ext uri="{FF2B5EF4-FFF2-40B4-BE49-F238E27FC236}">
              <a16:creationId xmlns:a16="http://schemas.microsoft.com/office/drawing/2014/main" id="{00000000-0008-0000-0F00-00004903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42" name="n_3aveValue【庁舎】&#10;一人当たり面積">
          <a:extLst>
            <a:ext uri="{FF2B5EF4-FFF2-40B4-BE49-F238E27FC236}">
              <a16:creationId xmlns:a16="http://schemas.microsoft.com/office/drawing/2014/main" id="{00000000-0008-0000-0F00-00004A03000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43" name="n_4aveValue【庁舎】&#10;一人当たり面積">
          <a:extLst>
            <a:ext uri="{FF2B5EF4-FFF2-40B4-BE49-F238E27FC236}">
              <a16:creationId xmlns:a16="http://schemas.microsoft.com/office/drawing/2014/main" id="{00000000-0008-0000-0F00-00004B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119034</xdr:rowOff>
    </xdr:from>
    <xdr:ext cx="469744" cy="259045"/>
    <xdr:sp macro="" textlink="">
      <xdr:nvSpPr>
        <xdr:cNvPr id="844" name="n_1mainValue【庁舎】&#10;一人当たり面積">
          <a:extLst>
            <a:ext uri="{FF2B5EF4-FFF2-40B4-BE49-F238E27FC236}">
              <a16:creationId xmlns:a16="http://schemas.microsoft.com/office/drawing/2014/main" id="{00000000-0008-0000-0F00-00004C030000}"/>
            </a:ext>
          </a:extLst>
        </xdr:cNvPr>
        <xdr:cNvSpPr txBox="1"/>
      </xdr:nvSpPr>
      <xdr:spPr>
        <a:xfrm>
          <a:off x="210757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109238</xdr:rowOff>
    </xdr:from>
    <xdr:ext cx="469744" cy="259045"/>
    <xdr:sp macro="" textlink="">
      <xdr:nvSpPr>
        <xdr:cNvPr id="845" name="n_2mainValue【庁舎】&#10;一人当たり面積">
          <a:extLst>
            <a:ext uri="{FF2B5EF4-FFF2-40B4-BE49-F238E27FC236}">
              <a16:creationId xmlns:a16="http://schemas.microsoft.com/office/drawing/2014/main" id="{00000000-0008-0000-0F00-00004D030000}"/>
            </a:ext>
          </a:extLst>
        </xdr:cNvPr>
        <xdr:cNvSpPr txBox="1"/>
      </xdr:nvSpPr>
      <xdr:spPr>
        <a:xfrm>
          <a:off x="20199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105971</xdr:rowOff>
    </xdr:from>
    <xdr:ext cx="469744" cy="259045"/>
    <xdr:sp macro="" textlink="">
      <xdr:nvSpPr>
        <xdr:cNvPr id="846" name="n_3mainValue【庁舎】&#10;一人当たり面積">
          <a:extLst>
            <a:ext uri="{FF2B5EF4-FFF2-40B4-BE49-F238E27FC236}">
              <a16:creationId xmlns:a16="http://schemas.microsoft.com/office/drawing/2014/main" id="{00000000-0008-0000-0F00-00004E030000}"/>
            </a:ext>
          </a:extLst>
        </xdr:cNvPr>
        <xdr:cNvSpPr txBox="1"/>
      </xdr:nvSpPr>
      <xdr:spPr>
        <a:xfrm>
          <a:off x="19310427" y="170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166388</xdr:rowOff>
    </xdr:from>
    <xdr:ext cx="469744" cy="259045"/>
    <xdr:sp macro="" textlink="">
      <xdr:nvSpPr>
        <xdr:cNvPr id="847" name="n_4mainValue【庁舎】&#10;一人当たり面積">
          <a:extLst>
            <a:ext uri="{FF2B5EF4-FFF2-40B4-BE49-F238E27FC236}">
              <a16:creationId xmlns:a16="http://schemas.microsoft.com/office/drawing/2014/main" id="{00000000-0008-0000-0F00-00004F030000}"/>
            </a:ext>
          </a:extLst>
        </xdr:cNvPr>
        <xdr:cNvSpPr txBox="1"/>
      </xdr:nvSpPr>
      <xdr:spPr>
        <a:xfrm>
          <a:off x="184214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類似団体と比較して</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年度の有形固定資産減価償却率が高くなっている施設は、図書館、体育館・プール、保健センター等であり、一方で低くなっている施設は、庁舎、一般廃棄物処理施設等である。</a:t>
          </a:r>
        </a:p>
        <a:p>
          <a:r>
            <a:rPr kumimoji="1" lang="ja-JP" altLang="en-US" sz="1100">
              <a:solidFill>
                <a:sysClr val="windowText" lastClr="000000"/>
              </a:solidFill>
              <a:latin typeface="+mn-ea"/>
              <a:ea typeface="+mn-ea"/>
            </a:rPr>
            <a:t>　有形固定資産減価償却率が高くなっている施設については、</a:t>
          </a:r>
          <a:r>
            <a:rPr kumimoji="1" lang="en-US" altLang="ja-JP" sz="1100">
              <a:solidFill>
                <a:sysClr val="windowText" lastClr="000000"/>
              </a:solidFill>
              <a:latin typeface="+mn-ea"/>
              <a:ea typeface="+mn-ea"/>
            </a:rPr>
            <a:t>H29</a:t>
          </a:r>
          <a:r>
            <a:rPr kumimoji="1" lang="ja-JP" altLang="en-US" sz="1100">
              <a:solidFill>
                <a:sysClr val="windowText" lastClr="000000"/>
              </a:solidFill>
              <a:latin typeface="+mn-ea"/>
              <a:ea typeface="+mn-ea"/>
            </a:rPr>
            <a:t>年</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月に策定した公共施設等管理計画、</a:t>
          </a:r>
          <a:r>
            <a:rPr kumimoji="1" lang="en-US" altLang="ja-JP" sz="1100">
              <a:solidFill>
                <a:sysClr val="windowText" lastClr="000000"/>
              </a:solidFill>
              <a:latin typeface="+mn-ea"/>
              <a:ea typeface="+mn-ea"/>
            </a:rPr>
            <a:t>R2</a:t>
          </a:r>
          <a:r>
            <a:rPr kumimoji="1" lang="ja-JP" altLang="en-US" sz="1100">
              <a:solidFill>
                <a:sysClr val="windowText" lastClr="000000"/>
              </a:solidFill>
              <a:latin typeface="+mn-ea"/>
              <a:ea typeface="+mn-ea"/>
            </a:rPr>
            <a:t>年</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月に策定した個別計画に基づき、施設の維持・修繕・統廃合等に取り組み、施設の有効活用を図る。</a:t>
          </a:r>
        </a:p>
        <a:p>
          <a:r>
            <a:rPr kumimoji="1" lang="ja-JP" altLang="en-US" sz="1100">
              <a:solidFill>
                <a:sysClr val="windowText" lastClr="000000"/>
              </a:solidFill>
              <a:latin typeface="+mn-ea"/>
              <a:ea typeface="+mn-ea"/>
            </a:rPr>
            <a:t>　有形固定資産減価償却率が低くなっている一般廃棄物施設にあっては、</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市</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町で構成する一部事務組合の施設で、今後施設の更新計画が進む予定となっている。また、庁舎については</a:t>
          </a:r>
          <a:r>
            <a:rPr kumimoji="1" lang="en-US" altLang="ja-JP" sz="1100">
              <a:solidFill>
                <a:sysClr val="windowText" lastClr="000000"/>
              </a:solidFill>
              <a:latin typeface="+mn-ea"/>
              <a:ea typeface="+mn-ea"/>
            </a:rPr>
            <a:t>H28</a:t>
          </a:r>
          <a:r>
            <a:rPr kumimoji="1" lang="ja-JP" altLang="en-US" sz="1100">
              <a:solidFill>
                <a:sysClr val="windowText" lastClr="000000"/>
              </a:solidFill>
              <a:latin typeface="+mn-ea"/>
              <a:ea typeface="+mn-ea"/>
            </a:rPr>
            <a:t>年度の一部建替により率が低下した。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町内には大規模事業所が少なく、景気動向による大きな変動は見られず、定住促進対策により、人口減少に歯止めがかかったものの、依然として高齢化率が</a:t>
          </a:r>
          <a:r>
            <a:rPr kumimoji="1" lang="en-US" altLang="ja-JP" sz="1100">
              <a:solidFill>
                <a:sysClr val="windowText" lastClr="000000"/>
              </a:solidFill>
              <a:effectLst/>
              <a:latin typeface="+mn-lt"/>
              <a:ea typeface="+mn-ea"/>
              <a:cs typeface="+mn-cs"/>
            </a:rPr>
            <a:t>35.0%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R2.10</a:t>
          </a:r>
          <a:r>
            <a:rPr kumimoji="1" lang="ja-JP" altLang="ja-JP" sz="1100">
              <a:solidFill>
                <a:sysClr val="windowText" lastClr="000000"/>
              </a:solidFill>
              <a:effectLst/>
              <a:latin typeface="+mn-lt"/>
              <a:ea typeface="+mn-ea"/>
              <a:cs typeface="+mn-cs"/>
            </a:rPr>
            <a:t>推計人口）と高く、財政基盤が弱いため、全国平均、類似団体平均より低い水準となっている。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引き続き、定住促進対策として</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による公営住宅整備や宅地開発、子育て支援のまち宣言を行い活力あるまちづくりの展開を図り、歳入確保に努める。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57855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歳入において、</a:t>
          </a:r>
          <a:r>
            <a:rPr kumimoji="1" lang="ja-JP" altLang="en-US" sz="1100">
              <a:solidFill>
                <a:sysClr val="windowText" lastClr="000000"/>
              </a:solidFill>
              <a:effectLst/>
              <a:latin typeface="+mn-lt"/>
              <a:ea typeface="+mn-ea"/>
              <a:cs typeface="+mn-cs"/>
            </a:rPr>
            <a:t>主に</a:t>
          </a:r>
          <a:r>
            <a:rPr kumimoji="1" lang="ja-JP" altLang="ja-JP" sz="1100">
              <a:solidFill>
                <a:sysClr val="windowText" lastClr="000000"/>
              </a:solidFill>
              <a:effectLst/>
              <a:latin typeface="+mn-lt"/>
              <a:ea typeface="+mn-ea"/>
              <a:cs typeface="+mn-cs"/>
            </a:rPr>
            <a:t>地方交付税が</a:t>
          </a:r>
          <a:r>
            <a:rPr kumimoji="1" lang="en-US" altLang="ja-JP" sz="1100">
              <a:solidFill>
                <a:sysClr val="windowText" lastClr="000000"/>
              </a:solidFill>
              <a:effectLst/>
              <a:latin typeface="+mn-lt"/>
              <a:ea typeface="+mn-ea"/>
              <a:cs typeface="+mn-cs"/>
            </a:rPr>
            <a:t>171,443</a:t>
          </a:r>
          <a:r>
            <a:rPr kumimoji="1" lang="ja-JP" altLang="ja-JP" sz="1100">
              <a:solidFill>
                <a:sysClr val="windowText" lastClr="000000"/>
              </a:solidFill>
              <a:effectLst/>
              <a:latin typeface="+mn-lt"/>
              <a:ea typeface="+mn-ea"/>
              <a:cs typeface="+mn-cs"/>
            </a:rPr>
            <a:t>千円の増</a:t>
          </a:r>
          <a:r>
            <a:rPr kumimoji="1" lang="ja-JP" altLang="en-US" sz="1100">
              <a:solidFill>
                <a:sysClr val="windowText" lastClr="000000"/>
              </a:solidFill>
              <a:effectLst/>
              <a:latin typeface="+mn-lt"/>
              <a:ea typeface="+mn-ea"/>
              <a:cs typeface="+mn-cs"/>
            </a:rPr>
            <a:t>等の要因により、経常収支比率の分母</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280,972</a:t>
          </a:r>
          <a:r>
            <a:rPr kumimoji="1" lang="ja-JP" altLang="en-US" sz="1100">
              <a:solidFill>
                <a:sysClr val="windowText" lastClr="000000"/>
              </a:solidFill>
              <a:effectLst/>
              <a:latin typeface="+mn-lt"/>
              <a:ea typeface="+mn-ea"/>
              <a:cs typeface="+mn-cs"/>
            </a:rPr>
            <a:t>千円の増となった</a:t>
          </a:r>
          <a:r>
            <a:rPr kumimoji="1" lang="ja-JP" altLang="ja-JP" sz="1100">
              <a:solidFill>
                <a:sysClr val="windowText" lastClr="000000"/>
              </a:solidFill>
              <a:effectLst/>
              <a:latin typeface="+mn-lt"/>
              <a:ea typeface="+mn-ea"/>
              <a:cs typeface="+mn-cs"/>
            </a:rPr>
            <a:t>。歳出では、</a:t>
          </a:r>
          <a:r>
            <a:rPr kumimoji="1" lang="ja-JP" altLang="en-US" sz="1100">
              <a:solidFill>
                <a:sysClr val="windowText" lastClr="000000"/>
              </a:solidFill>
              <a:effectLst/>
              <a:latin typeface="+mn-lt"/>
              <a:ea typeface="+mn-ea"/>
              <a:cs typeface="+mn-cs"/>
            </a:rPr>
            <a:t>主に公営企業や一部事務組合への繰出金</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56,871</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等の要因により、経常収支比率の分子が前年度から</a:t>
          </a:r>
          <a:r>
            <a:rPr kumimoji="1" lang="en-US" altLang="ja-JP" sz="1100">
              <a:solidFill>
                <a:sysClr val="windowText" lastClr="000000"/>
              </a:solidFill>
              <a:effectLst/>
              <a:latin typeface="+mn-lt"/>
              <a:ea typeface="+mn-ea"/>
              <a:cs typeface="+mn-cs"/>
            </a:rPr>
            <a:t>143,792</a:t>
          </a:r>
          <a:r>
            <a:rPr kumimoji="1" lang="ja-JP" altLang="en-US" sz="1100">
              <a:solidFill>
                <a:sysClr val="windowText" lastClr="000000"/>
              </a:solidFill>
              <a:effectLst/>
              <a:latin typeface="+mn-lt"/>
              <a:ea typeface="+mn-ea"/>
              <a:cs typeface="+mn-cs"/>
            </a:rPr>
            <a:t>千円の増となったものの</a:t>
          </a:r>
          <a:r>
            <a:rPr kumimoji="1" lang="ja-JP" altLang="ja-JP" sz="1100">
              <a:solidFill>
                <a:sysClr val="windowText" lastClr="000000"/>
              </a:solidFill>
              <a:effectLst/>
              <a:latin typeface="+mn-lt"/>
              <a:ea typeface="+mn-ea"/>
              <a:cs typeface="+mn-cs"/>
            </a:rPr>
            <a:t>、対前年比</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なお、合併特例債の償還財源として、計画的に減債基金に積立（</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2,010,378</a:t>
          </a:r>
          <a:r>
            <a:rPr kumimoji="1" lang="ja-JP" altLang="ja-JP" sz="1100">
              <a:solidFill>
                <a:sysClr val="windowText" lastClr="000000"/>
              </a:solidFill>
              <a:effectLst/>
              <a:latin typeface="+mn-lt"/>
              <a:ea typeface="+mn-ea"/>
              <a:cs typeface="+mn-cs"/>
            </a:rPr>
            <a:t>千円）を実施し、合併特例債償還額のうち交付税措置対象外相当額を当該基金の繰入により対応を図っている。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156528</xdr:rowOff>
    </xdr:from>
    <xdr:to>
      <xdr:col>23</xdr:col>
      <xdr:colOff>133350</xdr:colOff>
      <xdr:row>64</xdr:row>
      <xdr:rowOff>81597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57878"/>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81597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3630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63500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5787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63</xdr:row>
      <xdr:rowOff>156528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2168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77805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7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30797</xdr:rowOff>
    </xdr:from>
    <xdr:to>
      <xdr:col>19</xdr:col>
      <xdr:colOff>184150</xdr:colOff>
      <xdr:row>64</xdr:row>
      <xdr:rowOff>132397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117174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8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人件費については、</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月の合併以降</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年間の退職者不補充により</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年度には△</a:t>
          </a:r>
          <a:r>
            <a:rPr kumimoji="1" lang="en-US" altLang="ja-JP" sz="1100">
              <a:solidFill>
                <a:sysClr val="windowText" lastClr="000000"/>
              </a:solidFill>
              <a:effectLst/>
              <a:latin typeface="+mn-lt"/>
              <a:ea typeface="+mn-ea"/>
              <a:cs typeface="+mn-cs"/>
            </a:rPr>
            <a:t>15.4%</a:t>
          </a:r>
          <a:r>
            <a:rPr kumimoji="1" lang="ja-JP" altLang="ja-JP" sz="1100">
              <a:solidFill>
                <a:sysClr val="windowText" lastClr="000000"/>
              </a:solidFill>
              <a:effectLst/>
              <a:latin typeface="+mn-lt"/>
              <a:ea typeface="+mn-ea"/>
              <a:cs typeface="+mn-cs"/>
            </a:rPr>
            <a:t>の職員削減を行ってきたが、事務量の増加や職員年齢構成の高年齢化に伴う新規職員や</a:t>
          </a:r>
          <a:r>
            <a:rPr kumimoji="1" lang="ja-JP" altLang="en-US" sz="1100">
              <a:solidFill>
                <a:sysClr val="windowText" lastClr="000000"/>
              </a:solidFill>
              <a:effectLst/>
              <a:latin typeface="+mn-lt"/>
              <a:ea typeface="+mn-ea"/>
              <a:cs typeface="+mn-cs"/>
            </a:rPr>
            <a:t>任期付</a:t>
          </a:r>
          <a:r>
            <a:rPr kumimoji="1" lang="ja-JP" altLang="ja-JP" sz="1100">
              <a:solidFill>
                <a:sysClr val="windowText" lastClr="000000"/>
              </a:solidFill>
              <a:effectLst/>
              <a:latin typeface="+mn-lt"/>
              <a:ea typeface="+mn-ea"/>
              <a:cs typeface="+mn-cs"/>
            </a:rPr>
            <a:t>職員の採用、再任用雇用制度による雇用延長</a:t>
          </a:r>
          <a:r>
            <a:rPr kumimoji="1" lang="ja-JP" altLang="en-US" sz="1100">
              <a:solidFill>
                <a:sysClr val="windowText" lastClr="000000"/>
              </a:solidFill>
              <a:effectLst/>
              <a:latin typeface="+mn-lt"/>
              <a:ea typeface="+mn-ea"/>
              <a:cs typeface="+mn-cs"/>
            </a:rPr>
            <a:t>及び会計年度任用職員制度の開始</a:t>
          </a:r>
          <a:r>
            <a:rPr kumimoji="1" lang="ja-JP" altLang="ja-JP" sz="1100">
              <a:solidFill>
                <a:sysClr val="windowText" lastClr="000000"/>
              </a:solidFill>
              <a:effectLst/>
              <a:latin typeface="+mn-lt"/>
              <a:ea typeface="+mn-ea"/>
              <a:cs typeface="+mn-cs"/>
            </a:rPr>
            <a:t>等により増加に転じている。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物件費</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、ふるさと寄附金</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年度寄付額 </a:t>
          </a:r>
          <a:r>
            <a:rPr kumimoji="1" lang="en-US" altLang="ja-JP" sz="1100">
              <a:solidFill>
                <a:sysClr val="windowText" lastClr="000000"/>
              </a:solidFill>
              <a:effectLst/>
              <a:latin typeface="+mn-lt"/>
              <a:ea typeface="+mn-ea"/>
              <a:cs typeface="+mn-cs"/>
            </a:rPr>
            <a:t>2,340,531</a:t>
          </a:r>
          <a:r>
            <a:rPr kumimoji="1" lang="ja-JP" altLang="ja-JP" sz="1100">
              <a:solidFill>
                <a:sysClr val="windowText" lastClr="000000"/>
              </a:solidFill>
              <a:effectLst/>
              <a:latin typeface="+mn-lt"/>
              <a:ea typeface="+mn-ea"/>
              <a:cs typeface="+mn-cs"/>
            </a:rPr>
            <a:t>千円、前年度</a:t>
          </a:r>
          <a:r>
            <a:rPr kumimoji="1" lang="ja-JP" altLang="en-US"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2,257,956</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に伴う</a:t>
          </a:r>
          <a:r>
            <a:rPr kumimoji="1" lang="ja-JP" altLang="en-US" sz="1100">
              <a:solidFill>
                <a:sysClr val="windowText" lastClr="000000"/>
              </a:solidFill>
              <a:effectLst/>
              <a:latin typeface="+mn-lt"/>
              <a:ea typeface="+mn-ea"/>
              <a:cs typeface="+mn-cs"/>
            </a:rPr>
            <a:t>返礼</a:t>
          </a:r>
          <a:r>
            <a:rPr kumimoji="1" lang="ja-JP" altLang="ja-JP" sz="1100">
              <a:solidFill>
                <a:sysClr val="windowText" lastClr="000000"/>
              </a:solidFill>
              <a:effectLst/>
              <a:latin typeface="+mn-lt"/>
              <a:ea typeface="+mn-ea"/>
              <a:cs typeface="+mn-cs"/>
            </a:rPr>
            <a:t>事務経費</a:t>
          </a:r>
          <a:r>
            <a:rPr kumimoji="1" lang="ja-JP" altLang="en-US" sz="1100">
              <a:solidFill>
                <a:sysClr val="windowText" lastClr="000000"/>
              </a:solidFill>
              <a:effectLst/>
              <a:latin typeface="+mn-lt"/>
              <a:ea typeface="+mn-ea"/>
              <a:cs typeface="+mn-cs"/>
            </a:rPr>
            <a:t>等の増</a:t>
          </a:r>
          <a:r>
            <a:rPr kumimoji="1" lang="ja-JP" altLang="ja-JP" sz="1100">
              <a:solidFill>
                <a:sysClr val="windowText" lastClr="000000"/>
              </a:solidFill>
              <a:effectLst/>
              <a:latin typeface="+mn-lt"/>
              <a:ea typeface="+mn-ea"/>
              <a:cs typeface="+mn-cs"/>
            </a:rPr>
            <a:t>により、人口１人当たりの人件費・物件費等決算額は</a:t>
          </a:r>
          <a:r>
            <a:rPr kumimoji="1" lang="ja-JP" altLang="en-US" sz="1100">
              <a:solidFill>
                <a:sysClr val="windowText" lastClr="000000"/>
              </a:solidFill>
              <a:effectLst/>
              <a:latin typeface="+mn-lt"/>
              <a:ea typeface="+mn-ea"/>
              <a:cs typeface="+mn-cs"/>
            </a:rPr>
            <a:t>前年度と比べて増となり、各種</a:t>
          </a:r>
          <a:r>
            <a:rPr kumimoji="1" lang="ja-JP" altLang="ja-JP" sz="1100">
              <a:solidFill>
                <a:sysClr val="windowText" lastClr="000000"/>
              </a:solidFill>
              <a:effectLst/>
              <a:latin typeface="+mn-lt"/>
              <a:ea typeface="+mn-ea"/>
              <a:cs typeface="+mn-cs"/>
            </a:rPr>
            <a:t>平均を上回っている。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155471</xdr:rowOff>
    </xdr:from>
    <xdr:to>
      <xdr:col>23</xdr:col>
      <xdr:colOff>133350</xdr:colOff>
      <xdr:row>82</xdr:row>
      <xdr:rowOff>110384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0021"/>
          <a:ext cx="0" cy="4692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82461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14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110384</xdr:rowOff>
    </xdr:from>
    <xdr:to>
      <xdr:col>24</xdr:col>
      <xdr:colOff>12700</xdr:colOff>
      <xdr:row>82</xdr:row>
      <xdr:rowOff>110384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6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70398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4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155471</xdr:rowOff>
    </xdr:from>
    <xdr:to>
      <xdr:col>24</xdr:col>
      <xdr:colOff>12700</xdr:colOff>
      <xdr:row>79</xdr:row>
      <xdr:rowOff>155471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11655</xdr:rowOff>
    </xdr:from>
    <xdr:to>
      <xdr:col>23</xdr:col>
      <xdr:colOff>133350</xdr:colOff>
      <xdr:row>82</xdr:row>
      <xdr:rowOff>3727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99105"/>
          <a:ext cx="838200" cy="1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89137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633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72610</xdr:rowOff>
    </xdr:from>
    <xdr:to>
      <xdr:col>23</xdr:col>
      <xdr:colOff>184150</xdr:colOff>
      <xdr:row>81</xdr:row>
      <xdr:rowOff>2760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11655</xdr:rowOff>
    </xdr:from>
    <xdr:to>
      <xdr:col>19</xdr:col>
      <xdr:colOff>133350</xdr:colOff>
      <xdr:row>89</xdr:row>
      <xdr:rowOff>19084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99105"/>
          <a:ext cx="889000" cy="137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38153</xdr:rowOff>
    </xdr:from>
    <xdr:to>
      <xdr:col>19</xdr:col>
      <xdr:colOff>184150</xdr:colOff>
      <xdr:row>80</xdr:row>
      <xdr:rowOff>139753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5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149930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2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28291</xdr:rowOff>
    </xdr:from>
    <xdr:to>
      <xdr:col>15</xdr:col>
      <xdr:colOff>82550</xdr:colOff>
      <xdr:row>89</xdr:row>
      <xdr:rowOff>19084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58641"/>
          <a:ext cx="889000" cy="10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38294</xdr:rowOff>
    </xdr:from>
    <xdr:to>
      <xdr:col>15</xdr:col>
      <xdr:colOff>133350</xdr:colOff>
      <xdr:row>80</xdr:row>
      <xdr:rowOff>139894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150071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30865</xdr:rowOff>
    </xdr:from>
    <xdr:to>
      <xdr:col>11</xdr:col>
      <xdr:colOff>31750</xdr:colOff>
      <xdr:row>83</xdr:row>
      <xdr:rowOff>28291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8315"/>
          <a:ext cx="889000" cy="3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24692</xdr:rowOff>
    </xdr:from>
    <xdr:to>
      <xdr:col>11</xdr:col>
      <xdr:colOff>82550</xdr:colOff>
      <xdr:row>80</xdr:row>
      <xdr:rowOff>126292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136469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50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23340</xdr:rowOff>
    </xdr:from>
    <xdr:to>
      <xdr:col>7</xdr:col>
      <xdr:colOff>31750</xdr:colOff>
      <xdr:row>80</xdr:row>
      <xdr:rowOff>124940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135117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124377</xdr:rowOff>
    </xdr:from>
    <xdr:to>
      <xdr:col>23</xdr:col>
      <xdr:colOff>184150</xdr:colOff>
      <xdr:row>82</xdr:row>
      <xdr:rowOff>54527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20254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132305</xdr:rowOff>
    </xdr:from>
    <xdr:to>
      <xdr:col>19</xdr:col>
      <xdr:colOff>184150</xdr:colOff>
      <xdr:row>81</xdr:row>
      <xdr:rowOff>62455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47232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34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139734</xdr:rowOff>
    </xdr:from>
    <xdr:to>
      <xdr:col>15</xdr:col>
      <xdr:colOff>133350</xdr:colOff>
      <xdr:row>89</xdr:row>
      <xdr:rowOff>69884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54661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31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148941</xdr:rowOff>
    </xdr:from>
    <xdr:to>
      <xdr:col>11</xdr:col>
      <xdr:colOff>82550</xdr:colOff>
      <xdr:row>83</xdr:row>
      <xdr:rowOff>79091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63868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151515</xdr:rowOff>
    </xdr:from>
    <xdr:to>
      <xdr:col>7</xdr:col>
      <xdr:colOff>31750</xdr:colOff>
      <xdr:row>81</xdr:row>
      <xdr:rowOff>81665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66442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5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ラスパイレス</a:t>
          </a:r>
          <a:r>
            <a:rPr kumimoji="1" lang="ja-JP" altLang="ja-JP" sz="1100">
              <a:solidFill>
                <a:sysClr val="windowText" lastClr="000000"/>
              </a:solidFill>
              <a:effectLst/>
              <a:latin typeface="+mn-lt"/>
              <a:ea typeface="+mn-ea"/>
              <a:cs typeface="+mn-cs"/>
            </a:rPr>
            <a:t>指数は、対前年度比で</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ポイントの増とな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を上</a:t>
          </a:r>
          <a:r>
            <a:rPr kumimoji="1" lang="ja-JP" altLang="ja-JP" sz="1100">
              <a:solidFill>
                <a:sysClr val="windowText" lastClr="000000"/>
              </a:solidFill>
              <a:effectLst/>
              <a:latin typeface="+mn-lt"/>
              <a:ea typeface="+mn-ea"/>
              <a:cs typeface="+mn-cs"/>
            </a:rPr>
            <a:t>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年度より人事評価規程を施行し、職務遂行能力、業績による勤務成績を反映した人事管理を行うとともに、職務給原則を徹底するため、給与条例で等級別基準職務表を定義したところである。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135164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222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48986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015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151493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532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合併時の</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人の職員数は、</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保育所の民営化や退職者不補充等により</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人減の</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252</a:t>
          </a:r>
          <a:r>
            <a:rPr kumimoji="1" lang="ja-JP" altLang="ja-JP" sz="1100">
              <a:solidFill>
                <a:sysClr val="windowText" lastClr="000000"/>
              </a:solidFill>
              <a:effectLst/>
              <a:latin typeface="+mn-lt"/>
              <a:ea typeface="+mn-ea"/>
              <a:cs typeface="+mn-cs"/>
            </a:rPr>
            <a:t>人となったものの、全国平均、類似団体平均とも上回っている。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学校給食調理</a:t>
          </a:r>
          <a:r>
            <a:rPr kumimoji="1" lang="ja-JP" altLang="ja-JP" sz="1100">
              <a:solidFill>
                <a:sysClr val="windowText" lastClr="000000"/>
              </a:solidFill>
              <a:effectLst/>
              <a:latin typeface="+mn-lt"/>
              <a:ea typeface="+mn-ea"/>
              <a:cs typeface="+mn-cs"/>
            </a:rPr>
            <a:t>業務の民間委託の導入、公営住宅管理の指定管理者制の導入等により、引き続き適正な定員管理を進める一方、年金支給開始年齢の段階的引き上げに伴う再任用雇用者の増加が見込まれる。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59962</xdr:rowOff>
    </xdr:from>
    <xdr:to>
      <xdr:col>81</xdr:col>
      <xdr:colOff>44450</xdr:colOff>
      <xdr:row>62</xdr:row>
      <xdr:rowOff>170271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689862"/>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170271</xdr:rowOff>
    </xdr:from>
    <xdr:to>
      <xdr:col>77</xdr:col>
      <xdr:colOff>44450</xdr:colOff>
      <xdr:row>63</xdr:row>
      <xdr:rowOff>21227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0017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109946</xdr:rowOff>
    </xdr:from>
    <xdr:to>
      <xdr:col>72</xdr:col>
      <xdr:colOff>203200</xdr:colOff>
      <xdr:row>63</xdr:row>
      <xdr:rowOff>21227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398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62</xdr:row>
      <xdr:rowOff>109946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65765"/>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9162</xdr:rowOff>
    </xdr:from>
    <xdr:to>
      <xdr:col>81</xdr:col>
      <xdr:colOff>95250</xdr:colOff>
      <xdr:row>62</xdr:row>
      <xdr:rowOff>110762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152689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1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119471</xdr:rowOff>
    </xdr:from>
    <xdr:to>
      <xdr:col>77</xdr:col>
      <xdr:colOff>95250</xdr:colOff>
      <xdr:row>63</xdr:row>
      <xdr:rowOff>49621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34398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3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141877</xdr:rowOff>
    </xdr:from>
    <xdr:to>
      <xdr:col>73</xdr:col>
      <xdr:colOff>44450</xdr:colOff>
      <xdr:row>63</xdr:row>
      <xdr:rowOff>72027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56804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59146</xdr:rowOff>
    </xdr:from>
    <xdr:to>
      <xdr:col>68</xdr:col>
      <xdr:colOff>203200</xdr:colOff>
      <xdr:row>62</xdr:row>
      <xdr:rowOff>160746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145523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普通交付税や標準税収入額の増による標準財政規模の増</a:t>
          </a:r>
          <a:r>
            <a:rPr kumimoji="1" lang="ja-JP" altLang="ja-JP" sz="1100">
              <a:solidFill>
                <a:sysClr val="windowText" lastClr="000000"/>
              </a:solidFill>
              <a:effectLst/>
              <a:latin typeface="+mn-lt"/>
              <a:ea typeface="+mn-ea"/>
              <a:cs typeface="+mn-cs"/>
            </a:rPr>
            <a:t>等により、</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年度単年で前年度比</a:t>
          </a:r>
          <a:r>
            <a:rPr kumimoji="1" lang="en-US" altLang="ja-JP" sz="1100">
              <a:solidFill>
                <a:sysClr val="windowText" lastClr="000000"/>
              </a:solidFill>
              <a:effectLst/>
              <a:latin typeface="+mn-lt"/>
              <a:ea typeface="+mn-ea"/>
              <a:cs typeface="+mn-cs"/>
            </a:rPr>
            <a:t>0.03</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9.32049</a:t>
          </a:r>
          <a:r>
            <a:rPr kumimoji="1" lang="ja-JP" altLang="ja-JP" sz="1100">
              <a:solidFill>
                <a:sysClr val="windowText" lastClr="000000"/>
              </a:solidFill>
              <a:effectLst/>
              <a:latin typeface="+mn-lt"/>
              <a:ea typeface="+mn-ea"/>
              <a:cs typeface="+mn-cs"/>
            </a:rPr>
            <a:t>％となり、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ヵ年平均では対前年比</a:t>
          </a:r>
          <a:r>
            <a:rPr kumimoji="1" lang="en-US" altLang="ja-JP" sz="1100">
              <a:solidFill>
                <a:sysClr val="windowText" lastClr="000000"/>
              </a:solidFill>
              <a:effectLst/>
              <a:latin typeface="+mn-lt"/>
              <a:ea typeface="+mn-ea"/>
              <a:cs typeface="+mn-cs"/>
            </a:rPr>
            <a:t>0.9</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実質公債費率は全国平均、類似団体平均より高い水準で推移しているが、公債費の償還財源として、積立を行っている減債基金（</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2,010,378</a:t>
          </a:r>
          <a:r>
            <a:rPr kumimoji="1" lang="ja-JP" altLang="ja-JP" sz="1100">
              <a:solidFill>
                <a:sysClr val="windowText" lastClr="000000"/>
              </a:solidFill>
              <a:effectLst/>
              <a:latin typeface="+mn-lt"/>
              <a:ea typeface="+mn-ea"/>
              <a:cs typeface="+mn-cs"/>
            </a:rPr>
            <a:t>千円）から、合併特例債償還額のうち交付税措置対象外相当額の繰入を行い、財源を確保している。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87206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871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159596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5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43</xdr:row>
      <xdr:rowOff>159596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143510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地方債残高が対前年度比で</a:t>
          </a:r>
          <a:r>
            <a:rPr kumimoji="1" lang="en-US" altLang="ja-JP" sz="1100">
              <a:solidFill>
                <a:sysClr val="windowText" lastClr="000000"/>
              </a:solidFill>
              <a:effectLst/>
              <a:latin typeface="+mn-lt"/>
              <a:ea typeface="+mn-ea"/>
              <a:cs typeface="+mn-cs"/>
            </a:rPr>
            <a:t>590,751</a:t>
          </a:r>
          <a:r>
            <a:rPr kumimoji="1" lang="ja-JP" altLang="ja-JP" sz="1100">
              <a:solidFill>
                <a:sysClr val="windowText" lastClr="000000"/>
              </a:solidFill>
              <a:effectLst/>
              <a:latin typeface="+mn-lt"/>
              <a:ea typeface="+mn-ea"/>
              <a:cs typeface="+mn-cs"/>
            </a:rPr>
            <a:t>千円の減となり、債務負担行為に基づく支出予定額も対前年度比</a:t>
          </a:r>
          <a:r>
            <a:rPr kumimoji="1" lang="en-US" altLang="ja-JP" sz="1100">
              <a:solidFill>
                <a:sysClr val="windowText" lastClr="000000"/>
              </a:solidFill>
              <a:effectLst/>
              <a:latin typeface="+mn-lt"/>
              <a:ea typeface="+mn-ea"/>
              <a:cs typeface="+mn-cs"/>
            </a:rPr>
            <a:t>95,823</a:t>
          </a:r>
          <a:r>
            <a:rPr kumimoji="1" lang="ja-JP" altLang="ja-JP" sz="1100">
              <a:solidFill>
                <a:sysClr val="windowText" lastClr="000000"/>
              </a:solidFill>
              <a:effectLst/>
              <a:latin typeface="+mn-lt"/>
              <a:ea typeface="+mn-ea"/>
              <a:cs typeface="+mn-cs"/>
            </a:rPr>
            <a:t>千円の減となったため、将来負担額が前年度比</a:t>
          </a:r>
          <a:r>
            <a:rPr kumimoji="1" lang="en-US" altLang="ja-JP" sz="1100">
              <a:solidFill>
                <a:sysClr val="windowText" lastClr="000000"/>
              </a:solidFill>
              <a:effectLst/>
              <a:latin typeface="+mn-lt"/>
              <a:ea typeface="+mn-ea"/>
              <a:cs typeface="+mn-cs"/>
            </a:rPr>
            <a:t>583,543</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また、充当可能基金額及び充当可能特定歳入額の減に伴い、充当可能財源等が前年度比</a:t>
          </a:r>
          <a:r>
            <a:rPr kumimoji="1" lang="en-US" altLang="ja-JP" sz="1100">
              <a:solidFill>
                <a:sysClr val="windowText" lastClr="000000"/>
              </a:solidFill>
              <a:effectLst/>
              <a:latin typeface="+mn-lt"/>
              <a:ea typeface="+mn-ea"/>
              <a:cs typeface="+mn-cs"/>
            </a:rPr>
            <a:t>1,170,082</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しかし、将来負担額を充当可能財源等が上回ったため、将来負担比率は前年度に引き続き、数値なしとなった。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48542</xdr:rowOff>
    </xdr:from>
    <xdr:to>
      <xdr:col>64</xdr:col>
      <xdr:colOff>152400</xdr:colOff>
      <xdr:row>16</xdr:row>
      <xdr:rowOff>150142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134919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87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職員数は、</a:t>
          </a:r>
          <a:r>
            <a:rPr kumimoji="1" lang="en-US" altLang="ja-JP" sz="1100">
              <a:solidFill>
                <a:sysClr val="windowText" lastClr="000000"/>
              </a:solidFill>
              <a:effectLst/>
              <a:latin typeface="+mn-lt"/>
              <a:ea typeface="+mn-ea"/>
              <a:cs typeface="+mn-cs"/>
            </a:rPr>
            <a:t>H17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月時点で</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人から</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252</a:t>
          </a:r>
          <a:r>
            <a:rPr kumimoji="1" lang="ja-JP" altLang="ja-JP" sz="1100">
              <a:solidFill>
                <a:sysClr val="windowText" lastClr="000000"/>
              </a:solidFill>
              <a:effectLst/>
              <a:latin typeface="+mn-lt"/>
              <a:ea typeface="+mn-ea"/>
              <a:cs typeface="+mn-cs"/>
            </a:rPr>
            <a:t>人となり、退職者不補充の実施等により</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人を削減して</a:t>
          </a:r>
          <a:r>
            <a:rPr kumimoji="1" lang="ja-JP" altLang="en-US" sz="1100">
              <a:solidFill>
                <a:sysClr val="windowText" lastClr="000000"/>
              </a:solidFill>
              <a:effectLst/>
              <a:latin typeface="+mn-lt"/>
              <a:ea typeface="+mn-ea"/>
              <a:cs typeface="+mn-cs"/>
            </a:rPr>
            <a:t>いる。経常一般財源の増により、</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0.9</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全国平均は下回ったものの、</a:t>
          </a:r>
          <a:r>
            <a:rPr kumimoji="1" lang="ja-JP" altLang="ja-JP" sz="1100">
              <a:solidFill>
                <a:sysClr val="windowText" lastClr="000000"/>
              </a:solidFill>
              <a:effectLst/>
              <a:latin typeface="+mn-lt"/>
              <a:ea typeface="+mn-ea"/>
              <a:cs typeface="+mn-cs"/>
            </a:rPr>
            <a:t>類似団体平均上回っている。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今後は、事務量の増加に伴い、新規採用や</a:t>
          </a:r>
          <a:r>
            <a:rPr kumimoji="1" lang="ja-JP" altLang="ja-JP" sz="1100">
              <a:solidFill>
                <a:sysClr val="windowText" lastClr="000000"/>
              </a:solidFill>
              <a:effectLst/>
              <a:latin typeface="+mn-lt"/>
              <a:ea typeface="+mn-ea"/>
              <a:cs typeface="+mn-cs"/>
            </a:rPr>
            <a:t>定年退職者の再任用</a:t>
          </a:r>
          <a:r>
            <a:rPr kumimoji="1" lang="ja-JP" altLang="en-US" sz="1100">
              <a:solidFill>
                <a:sysClr val="windowText" lastClr="000000"/>
              </a:solidFill>
              <a:effectLst/>
              <a:latin typeface="+mn-lt"/>
              <a:ea typeface="+mn-ea"/>
              <a:cs typeface="+mn-cs"/>
            </a:rPr>
            <a:t>、会計年度任用職員制度の開始により、</a:t>
          </a:r>
          <a:r>
            <a:rPr kumimoji="1" lang="ja-JP" altLang="ja-JP" sz="1100">
              <a:solidFill>
                <a:sysClr val="windowText" lastClr="000000"/>
              </a:solidFill>
              <a:effectLst/>
              <a:latin typeface="+mn-lt"/>
              <a:ea typeface="+mn-ea"/>
              <a:cs typeface="+mn-cs"/>
            </a:rPr>
            <a:t>増加傾向</a:t>
          </a:r>
          <a:r>
            <a:rPr kumimoji="1" lang="ja-JP" altLang="en-US" sz="1100">
              <a:solidFill>
                <a:sysClr val="windowText" lastClr="000000"/>
              </a:solidFill>
              <a:effectLst/>
              <a:latin typeface="+mn-lt"/>
              <a:ea typeface="+mn-ea"/>
              <a:cs typeface="+mn-cs"/>
            </a:rPr>
            <a:t>が予測されるため</a:t>
          </a:r>
          <a:r>
            <a:rPr kumimoji="1" lang="ja-JP" altLang="ja-JP" sz="1100">
              <a:solidFill>
                <a:sysClr val="windowText" lastClr="000000"/>
              </a:solidFill>
              <a:effectLst/>
              <a:latin typeface="+mn-lt"/>
              <a:ea typeface="+mn-ea"/>
              <a:cs typeface="+mn-cs"/>
            </a:rPr>
            <a:t>、保育所民営化や学校給食調理業務委託等の事業の見直しを推進する。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121285</xdr:rowOff>
    </xdr:from>
    <xdr:to>
      <xdr:col>24</xdr:col>
      <xdr:colOff>25400</xdr:colOff>
      <xdr:row>36</xdr:row>
      <xdr:rowOff>1270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61220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98425</xdr:rowOff>
    </xdr:from>
    <xdr:to>
      <xdr:col>19</xdr:col>
      <xdr:colOff>187325</xdr:colOff>
      <xdr:row>36</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0991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161290</xdr:rowOff>
    </xdr:from>
    <xdr:to>
      <xdr:col>15</xdr:col>
      <xdr:colOff>98425</xdr:colOff>
      <xdr:row>35</xdr:row>
      <xdr:rowOff>98425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59905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132715</xdr:rowOff>
    </xdr:from>
    <xdr:to>
      <xdr:col>11</xdr:col>
      <xdr:colOff>9525</xdr:colOff>
      <xdr:row>34</xdr:row>
      <xdr:rowOff>161290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5962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70485</xdr:rowOff>
    </xdr:from>
    <xdr:to>
      <xdr:col>24</xdr:col>
      <xdr:colOff>76200</xdr:colOff>
      <xdr:row>36</xdr:row>
      <xdr:rowOff>635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42562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36847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47625</xdr:rowOff>
    </xdr:from>
    <xdr:to>
      <xdr:col>15</xdr:col>
      <xdr:colOff>149225</xdr:colOff>
      <xdr:row>35</xdr:row>
      <xdr:rowOff>149225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134002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110490</xdr:rowOff>
    </xdr:from>
    <xdr:to>
      <xdr:col>11</xdr:col>
      <xdr:colOff>60325</xdr:colOff>
      <xdr:row>35</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50817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81915</xdr:rowOff>
    </xdr:from>
    <xdr:to>
      <xdr:col>6</xdr:col>
      <xdr:colOff>171450</xdr:colOff>
      <xdr:row>35</xdr:row>
      <xdr:rowOff>12065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22242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物件費については、前年度比</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％の増となったものの、</a:t>
          </a:r>
          <a:r>
            <a:rPr kumimoji="1" lang="ja-JP" altLang="ja-JP" sz="1100">
              <a:solidFill>
                <a:sysClr val="windowText" lastClr="000000"/>
              </a:solidFill>
              <a:effectLst/>
              <a:latin typeface="+mn-lt"/>
              <a:ea typeface="+mn-ea"/>
              <a:cs typeface="+mn-cs"/>
            </a:rPr>
            <a:t>全国平均、類似団体平均とも下回って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一部行政業務委託に伴う委託料</a:t>
          </a:r>
          <a:r>
            <a:rPr kumimoji="1" lang="ja-JP" altLang="ja-JP" sz="1100">
              <a:solidFill>
                <a:sysClr val="windowText" lastClr="000000"/>
              </a:solidFill>
              <a:effectLst/>
              <a:latin typeface="+mn-lt"/>
              <a:ea typeface="+mn-ea"/>
              <a:cs typeface="+mn-cs"/>
            </a:rPr>
            <a:t>の増加や、行政事務に係る</a:t>
          </a:r>
          <a:r>
            <a:rPr kumimoji="1" lang="en-US" altLang="ja-JP" sz="1100">
              <a:solidFill>
                <a:sysClr val="windowText" lastClr="000000"/>
              </a:solidFill>
              <a:effectLst/>
              <a:latin typeface="+mn-lt"/>
              <a:ea typeface="+mn-ea"/>
              <a:cs typeface="+mn-cs"/>
            </a:rPr>
            <a:t>PC</a:t>
          </a:r>
          <a:r>
            <a:rPr kumimoji="1" lang="ja-JP" altLang="ja-JP" sz="1100">
              <a:solidFill>
                <a:sysClr val="windowText" lastClr="000000"/>
              </a:solidFill>
              <a:effectLst/>
              <a:latin typeface="+mn-lt"/>
              <a:ea typeface="+mn-ea"/>
              <a:cs typeface="+mn-cs"/>
            </a:rPr>
            <a:t>機器や各種行政事務システムの更新等に伴う費用が見込まれるため、一般財源充当経費の見直し・削減を進める必要がある。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54610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18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扶助費全体では、</a:t>
          </a:r>
          <a:r>
            <a:rPr kumimoji="1" lang="ja-JP" altLang="en-US" sz="1100">
              <a:solidFill>
                <a:sysClr val="windowText" lastClr="000000"/>
              </a:solidFill>
              <a:effectLst/>
              <a:latin typeface="+mn-lt"/>
              <a:ea typeface="+mn-ea"/>
              <a:cs typeface="+mn-cs"/>
            </a:rPr>
            <a:t>障害介護給付費や障害児給付費、子どものための教育・保育給付費負担金等が</a:t>
          </a:r>
          <a:r>
            <a:rPr kumimoji="1" lang="ja-JP" altLang="ja-JP" sz="1100">
              <a:solidFill>
                <a:sysClr val="windowText" lastClr="000000"/>
              </a:solidFill>
              <a:effectLst/>
              <a:latin typeface="+mn-lt"/>
              <a:ea typeface="+mn-ea"/>
              <a:cs typeface="+mn-cs"/>
            </a:rPr>
            <a:t>年々増加を続けているが、</a:t>
          </a:r>
          <a:r>
            <a:rPr kumimoji="1" lang="ja-JP" altLang="en-US" sz="1100">
              <a:solidFill>
                <a:sysClr val="windowText" lastClr="000000"/>
              </a:solidFill>
              <a:effectLst/>
              <a:latin typeface="+mn-lt"/>
              <a:ea typeface="+mn-ea"/>
              <a:cs typeface="+mn-cs"/>
            </a:rPr>
            <a:t>経常一般財源の増等により、</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と同比率</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、全国平均、類似団体平均とも下回っている。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今後についても、定住促進事業の推進による保育給付費の増や高校生まで拡充している子どもの医療費助成費の増等が見込まれるため、財源確保に努めていく。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54</xdr:row>
      <xdr:rowOff>148772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7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148772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19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42635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19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42635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、全国平均、類似団体平均を上回っている。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今後、公共施設の維持補修費が増加することが見込まれ、</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策定した公共施設等総合管理計画に基づく計画的な補修や施設の統廃合等の検討が必要であるとともに、特別会計への繰出金についても、国民健康保険税、下水道料金の適正化を検討し、抑制を図る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7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6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20320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6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123190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補助費等については、一部事務組合において、</a:t>
          </a:r>
          <a:r>
            <a:rPr kumimoji="1" lang="ja-JP" altLang="en-US" sz="1100">
              <a:solidFill>
                <a:sysClr val="windowText" lastClr="000000"/>
              </a:solidFill>
              <a:effectLst/>
              <a:latin typeface="+mn-lt"/>
              <a:ea typeface="+mn-ea"/>
              <a:cs typeface="+mn-cs"/>
            </a:rPr>
            <a:t>負担金が増</a:t>
          </a:r>
          <a:r>
            <a:rPr kumimoji="1" lang="ja-JP" altLang="ja-JP" sz="1100">
              <a:solidFill>
                <a:sysClr val="windowText" lastClr="000000"/>
              </a:solidFill>
              <a:effectLst/>
              <a:latin typeface="+mn-lt"/>
              <a:ea typeface="+mn-ea"/>
              <a:cs typeface="+mn-cs"/>
            </a:rPr>
            <a:t>となったことにより、対前年度比で</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％の増</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全国平均は上回っているものの、類似団体平均は下回っている。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今後、一般廃棄物処理施設の建替事業に伴い、</a:t>
          </a:r>
          <a:r>
            <a:rPr kumimoji="1" lang="ja-JP" altLang="en-US" sz="1100">
              <a:solidFill>
                <a:sysClr val="windowText" lastClr="000000"/>
              </a:solidFill>
              <a:effectLst/>
              <a:latin typeface="+mn-lt"/>
              <a:ea typeface="+mn-ea"/>
              <a:cs typeface="+mn-cs"/>
            </a:rPr>
            <a:t>さらに</a:t>
          </a:r>
          <a:r>
            <a:rPr kumimoji="1" lang="ja-JP" altLang="ja-JP" sz="1100">
              <a:solidFill>
                <a:sysClr val="windowText" lastClr="000000"/>
              </a:solidFill>
              <a:effectLst/>
              <a:latin typeface="+mn-lt"/>
              <a:ea typeface="+mn-ea"/>
              <a:cs typeface="+mn-cs"/>
            </a:rPr>
            <a:t>増加傾向に転じる見込であるため、各種団体への補助の必要性を含め検証を行っていく。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136144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99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合併特例債を活用した事業の推進等に伴い全国平均、類似団体平均を上回っている。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年度において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償還額の減や経常一般財源の増</a:t>
          </a:r>
          <a:r>
            <a:rPr kumimoji="1" lang="ja-JP" altLang="ja-JP" sz="1100">
              <a:solidFill>
                <a:sysClr val="windowText" lastClr="000000"/>
              </a:solidFill>
              <a:effectLst/>
              <a:latin typeface="+mn-lt"/>
              <a:ea typeface="+mn-ea"/>
              <a:cs typeface="+mn-cs"/>
            </a:rPr>
            <a:t>等により、対前年度比</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なお、合併特例債の償還財源として、交付税措置対象外相当額を減債基金から繰入を行う一方、財政計画に基づき積立も行っている。（</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2,010,378</a:t>
          </a:r>
          <a:r>
            <a:rPr kumimoji="1" lang="ja-JP" altLang="ja-JP" sz="1100">
              <a:solidFill>
                <a:sysClr val="windowText" lastClr="000000"/>
              </a:solidFill>
              <a:effectLst/>
              <a:latin typeface="+mn-lt"/>
              <a:ea typeface="+mn-ea"/>
              <a:cs typeface="+mn-cs"/>
            </a:rPr>
            <a:t>千円）</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60706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686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42418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549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10413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458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9906</xdr:rowOff>
    </xdr:from>
    <xdr:to>
      <xdr:col>20</xdr:col>
      <xdr:colOff>38100</xdr:colOff>
      <xdr:row>79</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96283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の減となり、全国平均、類似団体平均ともに下回っている。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今後、国民健康保険事業の広域化に伴う赤字解消支援としての繰出、下水道事業における建設費繰出等について増加が見込まれる。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また、</a:t>
          </a:r>
          <a:r>
            <a:rPr kumimoji="1" lang="ja-JP" altLang="en-US" sz="110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普通交付税が一本算定となる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、財政調整基金繰入による財源調整が見込まれ、将来の財政状況を見据えた財政運営が必要である。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76</xdr:row>
      <xdr:rowOff>104139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977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108713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34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108713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114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93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54512</xdr:rowOff>
    </xdr:from>
    <xdr:to>
      <xdr:col>29</xdr:col>
      <xdr:colOff>127000</xdr:colOff>
      <xdr:row>15</xdr:row>
      <xdr:rowOff>168943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73887"/>
          <a:ext cx="647700" cy="11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54512</xdr:rowOff>
    </xdr:from>
    <xdr:to>
      <xdr:col>26</xdr:col>
      <xdr:colOff>50800</xdr:colOff>
      <xdr:row>15</xdr:row>
      <xdr:rowOff>79903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73887"/>
          <a:ext cx="698500" cy="2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79903</xdr:rowOff>
    </xdr:from>
    <xdr:to>
      <xdr:col>22</xdr:col>
      <xdr:colOff>114300</xdr:colOff>
      <xdr:row>16</xdr:row>
      <xdr:rowOff>12025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99278"/>
          <a:ext cx="698500" cy="10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12025</xdr:rowOff>
    </xdr:from>
    <xdr:to>
      <xdr:col>18</xdr:col>
      <xdr:colOff>177800</xdr:colOff>
      <xdr:row>16</xdr:row>
      <xdr:rowOff>32371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02850"/>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118143</xdr:rowOff>
    </xdr:from>
    <xdr:to>
      <xdr:col>29</xdr:col>
      <xdr:colOff>177800</xdr:colOff>
      <xdr:row>16</xdr:row>
      <xdr:rowOff>48293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3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134670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8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3712</xdr:rowOff>
    </xdr:from>
    <xdr:to>
      <xdr:col>26</xdr:col>
      <xdr:colOff>101600</xdr:colOff>
      <xdr:row>15</xdr:row>
      <xdr:rowOff>105312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115489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29103</xdr:rowOff>
    </xdr:from>
    <xdr:to>
      <xdr:col>22</xdr:col>
      <xdr:colOff>165100</xdr:colOff>
      <xdr:row>15</xdr:row>
      <xdr:rowOff>130703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140880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132675</xdr:rowOff>
    </xdr:from>
    <xdr:to>
      <xdr:col>19</xdr:col>
      <xdr:colOff>38100</xdr:colOff>
      <xdr:row>16</xdr:row>
      <xdr:rowOff>62825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5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73002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153021</xdr:rowOff>
    </xdr:from>
    <xdr:to>
      <xdr:col>15</xdr:col>
      <xdr:colOff>101600</xdr:colOff>
      <xdr:row>16</xdr:row>
      <xdr:rowOff>83171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7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93348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4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295511</xdr:rowOff>
    </xdr:from>
    <xdr:to>
      <xdr:col>29</xdr:col>
      <xdr:colOff>127000</xdr:colOff>
      <xdr:row>34</xdr:row>
      <xdr:rowOff>319514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62961"/>
          <a:ext cx="6477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156261</xdr:rowOff>
    </xdr:from>
    <xdr:to>
      <xdr:col>26</xdr:col>
      <xdr:colOff>50800</xdr:colOff>
      <xdr:row>34</xdr:row>
      <xdr:rowOff>319514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423711"/>
          <a:ext cx="698500" cy="163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124812</xdr:rowOff>
    </xdr:from>
    <xdr:to>
      <xdr:col>22</xdr:col>
      <xdr:colOff>114300</xdr:colOff>
      <xdr:row>34</xdr:row>
      <xdr:rowOff>156261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392262"/>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124812</xdr:rowOff>
    </xdr:from>
    <xdr:to>
      <xdr:col>18</xdr:col>
      <xdr:colOff>177800</xdr:colOff>
      <xdr:row>34</xdr:row>
      <xdr:rowOff>133368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392262"/>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244711</xdr:rowOff>
    </xdr:from>
    <xdr:to>
      <xdr:col>29</xdr:col>
      <xdr:colOff>177800</xdr:colOff>
      <xdr:row>35</xdr:row>
      <xdr:rowOff>3411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1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89788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5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268714</xdr:rowOff>
    </xdr:from>
    <xdr:to>
      <xdr:col>26</xdr:col>
      <xdr:colOff>101600</xdr:colOff>
      <xdr:row>35</xdr:row>
      <xdr:rowOff>27414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3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37591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05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105461</xdr:rowOff>
    </xdr:from>
    <xdr:to>
      <xdr:col>22</xdr:col>
      <xdr:colOff>165100</xdr:colOff>
      <xdr:row>34</xdr:row>
      <xdr:rowOff>207061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7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217238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4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74012</xdr:rowOff>
    </xdr:from>
    <xdr:to>
      <xdr:col>19</xdr:col>
      <xdr:colOff>38100</xdr:colOff>
      <xdr:row>34</xdr:row>
      <xdr:rowOff>175612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4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185789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82568</xdr:rowOff>
    </xdr:from>
    <xdr:to>
      <xdr:col>15</xdr:col>
      <xdr:colOff>101600</xdr:colOff>
      <xdr:row>34</xdr:row>
      <xdr:rowOff>184168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5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194345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120364</xdr:rowOff>
    </xdr:from>
    <xdr:to>
      <xdr:col>24</xdr:col>
      <xdr:colOff>63500</xdr:colOff>
      <xdr:row>34</xdr:row>
      <xdr:rowOff>146101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49664"/>
          <a:ext cx="8382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146101</xdr:rowOff>
    </xdr:from>
    <xdr:to>
      <xdr:col>19</xdr:col>
      <xdr:colOff>177800</xdr:colOff>
      <xdr:row>35</xdr:row>
      <xdr:rowOff>15570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5401"/>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15570</xdr:rowOff>
    </xdr:from>
    <xdr:to>
      <xdr:col>15</xdr:col>
      <xdr:colOff>50800</xdr:colOff>
      <xdr:row>35</xdr:row>
      <xdr:rowOff>156540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63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156540</xdr:rowOff>
    </xdr:from>
    <xdr:to>
      <xdr:col>10</xdr:col>
      <xdr:colOff>114300</xdr:colOff>
      <xdr:row>36</xdr:row>
      <xdr:rowOff>9627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7290"/>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69564</xdr:rowOff>
    </xdr:from>
    <xdr:to>
      <xdr:col>24</xdr:col>
      <xdr:colOff>114300</xdr:colOff>
      <xdr:row>34</xdr:row>
      <xdr:rowOff>171164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92441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95301</xdr:rowOff>
    </xdr:from>
    <xdr:to>
      <xdr:col>20</xdr:col>
      <xdr:colOff>38100</xdr:colOff>
      <xdr:row>35</xdr:row>
      <xdr:rowOff>25451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41978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136220</xdr:rowOff>
    </xdr:from>
    <xdr:to>
      <xdr:col>15</xdr:col>
      <xdr:colOff>101600</xdr:colOff>
      <xdr:row>35</xdr:row>
      <xdr:rowOff>66370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82897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105740</xdr:rowOff>
    </xdr:from>
    <xdr:to>
      <xdr:col>10</xdr:col>
      <xdr:colOff>165100</xdr:colOff>
      <xdr:row>36</xdr:row>
      <xdr:rowOff>35890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52417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130277</xdr:rowOff>
    </xdr:from>
    <xdr:to>
      <xdr:col>6</xdr:col>
      <xdr:colOff>38100</xdr:colOff>
      <xdr:row>36</xdr:row>
      <xdr:rowOff>60427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76954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9522</xdr:rowOff>
    </xdr:from>
    <xdr:to>
      <xdr:col>24</xdr:col>
      <xdr:colOff>62865</xdr:colOff>
      <xdr:row>58</xdr:row>
      <xdr:rowOff>142675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9782172"/>
          <a:ext cx="1270" cy="30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146502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142675</xdr:rowOff>
    </xdr:from>
    <xdr:to>
      <xdr:col>24</xdr:col>
      <xdr:colOff>152400</xdr:colOff>
      <xdr:row>58</xdr:row>
      <xdr:rowOff>142675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8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127649</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955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9522</xdr:rowOff>
    </xdr:from>
    <xdr:to>
      <xdr:col>24</xdr:col>
      <xdr:colOff>152400</xdr:colOff>
      <xdr:row>57</xdr:row>
      <xdr:rowOff>9522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78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73964</xdr:rowOff>
    </xdr:from>
    <xdr:to>
      <xdr:col>24</xdr:col>
      <xdr:colOff>63500</xdr:colOff>
      <xdr:row>58</xdr:row>
      <xdr:rowOff>53181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46614"/>
          <a:ext cx="838200" cy="1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162157</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3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12280</xdr:rowOff>
    </xdr:from>
    <xdr:to>
      <xdr:col>24</xdr:col>
      <xdr:colOff>114300</xdr:colOff>
      <xdr:row>58</xdr:row>
      <xdr:rowOff>113880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9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110570</xdr:rowOff>
    </xdr:from>
    <xdr:to>
      <xdr:col>19</xdr:col>
      <xdr:colOff>177800</xdr:colOff>
      <xdr:row>58</xdr:row>
      <xdr:rowOff>53181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8683070"/>
          <a:ext cx="889000" cy="13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20327</xdr:rowOff>
    </xdr:from>
    <xdr:to>
      <xdr:col>20</xdr:col>
      <xdr:colOff>38100</xdr:colOff>
      <xdr:row>58</xdr:row>
      <xdr:rowOff>121927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9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113054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0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110570</xdr:rowOff>
    </xdr:from>
    <xdr:to>
      <xdr:col>15</xdr:col>
      <xdr:colOff>50800</xdr:colOff>
      <xdr:row>56</xdr:row>
      <xdr:rowOff>23111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8683070"/>
          <a:ext cx="889000" cy="9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19112</xdr:rowOff>
    </xdr:from>
    <xdr:to>
      <xdr:col>15</xdr:col>
      <xdr:colOff>101600</xdr:colOff>
      <xdr:row>58</xdr:row>
      <xdr:rowOff>120712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111839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0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23111</xdr:rowOff>
    </xdr:from>
    <xdr:to>
      <xdr:col>10</xdr:col>
      <xdr:colOff>114300</xdr:colOff>
      <xdr:row>58</xdr:row>
      <xdr:rowOff>1132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624311"/>
          <a:ext cx="889000" cy="3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29976</xdr:rowOff>
    </xdr:from>
    <xdr:to>
      <xdr:col>10</xdr:col>
      <xdr:colOff>165100</xdr:colOff>
      <xdr:row>58</xdr:row>
      <xdr:rowOff>131576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122703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29042</xdr:rowOff>
    </xdr:from>
    <xdr:to>
      <xdr:col>6</xdr:col>
      <xdr:colOff>38100</xdr:colOff>
      <xdr:row>58</xdr:row>
      <xdr:rowOff>130642</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121769</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23164</xdr:rowOff>
    </xdr:from>
    <xdr:to>
      <xdr:col>24</xdr:col>
      <xdr:colOff>114300</xdr:colOff>
      <xdr:row>57</xdr:row>
      <xdr:rowOff>124764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109541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1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2381</xdr:rowOff>
    </xdr:from>
    <xdr:to>
      <xdr:col>20</xdr:col>
      <xdr:colOff>38100</xdr:colOff>
      <xdr:row>58</xdr:row>
      <xdr:rowOff>103981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120508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7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59770</xdr:rowOff>
    </xdr:from>
    <xdr:to>
      <xdr:col>15</xdr:col>
      <xdr:colOff>101600</xdr:colOff>
      <xdr:row>50</xdr:row>
      <xdr:rowOff>161370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8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6447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84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143761</xdr:rowOff>
    </xdr:from>
    <xdr:to>
      <xdr:col>10</xdr:col>
      <xdr:colOff>165100</xdr:colOff>
      <xdr:row>56</xdr:row>
      <xdr:rowOff>73911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5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90438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3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121782</xdr:rowOff>
    </xdr:from>
    <xdr:to>
      <xdr:col>6</xdr:col>
      <xdr:colOff>38100</xdr:colOff>
      <xdr:row>58</xdr:row>
      <xdr:rowOff>51932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68459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6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85979</xdr:rowOff>
    </xdr:from>
    <xdr:to>
      <xdr:col>24</xdr:col>
      <xdr:colOff>63500</xdr:colOff>
      <xdr:row>76</xdr:row>
      <xdr:rowOff>135356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116179"/>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85979</xdr:rowOff>
    </xdr:from>
    <xdr:to>
      <xdr:col>19</xdr:col>
      <xdr:colOff>177800</xdr:colOff>
      <xdr:row>76</xdr:row>
      <xdr:rowOff>115182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16179"/>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115182</xdr:rowOff>
    </xdr:from>
    <xdr:to>
      <xdr:col>15</xdr:col>
      <xdr:colOff>50800</xdr:colOff>
      <xdr:row>77</xdr:row>
      <xdr:rowOff>540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145382"/>
          <a:ext cx="8890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540</xdr:rowOff>
    </xdr:from>
    <xdr:to>
      <xdr:col>10</xdr:col>
      <xdr:colOff>114300</xdr:colOff>
      <xdr:row>77</xdr:row>
      <xdr:rowOff>13284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02190"/>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84556</xdr:rowOff>
    </xdr:from>
    <xdr:to>
      <xdr:col>24</xdr:col>
      <xdr:colOff>114300</xdr:colOff>
      <xdr:row>77</xdr:row>
      <xdr:rowOff>14706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107434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9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35179</xdr:rowOff>
    </xdr:from>
    <xdr:to>
      <xdr:col>20</xdr:col>
      <xdr:colOff>38100</xdr:colOff>
      <xdr:row>76</xdr:row>
      <xdr:rowOff>136779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0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153306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28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64382</xdr:rowOff>
    </xdr:from>
    <xdr:to>
      <xdr:col>15</xdr:col>
      <xdr:colOff>101600</xdr:colOff>
      <xdr:row>76</xdr:row>
      <xdr:rowOff>165982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11060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286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121190</xdr:rowOff>
    </xdr:from>
    <xdr:to>
      <xdr:col>10</xdr:col>
      <xdr:colOff>165100</xdr:colOff>
      <xdr:row>77</xdr:row>
      <xdr:rowOff>51340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42467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2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133934</xdr:rowOff>
    </xdr:from>
    <xdr:to>
      <xdr:col>6</xdr:col>
      <xdr:colOff>38100</xdr:colOff>
      <xdr:row>77</xdr:row>
      <xdr:rowOff>64084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55211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2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73929</xdr:rowOff>
    </xdr:from>
    <xdr:to>
      <xdr:col>24</xdr:col>
      <xdr:colOff>63500</xdr:colOff>
      <xdr:row>94</xdr:row>
      <xdr:rowOff>170642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90229"/>
          <a:ext cx="838200" cy="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170642</xdr:rowOff>
    </xdr:from>
    <xdr:to>
      <xdr:col>19</xdr:col>
      <xdr:colOff>177800</xdr:colOff>
      <xdr:row>95</xdr:row>
      <xdr:rowOff>110553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86942"/>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110553</xdr:rowOff>
    </xdr:from>
    <xdr:to>
      <xdr:col>15</xdr:col>
      <xdr:colOff>50800</xdr:colOff>
      <xdr:row>95</xdr:row>
      <xdr:rowOff>144942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98303"/>
          <a:ext cx="8890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144942</xdr:rowOff>
    </xdr:from>
    <xdr:to>
      <xdr:col>10</xdr:col>
      <xdr:colOff>114300</xdr:colOff>
      <xdr:row>96</xdr:row>
      <xdr:rowOff>70059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32692"/>
          <a:ext cx="889000" cy="9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23129</xdr:rowOff>
    </xdr:from>
    <xdr:to>
      <xdr:col>24</xdr:col>
      <xdr:colOff>114300</xdr:colOff>
      <xdr:row>94</xdr:row>
      <xdr:rowOff>124729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46006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9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119842</xdr:rowOff>
    </xdr:from>
    <xdr:to>
      <xdr:col>20</xdr:col>
      <xdr:colOff>38100</xdr:colOff>
      <xdr:row>95</xdr:row>
      <xdr:rowOff>49992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66519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59753</xdr:rowOff>
    </xdr:from>
    <xdr:to>
      <xdr:col>15</xdr:col>
      <xdr:colOff>101600</xdr:colOff>
      <xdr:row>95</xdr:row>
      <xdr:rowOff>161353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2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94142</xdr:rowOff>
    </xdr:from>
    <xdr:to>
      <xdr:col>10</xdr:col>
      <xdr:colOff>165100</xdr:colOff>
      <xdr:row>96</xdr:row>
      <xdr:rowOff>24292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40819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19259</xdr:rowOff>
    </xdr:from>
    <xdr:to>
      <xdr:col>6</xdr:col>
      <xdr:colOff>38100</xdr:colOff>
      <xdr:row>96</xdr:row>
      <xdr:rowOff>120859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137386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87278</xdr:rowOff>
    </xdr:from>
    <xdr:to>
      <xdr:col>55</xdr:col>
      <xdr:colOff>0</xdr:colOff>
      <xdr:row>37</xdr:row>
      <xdr:rowOff>32190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916578"/>
          <a:ext cx="838200" cy="4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8292</xdr:rowOff>
    </xdr:from>
    <xdr:to>
      <xdr:col>50</xdr:col>
      <xdr:colOff>114300</xdr:colOff>
      <xdr:row>37</xdr:row>
      <xdr:rowOff>32190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51942"/>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8292</xdr:rowOff>
    </xdr:from>
    <xdr:to>
      <xdr:col>45</xdr:col>
      <xdr:colOff>177800</xdr:colOff>
      <xdr:row>37</xdr:row>
      <xdr:rowOff>24285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51942"/>
          <a:ext cx="8890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24285</xdr:rowOff>
    </xdr:from>
    <xdr:to>
      <xdr:col>41</xdr:col>
      <xdr:colOff>50800</xdr:colOff>
      <xdr:row>37</xdr:row>
      <xdr:rowOff>26721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67935"/>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36478</xdr:rowOff>
    </xdr:from>
    <xdr:to>
      <xdr:col>55</xdr:col>
      <xdr:colOff>50800</xdr:colOff>
      <xdr:row>34</xdr:row>
      <xdr:rowOff>138078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59355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1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152840</xdr:rowOff>
    </xdr:from>
    <xdr:to>
      <xdr:col>50</xdr:col>
      <xdr:colOff>165100</xdr:colOff>
      <xdr:row>37</xdr:row>
      <xdr:rowOff>82990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99517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10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128942</xdr:rowOff>
    </xdr:from>
    <xdr:to>
      <xdr:col>46</xdr:col>
      <xdr:colOff>38100</xdr:colOff>
      <xdr:row>37</xdr:row>
      <xdr:rowOff>59092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75619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144935</xdr:rowOff>
    </xdr:from>
    <xdr:to>
      <xdr:col>41</xdr:col>
      <xdr:colOff>101600</xdr:colOff>
      <xdr:row>37</xdr:row>
      <xdr:rowOff>75085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91612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09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147371</xdr:rowOff>
    </xdr:from>
    <xdr:to>
      <xdr:col>36</xdr:col>
      <xdr:colOff>165100</xdr:colOff>
      <xdr:row>37</xdr:row>
      <xdr:rowOff>77521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94048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09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19098</xdr:rowOff>
    </xdr:from>
    <xdr:to>
      <xdr:col>54</xdr:col>
      <xdr:colOff>189865</xdr:colOff>
      <xdr:row>58</xdr:row>
      <xdr:rowOff>139951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34498"/>
          <a:ext cx="1270" cy="114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143778</xdr:rowOff>
    </xdr:from>
    <xdr:ext cx="469744"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139951</xdr:rowOff>
    </xdr:from>
    <xdr:to>
      <xdr:col>55</xdr:col>
      <xdr:colOff>88900</xdr:colOff>
      <xdr:row>58</xdr:row>
      <xdr:rowOff>139951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137225</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0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19098</xdr:rowOff>
    </xdr:from>
    <xdr:to>
      <xdr:col>55</xdr:col>
      <xdr:colOff>88900</xdr:colOff>
      <xdr:row>52</xdr:row>
      <xdr:rowOff>19098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34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105905</xdr:rowOff>
    </xdr:from>
    <xdr:to>
      <xdr:col>55</xdr:col>
      <xdr:colOff>0</xdr:colOff>
      <xdr:row>55</xdr:row>
      <xdr:rowOff>142870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192755"/>
          <a:ext cx="838200" cy="37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9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111242</xdr:rowOff>
    </xdr:from>
    <xdr:to>
      <xdr:col>55</xdr:col>
      <xdr:colOff>50800</xdr:colOff>
      <xdr:row>57</xdr:row>
      <xdr:rowOff>41392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105905</xdr:rowOff>
    </xdr:from>
    <xdr:to>
      <xdr:col>50</xdr:col>
      <xdr:colOff>114300</xdr:colOff>
      <xdr:row>54</xdr:row>
      <xdr:rowOff>77231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192755"/>
          <a:ext cx="889000" cy="1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117368</xdr:rowOff>
    </xdr:from>
    <xdr:to>
      <xdr:col>50</xdr:col>
      <xdr:colOff>165100</xdr:colOff>
      <xdr:row>57</xdr:row>
      <xdr:rowOff>47518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38645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145156</xdr:rowOff>
    </xdr:from>
    <xdr:to>
      <xdr:col>45</xdr:col>
      <xdr:colOff>177800</xdr:colOff>
      <xdr:row>54</xdr:row>
      <xdr:rowOff>77231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8889106"/>
          <a:ext cx="889000" cy="4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146911</xdr:rowOff>
    </xdr:from>
    <xdr:to>
      <xdr:col>46</xdr:col>
      <xdr:colOff>38100</xdr:colOff>
      <xdr:row>57</xdr:row>
      <xdr:rowOff>77061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68188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145156</xdr:rowOff>
    </xdr:from>
    <xdr:to>
      <xdr:col>41</xdr:col>
      <xdr:colOff>50800</xdr:colOff>
      <xdr:row>53</xdr:row>
      <xdr:rowOff>150886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8889106"/>
          <a:ext cx="889000" cy="3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110305</xdr:rowOff>
    </xdr:from>
    <xdr:to>
      <xdr:col>41</xdr:col>
      <xdr:colOff>101600</xdr:colOff>
      <xdr:row>57</xdr:row>
      <xdr:rowOff>40455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31582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144236</xdr:rowOff>
    </xdr:from>
    <xdr:to>
      <xdr:col>36</xdr:col>
      <xdr:colOff>165100</xdr:colOff>
      <xdr:row>57</xdr:row>
      <xdr:rowOff>74386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65513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92070</xdr:rowOff>
    </xdr:from>
    <xdr:to>
      <xdr:col>55</xdr:col>
      <xdr:colOff>50800</xdr:colOff>
      <xdr:row>56</xdr:row>
      <xdr:rowOff>22220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114947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55105</xdr:rowOff>
    </xdr:from>
    <xdr:to>
      <xdr:col>50</xdr:col>
      <xdr:colOff>165100</xdr:colOff>
      <xdr:row>53</xdr:row>
      <xdr:rowOff>156705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1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1782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89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26431</xdr:rowOff>
    </xdr:from>
    <xdr:to>
      <xdr:col>46</xdr:col>
      <xdr:colOff>38100</xdr:colOff>
      <xdr:row>54</xdr:row>
      <xdr:rowOff>128031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2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144558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05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94356</xdr:rowOff>
    </xdr:from>
    <xdr:to>
      <xdr:col>41</xdr:col>
      <xdr:colOff>101600</xdr:colOff>
      <xdr:row>52</xdr:row>
      <xdr:rowOff>24506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8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41033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6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100086</xdr:rowOff>
    </xdr:from>
    <xdr:to>
      <xdr:col>36</xdr:col>
      <xdr:colOff>165100</xdr:colOff>
      <xdr:row>54</xdr:row>
      <xdr:rowOff>30236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1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46763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9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90208</xdr:rowOff>
    </xdr:from>
    <xdr:to>
      <xdr:col>55</xdr:col>
      <xdr:colOff>0</xdr:colOff>
      <xdr:row>78</xdr:row>
      <xdr:rowOff>154640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63308"/>
          <a:ext cx="838200" cy="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90208</xdr:rowOff>
    </xdr:from>
    <xdr:to>
      <xdr:col>50</xdr:col>
      <xdr:colOff>114300</xdr:colOff>
      <xdr:row>78</xdr:row>
      <xdr:rowOff>116497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6330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31834</xdr:rowOff>
    </xdr:from>
    <xdr:to>
      <xdr:col>45</xdr:col>
      <xdr:colOff>177800</xdr:colOff>
      <xdr:row>78</xdr:row>
      <xdr:rowOff>116497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33484"/>
          <a:ext cx="889000" cy="25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31834</xdr:rowOff>
    </xdr:from>
    <xdr:to>
      <xdr:col>41</xdr:col>
      <xdr:colOff>50800</xdr:colOff>
      <xdr:row>77</xdr:row>
      <xdr:rowOff>118864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33484"/>
          <a:ext cx="889000" cy="8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103840</xdr:rowOff>
    </xdr:from>
    <xdr:to>
      <xdr:col>55</xdr:col>
      <xdr:colOff>50800</xdr:colOff>
      <xdr:row>79</xdr:row>
      <xdr:rowOff>33990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18767</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39408</xdr:rowOff>
    </xdr:from>
    <xdr:to>
      <xdr:col>50</xdr:col>
      <xdr:colOff>165100</xdr:colOff>
      <xdr:row>78</xdr:row>
      <xdr:rowOff>141008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132135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65697</xdr:rowOff>
    </xdr:from>
    <xdr:to>
      <xdr:col>46</xdr:col>
      <xdr:colOff>38100</xdr:colOff>
      <xdr:row>78</xdr:row>
      <xdr:rowOff>167297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158424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152484</xdr:rowOff>
    </xdr:from>
    <xdr:to>
      <xdr:col>41</xdr:col>
      <xdr:colOff>101600</xdr:colOff>
      <xdr:row>77</xdr:row>
      <xdr:rowOff>82634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99161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9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68064</xdr:rowOff>
    </xdr:from>
    <xdr:to>
      <xdr:col>36</xdr:col>
      <xdr:colOff>165100</xdr:colOff>
      <xdr:row>77</xdr:row>
      <xdr:rowOff>169664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5296</xdr:rowOff>
    </xdr:from>
    <xdr:to>
      <xdr:col>55</xdr:col>
      <xdr:colOff>0</xdr:colOff>
      <xdr:row>96</xdr:row>
      <xdr:rowOff>34061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293046"/>
          <a:ext cx="838200" cy="20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5296</xdr:rowOff>
    </xdr:from>
    <xdr:to>
      <xdr:col>50</xdr:col>
      <xdr:colOff>114300</xdr:colOff>
      <xdr:row>95</xdr:row>
      <xdr:rowOff>27420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293046"/>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62192</xdr:rowOff>
    </xdr:from>
    <xdr:to>
      <xdr:col>45</xdr:col>
      <xdr:colOff>177800</xdr:colOff>
      <xdr:row>95</xdr:row>
      <xdr:rowOff>27420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007042"/>
          <a:ext cx="889000" cy="3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77839</xdr:rowOff>
    </xdr:from>
    <xdr:to>
      <xdr:col>41</xdr:col>
      <xdr:colOff>50800</xdr:colOff>
      <xdr:row>93</xdr:row>
      <xdr:rowOff>62192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5851239"/>
          <a:ext cx="889000" cy="1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154711</xdr:rowOff>
    </xdr:from>
    <xdr:to>
      <xdr:col>55</xdr:col>
      <xdr:colOff>50800</xdr:colOff>
      <xdr:row>96</xdr:row>
      <xdr:rowOff>84861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6138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125946</xdr:rowOff>
    </xdr:from>
    <xdr:to>
      <xdr:col>50</xdr:col>
      <xdr:colOff>165100</xdr:colOff>
      <xdr:row>95</xdr:row>
      <xdr:rowOff>56096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72623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0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148070</xdr:rowOff>
    </xdr:from>
    <xdr:to>
      <xdr:col>46</xdr:col>
      <xdr:colOff>38100</xdr:colOff>
      <xdr:row>95</xdr:row>
      <xdr:rowOff>78220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2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94747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0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11392</xdr:rowOff>
    </xdr:from>
    <xdr:to>
      <xdr:col>41</xdr:col>
      <xdr:colOff>101600</xdr:colOff>
      <xdr:row>93</xdr:row>
      <xdr:rowOff>112992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59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129519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57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27039</xdr:rowOff>
    </xdr:from>
    <xdr:to>
      <xdr:col>36</xdr:col>
      <xdr:colOff>165100</xdr:colOff>
      <xdr:row>92</xdr:row>
      <xdr:rowOff>128639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58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145166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557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38766</xdr:rowOff>
    </xdr:from>
    <xdr:to>
      <xdr:col>85</xdr:col>
      <xdr:colOff>127000</xdr:colOff>
      <xdr:row>39</xdr:row>
      <xdr:rowOff>41440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25316"/>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41440</xdr:rowOff>
    </xdr:from>
    <xdr:to>
      <xdr:col>81</xdr:col>
      <xdr:colOff>50800</xdr:colOff>
      <xdr:row>39</xdr:row>
      <xdr:rowOff>42046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27990"/>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42046</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28596"/>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42263</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28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159416</xdr:rowOff>
    </xdr:from>
    <xdr:to>
      <xdr:col>85</xdr:col>
      <xdr:colOff>177800</xdr:colOff>
      <xdr:row>39</xdr:row>
      <xdr:rowOff>89566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162090</xdr:rowOff>
    </xdr:from>
    <xdr:to>
      <xdr:col>81</xdr:col>
      <xdr:colOff>101600</xdr:colOff>
      <xdr:row>39</xdr:row>
      <xdr:rowOff>92240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83367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162696</xdr:rowOff>
    </xdr:from>
    <xdr:to>
      <xdr:col>76</xdr:col>
      <xdr:colOff>165100</xdr:colOff>
      <xdr:row>39</xdr:row>
      <xdr:rowOff>92846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83973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77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162913</xdr:rowOff>
    </xdr:from>
    <xdr:to>
      <xdr:col>67</xdr:col>
      <xdr:colOff>101600</xdr:colOff>
      <xdr:row>39</xdr:row>
      <xdr:rowOff>93063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84190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77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61682</xdr:rowOff>
    </xdr:from>
    <xdr:to>
      <xdr:col>85</xdr:col>
      <xdr:colOff>127000</xdr:colOff>
      <xdr:row>73</xdr:row>
      <xdr:rowOff>69617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577532"/>
          <a:ext cx="8382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61682</xdr:rowOff>
    </xdr:from>
    <xdr:to>
      <xdr:col>81</xdr:col>
      <xdr:colOff>50800</xdr:colOff>
      <xdr:row>73</xdr:row>
      <xdr:rowOff>67740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577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67740</xdr:rowOff>
    </xdr:from>
    <xdr:to>
      <xdr:col>76</xdr:col>
      <xdr:colOff>114300</xdr:colOff>
      <xdr:row>73</xdr:row>
      <xdr:rowOff>83432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583590"/>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83432</xdr:rowOff>
    </xdr:from>
    <xdr:to>
      <xdr:col>71</xdr:col>
      <xdr:colOff>177800</xdr:colOff>
      <xdr:row>73</xdr:row>
      <xdr:rowOff>134377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599282"/>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18817</xdr:rowOff>
    </xdr:from>
    <xdr:to>
      <xdr:col>85</xdr:col>
      <xdr:colOff>177800</xdr:colOff>
      <xdr:row>73</xdr:row>
      <xdr:rowOff>120417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5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41694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3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10882</xdr:rowOff>
    </xdr:from>
    <xdr:to>
      <xdr:col>81</xdr:col>
      <xdr:colOff>101600</xdr:colOff>
      <xdr:row>73</xdr:row>
      <xdr:rowOff>112482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129009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3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16940</xdr:rowOff>
    </xdr:from>
    <xdr:to>
      <xdr:col>76</xdr:col>
      <xdr:colOff>165100</xdr:colOff>
      <xdr:row>73</xdr:row>
      <xdr:rowOff>118540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5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135067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3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32632</xdr:rowOff>
    </xdr:from>
    <xdr:to>
      <xdr:col>72</xdr:col>
      <xdr:colOff>38100</xdr:colOff>
      <xdr:row>73</xdr:row>
      <xdr:rowOff>134232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5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150759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3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83577</xdr:rowOff>
    </xdr:from>
    <xdr:to>
      <xdr:col>67</xdr:col>
      <xdr:colOff>101600</xdr:colOff>
      <xdr:row>74</xdr:row>
      <xdr:rowOff>13727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5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30254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3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77823</xdr:rowOff>
    </xdr:from>
    <xdr:to>
      <xdr:col>85</xdr:col>
      <xdr:colOff>126364</xdr:colOff>
      <xdr:row>99</xdr:row>
      <xdr:rowOff>44289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6708473"/>
          <a:ext cx="1269" cy="30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67146</xdr:rowOff>
    </xdr:from>
    <xdr:ext cx="313932"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40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44289</xdr:rowOff>
    </xdr:from>
    <xdr:to>
      <xdr:col>86</xdr:col>
      <xdr:colOff>25400</xdr:colOff>
      <xdr:row>99</xdr:row>
      <xdr:rowOff>44289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24500</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648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77823</xdr:rowOff>
    </xdr:from>
    <xdr:to>
      <xdr:col>86</xdr:col>
      <xdr:colOff>25400</xdr:colOff>
      <xdr:row>97</xdr:row>
      <xdr:rowOff>77823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70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144845</xdr:rowOff>
    </xdr:from>
    <xdr:to>
      <xdr:col>85</xdr:col>
      <xdr:colOff>127000</xdr:colOff>
      <xdr:row>98</xdr:row>
      <xdr:rowOff>19558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75495"/>
          <a:ext cx="838200" cy="4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111596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913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133169</xdr:rowOff>
    </xdr:from>
    <xdr:to>
      <xdr:col>85</xdr:col>
      <xdr:colOff>177800</xdr:colOff>
      <xdr:row>99</xdr:row>
      <xdr:rowOff>63319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3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99978</xdr:rowOff>
    </xdr:from>
    <xdr:to>
      <xdr:col>81</xdr:col>
      <xdr:colOff>50800</xdr:colOff>
      <xdr:row>98</xdr:row>
      <xdr:rowOff>19558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5701928"/>
          <a:ext cx="889000" cy="111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141464</xdr:rowOff>
    </xdr:from>
    <xdr:to>
      <xdr:col>81</xdr:col>
      <xdr:colOff>101600</xdr:colOff>
      <xdr:row>99</xdr:row>
      <xdr:rowOff>71614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62741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70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99978</xdr:rowOff>
    </xdr:from>
    <xdr:to>
      <xdr:col>76</xdr:col>
      <xdr:colOff>114300</xdr:colOff>
      <xdr:row>95</xdr:row>
      <xdr:rowOff>138125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5701928"/>
          <a:ext cx="889000" cy="7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126203</xdr:rowOff>
    </xdr:from>
    <xdr:to>
      <xdr:col>76</xdr:col>
      <xdr:colOff>165100</xdr:colOff>
      <xdr:row>99</xdr:row>
      <xdr:rowOff>56353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47480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138125</xdr:rowOff>
    </xdr:from>
    <xdr:to>
      <xdr:col>71</xdr:col>
      <xdr:colOff>177800</xdr:colOff>
      <xdr:row>98</xdr:row>
      <xdr:rowOff>64466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425875"/>
          <a:ext cx="889000" cy="4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134351</xdr:rowOff>
    </xdr:from>
    <xdr:to>
      <xdr:col>72</xdr:col>
      <xdr:colOff>38100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55628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138350</xdr:rowOff>
    </xdr:from>
    <xdr:to>
      <xdr:col>67</xdr:col>
      <xdr:colOff>101600</xdr:colOff>
      <xdr:row>99</xdr:row>
      <xdr:rowOff>68500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59627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94045</xdr:rowOff>
    </xdr:from>
    <xdr:to>
      <xdr:col>85</xdr:col>
      <xdr:colOff>177800</xdr:colOff>
      <xdr:row>98</xdr:row>
      <xdr:rowOff>24195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8972</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3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140208</xdr:rowOff>
    </xdr:from>
    <xdr:to>
      <xdr:col>81</xdr:col>
      <xdr:colOff>101600</xdr:colOff>
      <xdr:row>98</xdr:row>
      <xdr:rowOff>70358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86885</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54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49178</xdr:rowOff>
    </xdr:from>
    <xdr:to>
      <xdr:col>76</xdr:col>
      <xdr:colOff>165100</xdr:colOff>
      <xdr:row>91</xdr:row>
      <xdr:rowOff>150778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56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167305</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542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87325</xdr:rowOff>
    </xdr:from>
    <xdr:to>
      <xdr:col>72</xdr:col>
      <xdr:colOff>38100</xdr:colOff>
      <xdr:row>96</xdr:row>
      <xdr:rowOff>17475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3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34002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15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13666</xdr:rowOff>
    </xdr:from>
    <xdr:to>
      <xdr:col>67</xdr:col>
      <xdr:colOff>101600</xdr:colOff>
      <xdr:row>98</xdr:row>
      <xdr:rowOff>115266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131793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137871</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67920</xdr:rowOff>
    </xdr:from>
    <xdr:to>
      <xdr:col>107</xdr:col>
      <xdr:colOff>50800</xdr:colOff>
      <xdr:row>38</xdr:row>
      <xdr:rowOff>137871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83020"/>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67920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583020"/>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87071</xdr:rowOff>
    </xdr:from>
    <xdr:to>
      <xdr:col>107</xdr:col>
      <xdr:colOff>101600</xdr:colOff>
      <xdr:row>39</xdr:row>
      <xdr:rowOff>17221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8348</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17120</xdr:rowOff>
    </xdr:from>
    <xdr:to>
      <xdr:col>102</xdr:col>
      <xdr:colOff>165100</xdr:colOff>
      <xdr:row>38</xdr:row>
      <xdr:rowOff>118720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109847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141910</xdr:rowOff>
    </xdr:from>
    <xdr:to>
      <xdr:col>116</xdr:col>
      <xdr:colOff>63500</xdr:colOff>
      <xdr:row>58</xdr:row>
      <xdr:rowOff>165456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6010"/>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165456</xdr:rowOff>
    </xdr:from>
    <xdr:to>
      <xdr:col>111</xdr:col>
      <xdr:colOff>177800</xdr:colOff>
      <xdr:row>59</xdr:row>
      <xdr:rowOff>29514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09556"/>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29514</xdr:rowOff>
    </xdr:from>
    <xdr:to>
      <xdr:col>107</xdr:col>
      <xdr:colOff>50800</xdr:colOff>
      <xdr:row>59</xdr:row>
      <xdr:rowOff>29514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45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29514</xdr:rowOff>
    </xdr:from>
    <xdr:to>
      <xdr:col>102</xdr:col>
      <xdr:colOff>114300</xdr:colOff>
      <xdr:row>59</xdr:row>
      <xdr:rowOff>29514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45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91110</xdr:rowOff>
    </xdr:from>
    <xdr:to>
      <xdr:col>116</xdr:col>
      <xdr:colOff>114300</xdr:colOff>
      <xdr:row>59</xdr:row>
      <xdr:rowOff>21260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114656</xdr:rowOff>
    </xdr:from>
    <xdr:to>
      <xdr:col>112</xdr:col>
      <xdr:colOff>38100</xdr:colOff>
      <xdr:row>59</xdr:row>
      <xdr:rowOff>44806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35933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5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150164</xdr:rowOff>
    </xdr:from>
    <xdr:to>
      <xdr:col>107</xdr:col>
      <xdr:colOff>101600</xdr:colOff>
      <xdr:row>59</xdr:row>
      <xdr:rowOff>80314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71441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150164</xdr:rowOff>
    </xdr:from>
    <xdr:to>
      <xdr:col>102</xdr:col>
      <xdr:colOff>165100</xdr:colOff>
      <xdr:row>59</xdr:row>
      <xdr:rowOff>80314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71441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150164</xdr:rowOff>
    </xdr:from>
    <xdr:to>
      <xdr:col>98</xdr:col>
      <xdr:colOff>38100</xdr:colOff>
      <xdr:row>59</xdr:row>
      <xdr:rowOff>80314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71441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150627</xdr:rowOff>
    </xdr:from>
    <xdr:to>
      <xdr:col>116</xdr:col>
      <xdr:colOff>63500</xdr:colOff>
      <xdr:row>72</xdr:row>
      <xdr:rowOff>153164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495027"/>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153164</xdr:rowOff>
    </xdr:from>
    <xdr:to>
      <xdr:col>111</xdr:col>
      <xdr:colOff>177800</xdr:colOff>
      <xdr:row>73</xdr:row>
      <xdr:rowOff>34955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497564"/>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34955</xdr:rowOff>
    </xdr:from>
    <xdr:to>
      <xdr:col>107</xdr:col>
      <xdr:colOff>50800</xdr:colOff>
      <xdr:row>73</xdr:row>
      <xdr:rowOff>61061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50805"/>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9696</xdr:rowOff>
    </xdr:from>
    <xdr:to>
      <xdr:col>102</xdr:col>
      <xdr:colOff>114300</xdr:colOff>
      <xdr:row>73</xdr:row>
      <xdr:rowOff>61061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525546"/>
          <a:ext cx="889000" cy="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99827</xdr:rowOff>
    </xdr:from>
    <xdr:to>
      <xdr:col>116</xdr:col>
      <xdr:colOff>114300</xdr:colOff>
      <xdr:row>73</xdr:row>
      <xdr:rowOff>29977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4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122704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2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102364</xdr:rowOff>
    </xdr:from>
    <xdr:to>
      <xdr:col>112</xdr:col>
      <xdr:colOff>38100</xdr:colOff>
      <xdr:row>73</xdr:row>
      <xdr:rowOff>32514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49041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155605</xdr:rowOff>
    </xdr:from>
    <xdr:to>
      <xdr:col>107</xdr:col>
      <xdr:colOff>101600</xdr:colOff>
      <xdr:row>73</xdr:row>
      <xdr:rowOff>85755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102282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10261</xdr:rowOff>
    </xdr:from>
    <xdr:to>
      <xdr:col>102</xdr:col>
      <xdr:colOff>165100</xdr:colOff>
      <xdr:row>73</xdr:row>
      <xdr:rowOff>111861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128388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130346</xdr:rowOff>
    </xdr:from>
    <xdr:to>
      <xdr:col>98</xdr:col>
      <xdr:colOff>38100</xdr:colOff>
      <xdr:row>73</xdr:row>
      <xdr:rowOff>60496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77023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789,374</a:t>
          </a:r>
          <a:r>
            <a:rPr kumimoji="1" lang="ja-JP" altLang="ja-JP" sz="1100">
              <a:solidFill>
                <a:sysClr val="windowText" lastClr="000000"/>
              </a:solidFill>
              <a:effectLst/>
              <a:latin typeface="+mn-lt"/>
              <a:ea typeface="+mn-ea"/>
              <a:cs typeface="+mn-cs"/>
            </a:rPr>
            <a:t>円となっており、前年度比</a:t>
          </a:r>
          <a:r>
            <a:rPr kumimoji="1" lang="en-US" altLang="ja-JP" sz="1100">
              <a:solidFill>
                <a:sysClr val="windowText" lastClr="000000"/>
              </a:solidFill>
              <a:effectLst/>
              <a:latin typeface="+mn-lt"/>
              <a:ea typeface="+mn-ea"/>
              <a:cs typeface="+mn-cs"/>
            </a:rPr>
            <a:t>128,017</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となった。これは、</a:t>
          </a:r>
          <a:r>
            <a:rPr kumimoji="1" lang="ja-JP" altLang="en-US" sz="1100">
              <a:solidFill>
                <a:sysClr val="windowText" lastClr="000000"/>
              </a:solidFill>
              <a:effectLst/>
              <a:latin typeface="+mn-lt"/>
              <a:ea typeface="+mn-ea"/>
              <a:cs typeface="+mn-cs"/>
            </a:rPr>
            <a:t>特別定額給付金や</a:t>
          </a:r>
          <a:r>
            <a:rPr kumimoji="1" lang="ja-JP" altLang="ja-JP" sz="1100">
              <a:solidFill>
                <a:sysClr val="windowText" lastClr="000000"/>
              </a:solidFill>
              <a:effectLst/>
              <a:latin typeface="+mn-lt"/>
              <a:ea typeface="+mn-ea"/>
              <a:cs typeface="+mn-cs"/>
            </a:rPr>
            <a:t>ふるさと寄附金関連事業費の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により決算額が大きく</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したためである。主な構成項目では、人件費が、合併時の</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年度までは退職者不補充により減少傾向が続いてきたが、</a:t>
          </a:r>
          <a:r>
            <a:rPr kumimoji="1" lang="ja-JP" altLang="ja-JP" sz="1100">
              <a:solidFill>
                <a:schemeClr val="dk1"/>
              </a:solidFill>
              <a:effectLst/>
              <a:latin typeface="+mn-lt"/>
              <a:ea typeface="+mn-ea"/>
              <a:cs typeface="+mn-cs"/>
            </a:rPr>
            <a:t>事務量の増大に伴う</a:t>
          </a:r>
          <a:r>
            <a:rPr kumimoji="1" lang="ja-JP" altLang="ja-JP" sz="1100">
              <a:solidFill>
                <a:sysClr val="windowText" lastClr="000000"/>
              </a:solidFill>
              <a:effectLst/>
              <a:latin typeface="+mn-lt"/>
              <a:ea typeface="+mn-ea"/>
              <a:cs typeface="+mn-cs"/>
            </a:rPr>
            <a:t>新規</a:t>
          </a:r>
          <a:r>
            <a:rPr kumimoji="1" lang="ja-JP" altLang="en-US" sz="1100">
              <a:solidFill>
                <a:sysClr val="windowText" lastClr="000000"/>
              </a:solidFill>
              <a:effectLst/>
              <a:latin typeface="+mn-lt"/>
              <a:ea typeface="+mn-ea"/>
              <a:cs typeface="+mn-cs"/>
            </a:rPr>
            <a:t>職員や</a:t>
          </a:r>
          <a:r>
            <a:rPr kumimoji="1" lang="ja-JP" altLang="ja-JP" sz="1100">
              <a:solidFill>
                <a:schemeClr val="dk1"/>
              </a:solidFill>
              <a:effectLst/>
              <a:latin typeface="+mn-lt"/>
              <a:ea typeface="+mn-ea"/>
              <a:cs typeface="+mn-cs"/>
            </a:rPr>
            <a:t>任期付職員及び会計年度任用職員の採用</a:t>
          </a:r>
          <a:r>
            <a:rPr kumimoji="1" lang="ja-JP" altLang="ja-JP" sz="1100">
              <a:solidFill>
                <a:sysClr val="windowText" lastClr="000000"/>
              </a:solidFill>
              <a:effectLst/>
              <a:latin typeface="+mn-lt"/>
              <a:ea typeface="+mn-ea"/>
              <a:cs typeface="+mn-cs"/>
            </a:rPr>
            <a:t>、年金支給開始年齢引き上げに伴う再任用雇用等により、上昇傾向に転じている。物件費は、ふるさと寄附金事業の事務経費や返礼品等の費用の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により、前年度よりも水準が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おり、平均</a:t>
          </a:r>
          <a:r>
            <a:rPr kumimoji="1" lang="ja-JP" altLang="ja-JP" sz="1100">
              <a:solidFill>
                <a:sysClr val="windowText" lastClr="000000"/>
              </a:solidFill>
              <a:effectLst/>
              <a:latin typeface="+mn-lt"/>
              <a:ea typeface="+mn-ea"/>
              <a:cs typeface="+mn-cs"/>
            </a:rPr>
            <a:t>より</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高い水準となっている。扶助費は、</a:t>
          </a:r>
          <a:r>
            <a:rPr kumimoji="1" lang="ja-JP" altLang="en-US" sz="1100">
              <a:solidFill>
                <a:sysClr val="windowText" lastClr="000000"/>
              </a:solidFill>
              <a:effectLst/>
              <a:latin typeface="+mn-lt"/>
              <a:ea typeface="+mn-ea"/>
              <a:cs typeface="+mn-cs"/>
            </a:rPr>
            <a:t>障害介護給付費や障害児給付費等が年々</a:t>
          </a:r>
          <a:r>
            <a:rPr kumimoji="1" lang="ja-JP" altLang="ja-JP" sz="1100">
              <a:solidFill>
                <a:sysClr val="windowText" lastClr="000000"/>
              </a:solidFill>
              <a:effectLst/>
              <a:latin typeface="+mn-lt"/>
              <a:ea typeface="+mn-ea"/>
              <a:cs typeface="+mn-cs"/>
            </a:rPr>
            <a:t>増加しており、今後も</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傾向の継続が見込まれる。</a:t>
          </a:r>
          <a:r>
            <a:rPr kumimoji="1" lang="ja-JP" altLang="en-US" sz="1100">
              <a:solidFill>
                <a:sysClr val="windowText" lastClr="000000"/>
              </a:solidFill>
              <a:effectLst/>
              <a:latin typeface="+mn-lt"/>
              <a:ea typeface="+mn-ea"/>
              <a:cs typeface="+mn-cs"/>
            </a:rPr>
            <a:t>補助費は、新型コロナウイルス感染症対応に係る特別定額給付金により水準が大幅な上昇となった。</a:t>
          </a:r>
          <a:r>
            <a:rPr kumimoji="1" lang="ja-JP" altLang="ja-JP" sz="1100">
              <a:solidFill>
                <a:sysClr val="windowText" lastClr="000000"/>
              </a:solidFill>
              <a:effectLst/>
              <a:latin typeface="+mn-lt"/>
              <a:ea typeface="+mn-ea"/>
              <a:cs typeface="+mn-cs"/>
            </a:rPr>
            <a:t>普通建設事業費は、合併特例債を活用した事業の推進により</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傾向が続いていたが、</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年度においては定住促進対策事業の推進による</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公営住宅建設事業</a:t>
          </a:r>
          <a:r>
            <a:rPr kumimoji="1" lang="ja-JP" altLang="en-US" sz="1100">
              <a:solidFill>
                <a:sysClr val="windowText" lastClr="000000"/>
              </a:solidFill>
              <a:effectLst/>
              <a:latin typeface="+mn-lt"/>
              <a:ea typeface="+mn-ea"/>
              <a:cs typeface="+mn-cs"/>
            </a:rPr>
            <a:t>の終了や町道整備事業の縮小</a:t>
          </a:r>
          <a:r>
            <a:rPr kumimoji="1" lang="ja-JP" altLang="ja-JP" sz="1100">
              <a:solidFill>
                <a:sysClr val="windowText" lastClr="000000"/>
              </a:solidFill>
              <a:effectLst/>
              <a:latin typeface="+mn-lt"/>
              <a:ea typeface="+mn-ea"/>
              <a:cs typeface="+mn-cs"/>
            </a:rPr>
            <a:t>等に伴い、</a:t>
          </a:r>
          <a:r>
            <a:rPr kumimoji="1" lang="ja-JP" altLang="en-US" sz="1100">
              <a:solidFill>
                <a:sysClr val="windowText" lastClr="000000"/>
              </a:solidFill>
              <a:effectLst/>
              <a:latin typeface="+mn-lt"/>
              <a:ea typeface="+mn-ea"/>
              <a:cs typeface="+mn-cs"/>
            </a:rPr>
            <a:t>水準が減少</a:t>
          </a:r>
          <a:r>
            <a:rPr kumimoji="1" lang="ja-JP" altLang="ja-JP" sz="1100">
              <a:solidFill>
                <a:sysClr val="windowText" lastClr="000000"/>
              </a:solidFill>
              <a:effectLst/>
              <a:latin typeface="+mn-lt"/>
              <a:ea typeface="+mn-ea"/>
              <a:cs typeface="+mn-cs"/>
            </a:rPr>
            <a:t>した。今後は、特定財源の確保に努めた上で事業を実施していく。公債費は、</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年度は償還額が減少したが、</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年度が償還額のピークとなり、その後減少していく見込である。</a:t>
          </a:r>
          <a:r>
            <a:rPr kumimoji="1" lang="ja-JP" altLang="ja-JP" sz="1100">
              <a:solidFill>
                <a:sysClr val="windowText" lastClr="000000"/>
              </a:solidFill>
              <a:effectLst/>
              <a:latin typeface="+mn-lt"/>
              <a:ea typeface="+mn-ea"/>
              <a:cs typeface="+mn-cs"/>
            </a:rPr>
            <a:t>合併特例債については、償還財源として交付税措置対象外相当額を減債基金から繰入を行っている。積立金は、ふるさと寄附金の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に伴う積立金の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により、前年度よりも水準が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平均より高い水準となっている。繰出金は、平均より高い水準で推移しているが、今後も増加が見込まれるため、国民健康保険税、下水道料金の適正化を検討し、抑制を図る必要がある。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25,748
25,550
51.92
21,646,605
20,324,810
790,508
7,505,394
15,578,642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141986</xdr:rowOff>
    </xdr:from>
    <xdr:to>
      <xdr:col>24</xdr:col>
      <xdr:colOff>63500</xdr:colOff>
      <xdr:row>33</xdr:row>
      <xdr:rowOff>104267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28386"/>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116078</xdr:rowOff>
    </xdr:from>
    <xdr:to>
      <xdr:col>19</xdr:col>
      <xdr:colOff>177800</xdr:colOff>
      <xdr:row>32</xdr:row>
      <xdr:rowOff>141986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0247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116078</xdr:rowOff>
    </xdr:from>
    <xdr:to>
      <xdr:col>15</xdr:col>
      <xdr:colOff>50800</xdr:colOff>
      <xdr:row>32</xdr:row>
      <xdr:rowOff>165227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0247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122936</xdr:rowOff>
    </xdr:from>
    <xdr:to>
      <xdr:col>10</xdr:col>
      <xdr:colOff>114300</xdr:colOff>
      <xdr:row>32</xdr:row>
      <xdr:rowOff>165227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094986"/>
          <a:ext cx="889000" cy="5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53467</xdr:rowOff>
    </xdr:from>
    <xdr:to>
      <xdr:col>24</xdr:col>
      <xdr:colOff>114300</xdr:colOff>
      <xdr:row>33</xdr:row>
      <xdr:rowOff>155067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76344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91186</xdr:rowOff>
    </xdr:from>
    <xdr:to>
      <xdr:col>20</xdr:col>
      <xdr:colOff>38100</xdr:colOff>
      <xdr:row>33</xdr:row>
      <xdr:rowOff>21336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37863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65278</xdr:rowOff>
    </xdr:from>
    <xdr:to>
      <xdr:col>15</xdr:col>
      <xdr:colOff>101600</xdr:colOff>
      <xdr:row>32</xdr:row>
      <xdr:rowOff>166878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11955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114427</xdr:rowOff>
    </xdr:from>
    <xdr:to>
      <xdr:col>10</xdr:col>
      <xdr:colOff>165100</xdr:colOff>
      <xdr:row>33</xdr:row>
      <xdr:rowOff>44577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61104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72136</xdr:rowOff>
    </xdr:from>
    <xdr:to>
      <xdr:col>6</xdr:col>
      <xdr:colOff>38100</xdr:colOff>
      <xdr:row>30</xdr:row>
      <xdr:rowOff>2286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0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18813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8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125810</xdr:rowOff>
    </xdr:from>
    <xdr:to>
      <xdr:col>24</xdr:col>
      <xdr:colOff>62865</xdr:colOff>
      <xdr:row>58</xdr:row>
      <xdr:rowOff>50285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727010"/>
          <a:ext cx="1270" cy="26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66588</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1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50285</xdr:rowOff>
    </xdr:from>
    <xdr:to>
      <xdr:col>24</xdr:col>
      <xdr:colOff>152400</xdr:colOff>
      <xdr:row>58</xdr:row>
      <xdr:rowOff>50285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9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72487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5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125810</xdr:rowOff>
    </xdr:from>
    <xdr:to>
      <xdr:col>24</xdr:col>
      <xdr:colOff>152400</xdr:colOff>
      <xdr:row>56</xdr:row>
      <xdr:rowOff>125810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2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146600</xdr:rowOff>
    </xdr:from>
    <xdr:to>
      <xdr:col>24</xdr:col>
      <xdr:colOff>63500</xdr:colOff>
      <xdr:row>57</xdr:row>
      <xdr:rowOff>168906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47800"/>
          <a:ext cx="838200" cy="19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111039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8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132612</xdr:rowOff>
    </xdr:from>
    <xdr:to>
      <xdr:col>24</xdr:col>
      <xdr:colOff>114300</xdr:colOff>
      <xdr:row>58</xdr:row>
      <xdr:rowOff>62762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125085</xdr:rowOff>
    </xdr:from>
    <xdr:to>
      <xdr:col>19</xdr:col>
      <xdr:colOff>177800</xdr:colOff>
      <xdr:row>57</xdr:row>
      <xdr:rowOff>168906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97585"/>
          <a:ext cx="889000" cy="1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96420</xdr:rowOff>
    </xdr:from>
    <xdr:to>
      <xdr:col>20</xdr:col>
      <xdr:colOff>38100</xdr:colOff>
      <xdr:row>59</xdr:row>
      <xdr:rowOff>26570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4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17697</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125085</xdr:rowOff>
    </xdr:from>
    <xdr:to>
      <xdr:col>15</xdr:col>
      <xdr:colOff>50800</xdr:colOff>
      <xdr:row>55</xdr:row>
      <xdr:rowOff>111328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97585"/>
          <a:ext cx="889000" cy="8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82309</xdr:rowOff>
    </xdr:from>
    <xdr:to>
      <xdr:col>15</xdr:col>
      <xdr:colOff>101600</xdr:colOff>
      <xdr:row>59</xdr:row>
      <xdr:rowOff>12459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111328</xdr:rowOff>
    </xdr:from>
    <xdr:to>
      <xdr:col>10</xdr:col>
      <xdr:colOff>114300</xdr:colOff>
      <xdr:row>57</xdr:row>
      <xdr:rowOff>129113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41078"/>
          <a:ext cx="889000" cy="3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92508</xdr:rowOff>
    </xdr:from>
    <xdr:to>
      <xdr:col>10</xdr:col>
      <xdr:colOff>165100</xdr:colOff>
      <xdr:row>59</xdr:row>
      <xdr:rowOff>22658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13785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96730</xdr:rowOff>
    </xdr:from>
    <xdr:to>
      <xdr:col>6</xdr:col>
      <xdr:colOff>38100</xdr:colOff>
      <xdr:row>59</xdr:row>
      <xdr:rowOff>26880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18007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95800</xdr:rowOff>
    </xdr:from>
    <xdr:to>
      <xdr:col>24</xdr:col>
      <xdr:colOff>114300</xdr:colOff>
      <xdr:row>57</xdr:row>
      <xdr:rowOff>25950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28037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2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118106</xdr:rowOff>
    </xdr:from>
    <xdr:to>
      <xdr:col>20</xdr:col>
      <xdr:colOff>38100</xdr:colOff>
      <xdr:row>58</xdr:row>
      <xdr:rowOff>48256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64783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74285</xdr:rowOff>
    </xdr:from>
    <xdr:to>
      <xdr:col>15</xdr:col>
      <xdr:colOff>101600</xdr:colOff>
      <xdr:row>51</xdr:row>
      <xdr:rowOff>4435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20962</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63205" y="8422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60528</xdr:rowOff>
    </xdr:from>
    <xdr:to>
      <xdr:col>10</xdr:col>
      <xdr:colOff>165100</xdr:colOff>
      <xdr:row>55</xdr:row>
      <xdr:rowOff>162128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7205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78313</xdr:rowOff>
    </xdr:from>
    <xdr:to>
      <xdr:col>6</xdr:col>
      <xdr:colOff>38100</xdr:colOff>
      <xdr:row>58</xdr:row>
      <xdr:rowOff>8463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24990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2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41946</xdr:rowOff>
    </xdr:from>
    <xdr:to>
      <xdr:col>24</xdr:col>
      <xdr:colOff>63500</xdr:colOff>
      <xdr:row>73</xdr:row>
      <xdr:rowOff>140734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57796"/>
          <a:ext cx="8382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140734</xdr:rowOff>
    </xdr:from>
    <xdr:to>
      <xdr:col>19</xdr:col>
      <xdr:colOff>177800</xdr:colOff>
      <xdr:row>74</xdr:row>
      <xdr:rowOff>52984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56584"/>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52984</xdr:rowOff>
    </xdr:from>
    <xdr:to>
      <xdr:col>15</xdr:col>
      <xdr:colOff>50800</xdr:colOff>
      <xdr:row>75</xdr:row>
      <xdr:rowOff>112780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40284"/>
          <a:ext cx="889000" cy="2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112780</xdr:rowOff>
    </xdr:from>
    <xdr:to>
      <xdr:col>10</xdr:col>
      <xdr:colOff>114300</xdr:colOff>
      <xdr:row>75</xdr:row>
      <xdr:rowOff>163595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71530"/>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162596</xdr:rowOff>
    </xdr:from>
    <xdr:to>
      <xdr:col>24</xdr:col>
      <xdr:colOff>114300</xdr:colOff>
      <xdr:row>73</xdr:row>
      <xdr:rowOff>92746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14023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5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89934</xdr:rowOff>
    </xdr:from>
    <xdr:to>
      <xdr:col>20</xdr:col>
      <xdr:colOff>38100</xdr:colOff>
      <xdr:row>74</xdr:row>
      <xdr:rowOff>20084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36611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8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2184</xdr:rowOff>
    </xdr:from>
    <xdr:to>
      <xdr:col>15</xdr:col>
      <xdr:colOff>101600</xdr:colOff>
      <xdr:row>74</xdr:row>
      <xdr:rowOff>103784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120311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6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61980</xdr:rowOff>
    </xdr:from>
    <xdr:to>
      <xdr:col>10</xdr:col>
      <xdr:colOff>165100</xdr:colOff>
      <xdr:row>75</xdr:row>
      <xdr:rowOff>163581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20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9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112794</xdr:rowOff>
    </xdr:from>
    <xdr:to>
      <xdr:col>6</xdr:col>
      <xdr:colOff>38100</xdr:colOff>
      <xdr:row>76</xdr:row>
      <xdr:rowOff>42943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71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59471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4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36334</xdr:rowOff>
    </xdr:from>
    <xdr:to>
      <xdr:col>24</xdr:col>
      <xdr:colOff>63500</xdr:colOff>
      <xdr:row>96</xdr:row>
      <xdr:rowOff>54914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95534"/>
          <a:ext cx="8382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27406</xdr:rowOff>
    </xdr:from>
    <xdr:to>
      <xdr:col>19</xdr:col>
      <xdr:colOff>177800</xdr:colOff>
      <xdr:row>96</xdr:row>
      <xdr:rowOff>54914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86606"/>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3315</xdr:rowOff>
    </xdr:from>
    <xdr:to>
      <xdr:col>15</xdr:col>
      <xdr:colOff>50800</xdr:colOff>
      <xdr:row>96</xdr:row>
      <xdr:rowOff>27406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62515"/>
          <a:ext cx="889000" cy="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242</xdr:rowOff>
    </xdr:from>
    <xdr:to>
      <xdr:col>10</xdr:col>
      <xdr:colOff>114300</xdr:colOff>
      <xdr:row>96</xdr:row>
      <xdr:rowOff>3315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59442"/>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156984</xdr:rowOff>
    </xdr:from>
    <xdr:to>
      <xdr:col>24</xdr:col>
      <xdr:colOff>114300</xdr:colOff>
      <xdr:row>96</xdr:row>
      <xdr:rowOff>87134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8411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4114</xdr:rowOff>
    </xdr:from>
    <xdr:to>
      <xdr:col>20</xdr:col>
      <xdr:colOff>38100</xdr:colOff>
      <xdr:row>96</xdr:row>
      <xdr:rowOff>105714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122241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3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148056</xdr:rowOff>
    </xdr:from>
    <xdr:to>
      <xdr:col>15</xdr:col>
      <xdr:colOff>101600</xdr:colOff>
      <xdr:row>96</xdr:row>
      <xdr:rowOff>78206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94733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123965</xdr:rowOff>
    </xdr:from>
    <xdr:to>
      <xdr:col>10</xdr:col>
      <xdr:colOff>165100</xdr:colOff>
      <xdr:row>96</xdr:row>
      <xdr:rowOff>54115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70642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120892</xdr:rowOff>
    </xdr:from>
    <xdr:to>
      <xdr:col>6</xdr:col>
      <xdr:colOff>38100</xdr:colOff>
      <xdr:row>96</xdr:row>
      <xdr:rowOff>51042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28448</xdr:rowOff>
    </xdr:from>
    <xdr:to>
      <xdr:col>55</xdr:col>
      <xdr:colOff>0</xdr:colOff>
      <xdr:row>38</xdr:row>
      <xdr:rowOff>97409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43548"/>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97409</xdr:rowOff>
    </xdr:from>
    <xdr:to>
      <xdr:col>50</xdr:col>
      <xdr:colOff>114300</xdr:colOff>
      <xdr:row>38</xdr:row>
      <xdr:rowOff>100457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250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89408</xdr:rowOff>
    </xdr:from>
    <xdr:to>
      <xdr:col>45</xdr:col>
      <xdr:colOff>177800</xdr:colOff>
      <xdr:row>38</xdr:row>
      <xdr:rowOff>100457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0450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49022</xdr:rowOff>
    </xdr:from>
    <xdr:to>
      <xdr:col>41</xdr:col>
      <xdr:colOff>50800</xdr:colOff>
      <xdr:row>38</xdr:row>
      <xdr:rowOff>89408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878322"/>
          <a:ext cx="889000" cy="7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149098</xdr:rowOff>
    </xdr:from>
    <xdr:to>
      <xdr:col>55</xdr:col>
      <xdr:colOff>50800</xdr:colOff>
      <xdr:row>38</xdr:row>
      <xdr:rowOff>79248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46609</xdr:rowOff>
    </xdr:from>
    <xdr:to>
      <xdr:col>50</xdr:col>
      <xdr:colOff>165100</xdr:colOff>
      <xdr:row>38</xdr:row>
      <xdr:rowOff>148209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139336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49657</xdr:rowOff>
    </xdr:from>
    <xdr:to>
      <xdr:col>46</xdr:col>
      <xdr:colOff>38100</xdr:colOff>
      <xdr:row>38</xdr:row>
      <xdr:rowOff>151257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142384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38608</xdr:rowOff>
    </xdr:from>
    <xdr:to>
      <xdr:col>41</xdr:col>
      <xdr:colOff>101600</xdr:colOff>
      <xdr:row>38</xdr:row>
      <xdr:rowOff>140208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131335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169672</xdr:rowOff>
    </xdr:from>
    <xdr:to>
      <xdr:col>36</xdr:col>
      <xdr:colOff>165100</xdr:colOff>
      <xdr:row>34</xdr:row>
      <xdr:rowOff>99822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116349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74873</xdr:rowOff>
    </xdr:from>
    <xdr:to>
      <xdr:col>55</xdr:col>
      <xdr:colOff>0</xdr:colOff>
      <xdr:row>57</xdr:row>
      <xdr:rowOff>20066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76073"/>
          <a:ext cx="838200" cy="1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74873</xdr:rowOff>
    </xdr:from>
    <xdr:to>
      <xdr:col>50</xdr:col>
      <xdr:colOff>114300</xdr:colOff>
      <xdr:row>56</xdr:row>
      <xdr:rowOff>140824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76073"/>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134824</xdr:rowOff>
    </xdr:from>
    <xdr:to>
      <xdr:col>45</xdr:col>
      <xdr:colOff>177800</xdr:colOff>
      <xdr:row>56</xdr:row>
      <xdr:rowOff>140824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8878774"/>
          <a:ext cx="889000" cy="86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134824</xdr:rowOff>
    </xdr:from>
    <xdr:to>
      <xdr:col>41</xdr:col>
      <xdr:colOff>50800</xdr:colOff>
      <xdr:row>57</xdr:row>
      <xdr:rowOff>50070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8878774"/>
          <a:ext cx="889000" cy="94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140716</xdr:rowOff>
    </xdr:from>
    <xdr:to>
      <xdr:col>55</xdr:col>
      <xdr:colOff>50800</xdr:colOff>
      <xdr:row>57</xdr:row>
      <xdr:rowOff>70866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163593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24073</xdr:rowOff>
    </xdr:from>
    <xdr:to>
      <xdr:col>50</xdr:col>
      <xdr:colOff>165100</xdr:colOff>
      <xdr:row>56</xdr:row>
      <xdr:rowOff>125673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142200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90024</xdr:rowOff>
    </xdr:from>
    <xdr:to>
      <xdr:col>46</xdr:col>
      <xdr:colOff>38100</xdr:colOff>
      <xdr:row>57</xdr:row>
      <xdr:rowOff>20174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36701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84024</xdr:rowOff>
    </xdr:from>
    <xdr:to>
      <xdr:col>41</xdr:col>
      <xdr:colOff>101600</xdr:colOff>
      <xdr:row>52</xdr:row>
      <xdr:rowOff>14174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88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30701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6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170720</xdr:rowOff>
    </xdr:from>
    <xdr:to>
      <xdr:col>36</xdr:col>
      <xdr:colOff>165100</xdr:colOff>
      <xdr:row>57</xdr:row>
      <xdr:rowOff>100870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117397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4083</xdr:rowOff>
    </xdr:from>
    <xdr:to>
      <xdr:col>55</xdr:col>
      <xdr:colOff>0</xdr:colOff>
      <xdr:row>78</xdr:row>
      <xdr:rowOff>76930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77183"/>
          <a:ext cx="8382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76930</xdr:rowOff>
    </xdr:from>
    <xdr:to>
      <xdr:col>50</xdr:col>
      <xdr:colOff>114300</xdr:colOff>
      <xdr:row>78</xdr:row>
      <xdr:rowOff>139681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0030"/>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124174</xdr:rowOff>
    </xdr:from>
    <xdr:to>
      <xdr:col>45</xdr:col>
      <xdr:colOff>177800</xdr:colOff>
      <xdr:row>78</xdr:row>
      <xdr:rowOff>139681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97274"/>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1739</xdr:rowOff>
    </xdr:from>
    <xdr:to>
      <xdr:col>41</xdr:col>
      <xdr:colOff>50800</xdr:colOff>
      <xdr:row>78</xdr:row>
      <xdr:rowOff>124174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74839"/>
          <a:ext cx="889000" cy="1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124733</xdr:rowOff>
    </xdr:from>
    <xdr:to>
      <xdr:col>55</xdr:col>
      <xdr:colOff>50800</xdr:colOff>
      <xdr:row>78</xdr:row>
      <xdr:rowOff>54883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103160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26130</xdr:rowOff>
    </xdr:from>
    <xdr:to>
      <xdr:col>50</xdr:col>
      <xdr:colOff>165100</xdr:colOff>
      <xdr:row>78</xdr:row>
      <xdr:rowOff>127730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144257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17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88881</xdr:rowOff>
    </xdr:from>
    <xdr:to>
      <xdr:col>46</xdr:col>
      <xdr:colOff>38100</xdr:colOff>
      <xdr:row>79</xdr:row>
      <xdr:rowOff>19031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10158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73374</xdr:rowOff>
    </xdr:from>
    <xdr:to>
      <xdr:col>41</xdr:col>
      <xdr:colOff>101600</xdr:colOff>
      <xdr:row>79</xdr:row>
      <xdr:rowOff>3524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166101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122389</xdr:rowOff>
    </xdr:from>
    <xdr:to>
      <xdr:col>36</xdr:col>
      <xdr:colOff>165100</xdr:colOff>
      <xdr:row>78</xdr:row>
      <xdr:rowOff>52539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69066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9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121303</xdr:rowOff>
    </xdr:from>
    <xdr:to>
      <xdr:col>55</xdr:col>
      <xdr:colOff>0</xdr:colOff>
      <xdr:row>96</xdr:row>
      <xdr:rowOff>78696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066153"/>
          <a:ext cx="838200" cy="47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121303</xdr:rowOff>
    </xdr:from>
    <xdr:to>
      <xdr:col>50</xdr:col>
      <xdr:colOff>114300</xdr:colOff>
      <xdr:row>94</xdr:row>
      <xdr:rowOff>109285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066153"/>
          <a:ext cx="889000" cy="15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65601</xdr:rowOff>
    </xdr:from>
    <xdr:to>
      <xdr:col>45</xdr:col>
      <xdr:colOff>177800</xdr:colOff>
      <xdr:row>94</xdr:row>
      <xdr:rowOff>109285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5839001"/>
          <a:ext cx="889000" cy="3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65601</xdr:rowOff>
    </xdr:from>
    <xdr:to>
      <xdr:col>41</xdr:col>
      <xdr:colOff>50800</xdr:colOff>
      <xdr:row>95</xdr:row>
      <xdr:rowOff>153927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5839001"/>
          <a:ext cx="889000" cy="60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27896</xdr:rowOff>
    </xdr:from>
    <xdr:to>
      <xdr:col>55</xdr:col>
      <xdr:colOff>50800</xdr:colOff>
      <xdr:row>96</xdr:row>
      <xdr:rowOff>129496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50773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70503</xdr:rowOff>
    </xdr:from>
    <xdr:to>
      <xdr:col>50</xdr:col>
      <xdr:colOff>165100</xdr:colOff>
      <xdr:row>94</xdr:row>
      <xdr:rowOff>653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17180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7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58485</xdr:rowOff>
    </xdr:from>
    <xdr:to>
      <xdr:col>46</xdr:col>
      <xdr:colOff>38100</xdr:colOff>
      <xdr:row>94</xdr:row>
      <xdr:rowOff>160085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5162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95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14801</xdr:rowOff>
    </xdr:from>
    <xdr:to>
      <xdr:col>41</xdr:col>
      <xdr:colOff>101600</xdr:colOff>
      <xdr:row>92</xdr:row>
      <xdr:rowOff>116401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7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132928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5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103127</xdr:rowOff>
    </xdr:from>
    <xdr:to>
      <xdr:col>36</xdr:col>
      <xdr:colOff>165100</xdr:colOff>
      <xdr:row>96</xdr:row>
      <xdr:rowOff>33277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49804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6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25686</xdr:rowOff>
    </xdr:from>
    <xdr:to>
      <xdr:col>85</xdr:col>
      <xdr:colOff>127000</xdr:colOff>
      <xdr:row>37</xdr:row>
      <xdr:rowOff>27877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69336"/>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163341</xdr:rowOff>
    </xdr:from>
    <xdr:to>
      <xdr:col>81</xdr:col>
      <xdr:colOff>50800</xdr:colOff>
      <xdr:row>37</xdr:row>
      <xdr:rowOff>25686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35541"/>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163341</xdr:rowOff>
    </xdr:from>
    <xdr:to>
      <xdr:col>76</xdr:col>
      <xdr:colOff>114300</xdr:colOff>
      <xdr:row>37</xdr:row>
      <xdr:rowOff>39421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35541"/>
          <a:ext cx="8890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154425</xdr:rowOff>
    </xdr:from>
    <xdr:to>
      <xdr:col>71</xdr:col>
      <xdr:colOff>177800</xdr:colOff>
      <xdr:row>37</xdr:row>
      <xdr:rowOff>39421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26625"/>
          <a:ext cx="889000" cy="5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148527</xdr:rowOff>
    </xdr:from>
    <xdr:to>
      <xdr:col>85</xdr:col>
      <xdr:colOff>177800</xdr:colOff>
      <xdr:row>37</xdr:row>
      <xdr:rowOff>78677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171404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7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146336</xdr:rowOff>
    </xdr:from>
    <xdr:to>
      <xdr:col>81</xdr:col>
      <xdr:colOff>101600</xdr:colOff>
      <xdr:row>37</xdr:row>
      <xdr:rowOff>76486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93013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112541</xdr:rowOff>
    </xdr:from>
    <xdr:to>
      <xdr:col>76</xdr:col>
      <xdr:colOff>165100</xdr:colOff>
      <xdr:row>37</xdr:row>
      <xdr:rowOff>42691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59218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160071</xdr:rowOff>
    </xdr:from>
    <xdr:to>
      <xdr:col>72</xdr:col>
      <xdr:colOff>38100</xdr:colOff>
      <xdr:row>37</xdr:row>
      <xdr:rowOff>90221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106748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103625</xdr:rowOff>
    </xdr:from>
    <xdr:to>
      <xdr:col>67</xdr:col>
      <xdr:colOff>101600</xdr:colOff>
      <xdr:row>37</xdr:row>
      <xdr:rowOff>33775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50302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21871</xdr:rowOff>
    </xdr:from>
    <xdr:to>
      <xdr:col>85</xdr:col>
      <xdr:colOff>127000</xdr:colOff>
      <xdr:row>57</xdr:row>
      <xdr:rowOff>2154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623071"/>
          <a:ext cx="838200" cy="15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30200</xdr:rowOff>
    </xdr:from>
    <xdr:to>
      <xdr:col>81</xdr:col>
      <xdr:colOff>50800</xdr:colOff>
      <xdr:row>57</xdr:row>
      <xdr:rowOff>2154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631400"/>
          <a:ext cx="889000" cy="14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30200</xdr:rowOff>
    </xdr:from>
    <xdr:to>
      <xdr:col>76</xdr:col>
      <xdr:colOff>114300</xdr:colOff>
      <xdr:row>57</xdr:row>
      <xdr:rowOff>138285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631400"/>
          <a:ext cx="889000" cy="27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138285</xdr:rowOff>
    </xdr:from>
    <xdr:to>
      <xdr:col>71</xdr:col>
      <xdr:colOff>177800</xdr:colOff>
      <xdr:row>57</xdr:row>
      <xdr:rowOff>156345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10935"/>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142521</xdr:rowOff>
    </xdr:from>
    <xdr:to>
      <xdr:col>85</xdr:col>
      <xdr:colOff>177800</xdr:colOff>
      <xdr:row>56</xdr:row>
      <xdr:rowOff>72671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165398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2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122804</xdr:rowOff>
    </xdr:from>
    <xdr:to>
      <xdr:col>81</xdr:col>
      <xdr:colOff>101600</xdr:colOff>
      <xdr:row>57</xdr:row>
      <xdr:rowOff>52954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69481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150850</xdr:rowOff>
    </xdr:from>
    <xdr:to>
      <xdr:col>76</xdr:col>
      <xdr:colOff>165100</xdr:colOff>
      <xdr:row>56</xdr:row>
      <xdr:rowOff>81000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5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97527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3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87485</xdr:rowOff>
    </xdr:from>
    <xdr:to>
      <xdr:col>72</xdr:col>
      <xdr:colOff>38100</xdr:colOff>
      <xdr:row>58</xdr:row>
      <xdr:rowOff>17635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8762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105545</xdr:rowOff>
    </xdr:from>
    <xdr:to>
      <xdr:col>67</xdr:col>
      <xdr:colOff>101600</xdr:colOff>
      <xdr:row>58</xdr:row>
      <xdr:rowOff>35695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26822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38765</xdr:rowOff>
    </xdr:from>
    <xdr:to>
      <xdr:col>85</xdr:col>
      <xdr:colOff>127000</xdr:colOff>
      <xdr:row>79</xdr:row>
      <xdr:rowOff>41439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83315"/>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41439</xdr:rowOff>
    </xdr:from>
    <xdr:to>
      <xdr:col>81</xdr:col>
      <xdr:colOff>50800</xdr:colOff>
      <xdr:row>79</xdr:row>
      <xdr:rowOff>42045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85989"/>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42045</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86595"/>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42263</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6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159415</xdr:rowOff>
    </xdr:from>
    <xdr:to>
      <xdr:col>85</xdr:col>
      <xdr:colOff>177800</xdr:colOff>
      <xdr:row>79</xdr:row>
      <xdr:rowOff>89565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162089</xdr:rowOff>
    </xdr:from>
    <xdr:to>
      <xdr:col>81</xdr:col>
      <xdr:colOff>101600</xdr:colOff>
      <xdr:row>79</xdr:row>
      <xdr:rowOff>92239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83366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6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162695</xdr:rowOff>
    </xdr:from>
    <xdr:to>
      <xdr:col>76</xdr:col>
      <xdr:colOff>165100</xdr:colOff>
      <xdr:row>79</xdr:row>
      <xdr:rowOff>92845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83972</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28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162913</xdr:rowOff>
    </xdr:from>
    <xdr:to>
      <xdr:col>67</xdr:col>
      <xdr:colOff>101600</xdr:colOff>
      <xdr:row>79</xdr:row>
      <xdr:rowOff>93063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84190</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2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61682</xdr:rowOff>
    </xdr:from>
    <xdr:to>
      <xdr:col>85</xdr:col>
      <xdr:colOff>127000</xdr:colOff>
      <xdr:row>93</xdr:row>
      <xdr:rowOff>69617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006532"/>
          <a:ext cx="8382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61682</xdr:rowOff>
    </xdr:from>
    <xdr:to>
      <xdr:col>81</xdr:col>
      <xdr:colOff>50800</xdr:colOff>
      <xdr:row>93</xdr:row>
      <xdr:rowOff>67740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006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67740</xdr:rowOff>
    </xdr:from>
    <xdr:to>
      <xdr:col>76</xdr:col>
      <xdr:colOff>114300</xdr:colOff>
      <xdr:row>93</xdr:row>
      <xdr:rowOff>83432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012590"/>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83432</xdr:rowOff>
    </xdr:from>
    <xdr:to>
      <xdr:col>71</xdr:col>
      <xdr:colOff>177800</xdr:colOff>
      <xdr:row>93</xdr:row>
      <xdr:rowOff>134376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028282"/>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18817</xdr:rowOff>
    </xdr:from>
    <xdr:to>
      <xdr:col>85</xdr:col>
      <xdr:colOff>177800</xdr:colOff>
      <xdr:row>93</xdr:row>
      <xdr:rowOff>120417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9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41694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8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10882</xdr:rowOff>
    </xdr:from>
    <xdr:to>
      <xdr:col>81</xdr:col>
      <xdr:colOff>101600</xdr:colOff>
      <xdr:row>93</xdr:row>
      <xdr:rowOff>112482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5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129009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7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16940</xdr:rowOff>
    </xdr:from>
    <xdr:to>
      <xdr:col>76</xdr:col>
      <xdr:colOff>165100</xdr:colOff>
      <xdr:row>93</xdr:row>
      <xdr:rowOff>118540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59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135067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7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32632</xdr:rowOff>
    </xdr:from>
    <xdr:to>
      <xdr:col>72</xdr:col>
      <xdr:colOff>38100</xdr:colOff>
      <xdr:row>93</xdr:row>
      <xdr:rowOff>134232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5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150759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7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83576</xdr:rowOff>
    </xdr:from>
    <xdr:to>
      <xdr:col>67</xdr:col>
      <xdr:colOff>101600</xdr:colOff>
      <xdr:row>94</xdr:row>
      <xdr:rowOff>13726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0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30253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80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789,374</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128,017</a:t>
          </a:r>
          <a:r>
            <a:rPr kumimoji="1" lang="ja-JP" altLang="ja-JP" sz="1100">
              <a:solidFill>
                <a:schemeClr val="dk1"/>
              </a:solidFill>
              <a:effectLst/>
              <a:latin typeface="+mn-lt"/>
              <a:ea typeface="+mn-ea"/>
              <a:cs typeface="+mn-cs"/>
            </a:rPr>
            <a:t>円の増となった。これは、</a:t>
          </a:r>
          <a:r>
            <a:rPr kumimoji="1" lang="ja-JP" altLang="en-US" sz="1100">
              <a:solidFill>
                <a:schemeClr val="dk1"/>
              </a:solidFill>
              <a:effectLst/>
              <a:latin typeface="+mn-lt"/>
              <a:ea typeface="+mn-ea"/>
              <a:cs typeface="+mn-cs"/>
            </a:rPr>
            <a:t>特別定額給付金や</a:t>
          </a:r>
          <a:r>
            <a:rPr kumimoji="1" lang="ja-JP" altLang="ja-JP" sz="1100">
              <a:solidFill>
                <a:schemeClr val="dk1"/>
              </a:solidFill>
              <a:effectLst/>
              <a:latin typeface="+mn-lt"/>
              <a:ea typeface="+mn-ea"/>
              <a:cs typeface="+mn-cs"/>
            </a:rPr>
            <a:t>ふるさと寄附金関連事業費の増により決算額が大きく増加したためである。</a:t>
          </a:r>
          <a:r>
            <a:rPr kumimoji="1" lang="ja-JP" altLang="ja-JP" sz="1100">
              <a:solidFill>
                <a:sysClr val="windowText" lastClr="000000"/>
              </a:solidFill>
              <a:effectLst/>
              <a:latin typeface="+mn-lt"/>
              <a:ea typeface="+mn-ea"/>
              <a:cs typeface="+mn-cs"/>
            </a:rPr>
            <a:t>主な構成項目では、総務費が類似団体で</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位となったが、前年度と比較すると</a:t>
          </a:r>
          <a:r>
            <a:rPr kumimoji="1" lang="ja-JP" altLang="en-US" sz="1100">
              <a:solidFill>
                <a:sysClr val="windowText" lastClr="000000"/>
              </a:solidFill>
              <a:effectLst/>
              <a:latin typeface="+mn-lt"/>
              <a:ea typeface="+mn-ea"/>
              <a:cs typeface="+mn-cs"/>
            </a:rPr>
            <a:t>、特別定額給付金や</a:t>
          </a:r>
          <a:r>
            <a:rPr kumimoji="1" lang="ja-JP" altLang="ja-JP" sz="1100">
              <a:solidFill>
                <a:sysClr val="windowText" lastClr="000000"/>
              </a:solidFill>
              <a:effectLst/>
              <a:latin typeface="+mn-lt"/>
              <a:ea typeface="+mn-ea"/>
              <a:cs typeface="+mn-cs"/>
            </a:rPr>
            <a:t>ふるさと寄附金事業の</a:t>
          </a:r>
          <a:r>
            <a:rPr kumimoji="1" lang="ja-JP" altLang="en-US" sz="1100">
              <a:solidFill>
                <a:sysClr val="windowText" lastClr="000000"/>
              </a:solidFill>
              <a:effectLst/>
              <a:latin typeface="+mn-lt"/>
              <a:ea typeface="+mn-ea"/>
              <a:cs typeface="+mn-cs"/>
            </a:rPr>
            <a:t>再開</a:t>
          </a:r>
          <a:r>
            <a:rPr kumimoji="1" lang="ja-JP" altLang="ja-JP" sz="1100">
              <a:solidFill>
                <a:sysClr val="windowText" lastClr="000000"/>
              </a:solidFill>
              <a:effectLst/>
              <a:latin typeface="+mn-lt"/>
              <a:ea typeface="+mn-ea"/>
              <a:cs typeface="+mn-cs"/>
            </a:rPr>
            <a:t>による寄附金増収に伴う基金積立金や</a:t>
          </a:r>
          <a:r>
            <a:rPr kumimoji="1" lang="ja-JP" altLang="en-US" sz="1100">
              <a:solidFill>
                <a:sysClr val="windowText" lastClr="000000"/>
              </a:solidFill>
              <a:effectLst/>
              <a:latin typeface="+mn-lt"/>
              <a:ea typeface="+mn-ea"/>
              <a:cs typeface="+mn-cs"/>
            </a:rPr>
            <a:t>返礼</a:t>
          </a:r>
          <a:r>
            <a:rPr kumimoji="1" lang="ja-JP" altLang="ja-JP" sz="1100">
              <a:solidFill>
                <a:sysClr val="windowText" lastClr="000000"/>
              </a:solidFill>
              <a:effectLst/>
              <a:latin typeface="+mn-lt"/>
              <a:ea typeface="+mn-ea"/>
              <a:cs typeface="+mn-cs"/>
            </a:rPr>
            <a:t>事務経費等の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により水準が</a:t>
          </a:r>
          <a:r>
            <a:rPr kumimoji="1" lang="ja-JP" altLang="en-US" sz="1100">
              <a:solidFill>
                <a:sysClr val="windowText" lastClr="000000"/>
              </a:solidFill>
              <a:effectLst/>
              <a:latin typeface="+mn-lt"/>
              <a:ea typeface="+mn-ea"/>
              <a:cs typeface="+mn-cs"/>
            </a:rPr>
            <a:t>上昇し</a:t>
          </a:r>
          <a:r>
            <a:rPr kumimoji="1" lang="ja-JP" altLang="ja-JP" sz="1100">
              <a:solidFill>
                <a:sysClr val="windowText" lastClr="000000"/>
              </a:solidFill>
              <a:effectLst/>
              <a:latin typeface="+mn-lt"/>
              <a:ea typeface="+mn-ea"/>
              <a:cs typeface="+mn-cs"/>
            </a:rPr>
            <a:t>、平均より高い水準となっている。民生費は、</a:t>
          </a:r>
          <a:r>
            <a:rPr kumimoji="1" lang="ja-JP" altLang="en-US" sz="1100">
              <a:solidFill>
                <a:sysClr val="windowText" lastClr="000000"/>
              </a:solidFill>
              <a:effectLst/>
              <a:latin typeface="+mn-lt"/>
              <a:ea typeface="+mn-ea"/>
              <a:cs typeface="+mn-cs"/>
            </a:rPr>
            <a:t>子育て世帯への臨時特別給付金や</a:t>
          </a:r>
          <a:r>
            <a:rPr kumimoji="1" lang="ja-JP" altLang="ja-JP" sz="1100">
              <a:solidFill>
                <a:sysClr val="windowText" lastClr="000000"/>
              </a:solidFill>
              <a:effectLst/>
              <a:latin typeface="+mn-lt"/>
              <a:ea typeface="+mn-ea"/>
              <a:cs typeface="+mn-cs"/>
            </a:rPr>
            <a:t>障害介護給付費</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障害児給付費等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前年度よりも水準が上昇し、</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より高い水準となって</a:t>
          </a:r>
          <a:r>
            <a:rPr kumimoji="1" lang="ja-JP" altLang="ja-JP" sz="1100">
              <a:solidFill>
                <a:sysClr val="windowText" lastClr="000000"/>
              </a:solidFill>
              <a:effectLst/>
              <a:latin typeface="+mn-lt"/>
              <a:ea typeface="+mn-ea"/>
              <a:cs typeface="+mn-cs"/>
            </a:rPr>
            <a:t>いる。</a:t>
          </a:r>
          <a:r>
            <a:rPr kumimoji="1" lang="ja-JP" altLang="en-US" sz="1100">
              <a:solidFill>
                <a:sysClr val="windowText" lastClr="000000"/>
              </a:solidFill>
              <a:effectLst/>
              <a:latin typeface="+mn-lt"/>
              <a:ea typeface="+mn-ea"/>
              <a:cs typeface="+mn-cs"/>
            </a:rPr>
            <a:t>この傾向は、今後も引き続き増加傾向になると見込んでいる。</a:t>
          </a:r>
          <a:r>
            <a:rPr kumimoji="1" lang="ja-JP" altLang="ja-JP" sz="1100">
              <a:solidFill>
                <a:sysClr val="windowText" lastClr="000000"/>
              </a:solidFill>
              <a:effectLst/>
              <a:latin typeface="+mn-lt"/>
              <a:ea typeface="+mn-ea"/>
              <a:cs typeface="+mn-cs"/>
            </a:rPr>
            <a:t>農林水産業費は、産地パワーアップ事業補助金の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により前年度より</a:t>
          </a:r>
          <a:r>
            <a:rPr kumimoji="1" lang="ja-JP" altLang="en-US" sz="1100">
              <a:solidFill>
                <a:sysClr val="windowText" lastClr="000000"/>
              </a:solidFill>
              <a:effectLst/>
              <a:latin typeface="+mn-lt"/>
              <a:ea typeface="+mn-ea"/>
              <a:cs typeface="+mn-cs"/>
            </a:rPr>
            <a:t>も水準が減少したものの</a:t>
          </a:r>
          <a:r>
            <a:rPr kumimoji="1" lang="ja-JP" altLang="ja-JP" sz="1100">
              <a:solidFill>
                <a:sysClr val="windowText" lastClr="000000"/>
              </a:solidFill>
              <a:effectLst/>
              <a:latin typeface="+mn-lt"/>
              <a:ea typeface="+mn-ea"/>
              <a:cs typeface="+mn-cs"/>
            </a:rPr>
            <a:t>、類似団体平均を上回っている。土木費は、</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年度においてまちづくり道路改良工事</a:t>
          </a:r>
          <a:r>
            <a:rPr kumimoji="1" lang="ja-JP" altLang="en-US" sz="1100">
              <a:solidFill>
                <a:sysClr val="windowText" lastClr="000000"/>
              </a:solidFill>
              <a:effectLst/>
              <a:latin typeface="+mn-lt"/>
              <a:ea typeface="+mn-ea"/>
              <a:cs typeface="+mn-cs"/>
            </a:rPr>
            <a:t>の縮小</a:t>
          </a:r>
          <a:r>
            <a:rPr kumimoji="1" lang="ja-JP" altLang="ja-JP" sz="1100">
              <a:solidFill>
                <a:sysClr val="windowText" lastClr="000000"/>
              </a:solidFill>
              <a:effectLst/>
              <a:latin typeface="+mn-lt"/>
              <a:ea typeface="+mn-ea"/>
              <a:cs typeface="+mn-cs"/>
            </a:rPr>
            <a:t>や定住促進対策事業の推進による</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公営住宅建設事業</a:t>
          </a:r>
          <a:r>
            <a:rPr kumimoji="1" lang="ja-JP" altLang="en-US" sz="1100">
              <a:solidFill>
                <a:sysClr val="windowText" lastClr="000000"/>
              </a:solidFill>
              <a:effectLst/>
              <a:latin typeface="+mn-lt"/>
              <a:ea typeface="+mn-ea"/>
              <a:cs typeface="+mn-cs"/>
            </a:rPr>
            <a:t>の終了</a:t>
          </a:r>
          <a:r>
            <a:rPr kumimoji="1" lang="ja-JP" altLang="ja-JP" sz="1100">
              <a:solidFill>
                <a:sysClr val="windowText" lastClr="000000"/>
              </a:solidFill>
              <a:effectLst/>
              <a:latin typeface="+mn-lt"/>
              <a:ea typeface="+mn-ea"/>
              <a:cs typeface="+mn-cs"/>
            </a:rPr>
            <a:t>等に伴い</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となり、</a:t>
          </a:r>
          <a:r>
            <a:rPr kumimoji="1" lang="ja-JP" altLang="en-US" sz="1100">
              <a:solidFill>
                <a:sysClr val="windowText" lastClr="000000"/>
              </a:solidFill>
              <a:effectLst/>
              <a:latin typeface="+mn-lt"/>
              <a:ea typeface="+mn-ea"/>
              <a:cs typeface="+mn-cs"/>
            </a:rPr>
            <a:t>前年度よりも水準が減少したものの、</a:t>
          </a:r>
          <a:r>
            <a:rPr kumimoji="1" lang="ja-JP" altLang="ja-JP" sz="1100">
              <a:solidFill>
                <a:sysClr val="windowText" lastClr="000000"/>
              </a:solidFill>
              <a:effectLst/>
              <a:latin typeface="+mn-lt"/>
              <a:ea typeface="+mn-ea"/>
              <a:cs typeface="+mn-cs"/>
            </a:rPr>
            <a:t>類似団体平均を上回っている。教育費は、</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年度において</a:t>
          </a:r>
          <a:r>
            <a:rPr kumimoji="1" lang="ja-JP" altLang="en-US" sz="1100">
              <a:solidFill>
                <a:sysClr val="windowText" lastClr="000000"/>
              </a:solidFill>
              <a:effectLst/>
              <a:latin typeface="+mn-lt"/>
              <a:ea typeface="+mn-ea"/>
              <a:cs typeface="+mn-cs"/>
            </a:rPr>
            <a:t>Ｂ＆Ｇ海洋センターや公立中学校給食室に</a:t>
          </a:r>
          <a:r>
            <a:rPr kumimoji="1" lang="ja-JP" altLang="ja-JP" sz="1100">
              <a:solidFill>
                <a:sysClr val="windowText" lastClr="000000"/>
              </a:solidFill>
              <a:effectLst/>
              <a:latin typeface="+mn-lt"/>
              <a:ea typeface="+mn-ea"/>
              <a:cs typeface="+mn-cs"/>
            </a:rPr>
            <a:t>係る普通建設事業が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したた</a:t>
          </a:r>
          <a:r>
            <a:rPr kumimoji="1" lang="ja-JP" altLang="en-US" sz="1100">
              <a:solidFill>
                <a:sysClr val="windowText" lastClr="000000"/>
              </a:solidFill>
              <a:effectLst/>
              <a:latin typeface="+mn-lt"/>
              <a:ea typeface="+mn-ea"/>
              <a:cs typeface="+mn-cs"/>
            </a:rPr>
            <a:t>め、水準が上昇し</a:t>
          </a:r>
          <a:r>
            <a:rPr kumimoji="1" lang="ja-JP" altLang="ja-JP" sz="1100">
              <a:solidFill>
                <a:sysClr val="windowText" lastClr="000000"/>
              </a:solidFill>
              <a:effectLst/>
              <a:latin typeface="+mn-lt"/>
              <a:ea typeface="+mn-ea"/>
              <a:cs typeface="+mn-cs"/>
            </a:rPr>
            <a:t>た。また、町独自の施策として子育て支援策として学校給食費補助を実施している。公債費は、合併特例債や臨時財政対策債の発行により類似団体において上位となっているが、起債の発行については普通交付税措置のある事業のみを原則とし、また、合併特例債償還財源として交付税措置対象外相当額を減債基金から繰入を行うとともに、中・長期財政計画に基づき積立を行っており、償還財源の確保に努め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実質収支</a:t>
          </a:r>
          <a:r>
            <a:rPr kumimoji="1" lang="ja-JP" altLang="en-US" sz="1100">
              <a:solidFill>
                <a:sysClr val="windowText" lastClr="000000"/>
              </a:solidFill>
              <a:effectLst/>
              <a:latin typeface="+mn-lt"/>
              <a:ea typeface="+mn-ea"/>
              <a:cs typeface="+mn-cs"/>
            </a:rPr>
            <a:t>及び単年度収支</a:t>
          </a:r>
          <a:r>
            <a:rPr kumimoji="1" lang="ja-JP" altLang="ja-JP" sz="1100">
              <a:solidFill>
                <a:sysClr val="windowText" lastClr="000000"/>
              </a:solidFill>
              <a:effectLst/>
              <a:latin typeface="+mn-lt"/>
              <a:ea typeface="+mn-ea"/>
              <a:cs typeface="+mn-cs"/>
            </a:rPr>
            <a:t>は黒字を確保している</a:t>
          </a:r>
          <a:r>
            <a:rPr kumimoji="1" lang="ja-JP" altLang="en-US" sz="1100">
              <a:solidFill>
                <a:sysClr val="windowText" lastClr="000000"/>
              </a:solidFill>
              <a:effectLst/>
              <a:latin typeface="+mn-lt"/>
              <a:ea typeface="+mn-ea"/>
              <a:cs typeface="+mn-cs"/>
            </a:rPr>
            <a:t>。しかし、</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年度から普通交付税の一本算定により一般財源</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減少が見込まれ</a:t>
          </a:r>
          <a:r>
            <a:rPr kumimoji="1" lang="ja-JP" altLang="en-US" sz="1100">
              <a:solidFill>
                <a:sysClr val="windowText" lastClr="000000"/>
              </a:solidFill>
              <a:effectLst/>
              <a:latin typeface="+mn-lt"/>
              <a:ea typeface="+mn-ea"/>
              <a:cs typeface="+mn-cs"/>
            </a:rPr>
            <a:t>るため、</a:t>
          </a:r>
          <a:r>
            <a:rPr kumimoji="1" lang="ja-JP" altLang="ja-JP" sz="1100">
              <a:solidFill>
                <a:sysClr val="windowText" lastClr="000000"/>
              </a:solidFill>
              <a:effectLst/>
              <a:latin typeface="+mn-lt"/>
              <a:ea typeface="+mn-ea"/>
              <a:cs typeface="+mn-cs"/>
            </a:rPr>
            <a:t>基金繰入に頼ることなく安定した財政運営ができるよう更に行政改革に努める。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年度実質単年度収支</a:t>
          </a:r>
          <a:r>
            <a:rPr kumimoji="1" lang="en-US" altLang="ja-JP" sz="1100">
              <a:solidFill>
                <a:sysClr val="windowText" lastClr="000000"/>
              </a:solidFill>
              <a:effectLst/>
              <a:latin typeface="+mn-lt"/>
              <a:ea typeface="+mn-ea"/>
              <a:cs typeface="+mn-cs"/>
            </a:rPr>
            <a:t>9.48</a:t>
          </a:r>
          <a:r>
            <a:rPr kumimoji="1" lang="ja-JP" altLang="ja-JP" sz="1100">
              <a:solidFill>
                <a:sysClr val="windowText" lastClr="000000"/>
              </a:solidFill>
              <a:effectLst/>
              <a:latin typeface="+mn-lt"/>
              <a:ea typeface="+mn-ea"/>
              <a:cs typeface="+mn-cs"/>
            </a:rPr>
            <a:t>％、対前年度</a:t>
          </a:r>
          <a:r>
            <a:rPr kumimoji="1" lang="en-US" altLang="ja-JP" sz="1100">
              <a:solidFill>
                <a:sysClr val="windowText" lastClr="000000"/>
              </a:solidFill>
              <a:effectLst/>
              <a:latin typeface="+mn-lt"/>
              <a:ea typeface="+mn-ea"/>
              <a:cs typeface="+mn-cs"/>
            </a:rPr>
            <a:t>34.58</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元年度において、</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ふるさと寄附金事業において基金繰入</a:t>
          </a:r>
          <a:r>
            <a:rPr kumimoji="1" lang="ja-JP" altLang="en-US" sz="1100">
              <a:solidFill>
                <a:sysClr val="windowText" lastClr="000000"/>
              </a:solidFill>
              <a:effectLst/>
              <a:latin typeface="+mn-lt"/>
              <a:ea typeface="+mn-ea"/>
              <a:cs typeface="+mn-cs"/>
            </a:rPr>
            <a:t>額</a:t>
          </a:r>
          <a:r>
            <a:rPr kumimoji="1" lang="ja-JP" altLang="ja-JP" sz="1100">
              <a:solidFill>
                <a:sysClr val="windowText" lastClr="000000"/>
              </a:solidFill>
              <a:effectLst/>
              <a:latin typeface="+mn-lt"/>
              <a:ea typeface="+mn-ea"/>
              <a:cs typeface="+mn-cs"/>
            </a:rPr>
            <a:t>に対し、年度末の返礼品選択とその請求が</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a:t>
          </a:r>
          <a:r>
            <a:rPr kumimoji="1" lang="ja-JP" altLang="ja-JP" sz="1100">
              <a:solidFill>
                <a:sysClr val="windowText" lastClr="000000"/>
              </a:solidFill>
              <a:effectLst/>
              <a:latin typeface="+mn-lt"/>
              <a:ea typeface="+mn-ea"/>
              <a:cs typeface="+mn-cs"/>
            </a:rPr>
            <a:t>年度対応となったこと等による執行残による多額な繰越金が大きな要因</a:t>
          </a:r>
          <a:r>
            <a:rPr kumimoji="1" lang="ja-JP" altLang="en-US" sz="1100">
              <a:solidFill>
                <a:sysClr val="windowText" lastClr="000000"/>
              </a:solidFill>
              <a:effectLst/>
              <a:latin typeface="+mn-lt"/>
              <a:ea typeface="+mn-ea"/>
              <a:cs typeface="+mn-cs"/>
            </a:rPr>
            <a:t>であり、</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年度では繰越金が前年度よりも減少したためである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一般会計及びその他の特別会計すべてにおいて、実質収支が黒字であるため、連結実質赤字比率は算定されていない。</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ただ</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、国民健康保険特別会計については、</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期連続で実質収支額が赤字となっており、</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年度は、国保広域化等支援基金による保険財政自立支援事業の償還分として</a:t>
          </a:r>
          <a:r>
            <a:rPr kumimoji="1" lang="en-US" altLang="ja-JP" sz="1100">
              <a:solidFill>
                <a:sysClr val="windowText" lastClr="000000"/>
              </a:solidFill>
              <a:effectLst/>
              <a:latin typeface="+mn-lt"/>
              <a:ea typeface="+mn-ea"/>
              <a:cs typeface="+mn-cs"/>
            </a:rPr>
            <a:t>24,175</a:t>
          </a:r>
          <a:r>
            <a:rPr kumimoji="1" lang="ja-JP" altLang="ja-JP" sz="1100">
              <a:solidFill>
                <a:sysClr val="windowText" lastClr="000000"/>
              </a:solidFill>
              <a:effectLst/>
              <a:latin typeface="+mn-lt"/>
              <a:ea typeface="+mn-ea"/>
              <a:cs typeface="+mn-cs"/>
            </a:rPr>
            <a:t>千円、赤字解消支援として</a:t>
          </a:r>
          <a:r>
            <a:rPr kumimoji="1" lang="en-US" altLang="ja-JP" sz="1100">
              <a:solidFill>
                <a:sysClr val="windowText" lastClr="000000"/>
              </a:solidFill>
              <a:effectLst/>
              <a:latin typeface="+mn-lt"/>
              <a:ea typeface="+mn-ea"/>
              <a:cs typeface="+mn-cs"/>
            </a:rPr>
            <a:t>37,137</a:t>
          </a:r>
          <a:r>
            <a:rPr kumimoji="1" lang="ja-JP" altLang="ja-JP" sz="1100">
              <a:solidFill>
                <a:sysClr val="windowText" lastClr="000000"/>
              </a:solidFill>
              <a:effectLst/>
              <a:latin typeface="+mn-lt"/>
              <a:ea typeface="+mn-ea"/>
              <a:cs typeface="+mn-cs"/>
            </a:rPr>
            <a:t>千円の繰出を行っている。今後、国民健康保険税の見直しを含め、健全な財政運営に向けた改善を図る。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21646605</v>
      </c>
      <c r="BO4" s="464"/>
      <c r="BP4" s="464"/>
      <c r="BQ4" s="464"/>
      <c r="BR4" s="464"/>
      <c r="BS4" s="464"/>
      <c r="BT4" s="464"/>
      <c r="BU4" s="465"/>
      <c r="BV4" s="463">
        <v>17584019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10.5</v>
      </c>
      <c r="CU4" s="648"/>
      <c r="CV4" s="648"/>
      <c r="CW4" s="648"/>
      <c r="CX4" s="648"/>
      <c r="CY4" s="648"/>
      <c r="CZ4" s="648"/>
      <c r="DA4" s="649"/>
      <c r="DB4" s="647">
        <v>7.4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20324810</v>
      </c>
      <c r="BO5" s="469"/>
      <c r="BP5" s="469"/>
      <c r="BQ5" s="469"/>
      <c r="BR5" s="469"/>
      <c r="BS5" s="469"/>
      <c r="BT5" s="469"/>
      <c r="BU5" s="470"/>
      <c r="BV5" s="468">
        <v>16982997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92.7</v>
      </c>
      <c r="CU5" s="439"/>
      <c r="CV5" s="439"/>
      <c r="CW5" s="439"/>
      <c r="CX5" s="439"/>
      <c r="CY5" s="439"/>
      <c r="CZ5" s="439"/>
      <c r="DA5" s="440"/>
      <c r="DB5" s="438">
        <v>94.3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1321795</v>
      </c>
      <c r="BO6" s="469"/>
      <c r="BP6" s="469"/>
      <c r="BQ6" s="469"/>
      <c r="BR6" s="469"/>
      <c r="BS6" s="469"/>
      <c r="BT6" s="469"/>
      <c r="BU6" s="470"/>
      <c r="BV6" s="468">
        <v>601022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96.5</v>
      </c>
      <c r="CU6" s="622"/>
      <c r="CV6" s="622"/>
      <c r="CW6" s="622"/>
      <c r="CX6" s="622"/>
      <c r="CY6" s="622"/>
      <c r="CZ6" s="622"/>
      <c r="DA6" s="623"/>
      <c r="DB6" s="621">
        <v>98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101</v>
      </c>
      <c r="AV7" s="526"/>
      <c r="AW7" s="526"/>
      <c r="AX7" s="526"/>
      <c r="AY7" s="448" t="s">
        <v>105</v>
      </c>
      <c r="AZ7" s="449"/>
      <c r="BA7" s="449"/>
      <c r="BB7" s="449"/>
      <c r="BC7" s="449"/>
      <c r="BD7" s="449"/>
      <c r="BE7" s="449"/>
      <c r="BF7" s="449"/>
      <c r="BG7" s="449"/>
      <c r="BH7" s="449"/>
      <c r="BI7" s="449"/>
      <c r="BJ7" s="449"/>
      <c r="BK7" s="449"/>
      <c r="BL7" s="449"/>
      <c r="BM7" s="450"/>
      <c r="BN7" s="468">
        <v>531287</v>
      </c>
      <c r="BO7" s="469"/>
      <c r="BP7" s="469"/>
      <c r="BQ7" s="469"/>
      <c r="BR7" s="469"/>
      <c r="BS7" s="469"/>
      <c r="BT7" s="469"/>
      <c r="BU7" s="470"/>
      <c r="BV7" s="468">
        <v>63051</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7505394</v>
      </c>
      <c r="CU7" s="469"/>
      <c r="CV7" s="469"/>
      <c r="CW7" s="469"/>
      <c r="CX7" s="469"/>
      <c r="CY7" s="469"/>
      <c r="CZ7" s="469"/>
      <c r="DA7" s="470"/>
      <c r="DB7" s="468">
        <v>7241085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790508</v>
      </c>
      <c r="BO8" s="469"/>
      <c r="BP8" s="469"/>
      <c r="BQ8" s="469"/>
      <c r="BR8" s="469"/>
      <c r="BS8" s="469"/>
      <c r="BT8" s="469"/>
      <c r="BU8" s="470"/>
      <c r="BV8" s="468">
        <v>537971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0.43</v>
      </c>
      <c r="CU8" s="582"/>
      <c r="CV8" s="582"/>
      <c r="CW8" s="582"/>
      <c r="CX8" s="582"/>
      <c r="CY8" s="582"/>
      <c r="CZ8" s="582"/>
      <c r="DA8" s="583"/>
      <c r="DB8" s="581">
        <v>0.43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25511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101</v>
      </c>
      <c r="AV9" s="526"/>
      <c r="AW9" s="526"/>
      <c r="AX9" s="526"/>
      <c r="AY9" s="448" t="s">
        <v>115</v>
      </c>
      <c r="AZ9" s="449"/>
      <c r="BA9" s="449"/>
      <c r="BB9" s="449"/>
      <c r="BC9" s="449"/>
      <c r="BD9" s="449"/>
      <c r="BE9" s="449"/>
      <c r="BF9" s="449"/>
      <c r="BG9" s="449"/>
      <c r="BH9" s="449"/>
      <c r="BI9" s="449"/>
      <c r="BJ9" s="449"/>
      <c r="BK9" s="449"/>
      <c r="BL9" s="449"/>
      <c r="BM9" s="450"/>
      <c r="BN9" s="468">
        <v>252537</v>
      </c>
      <c r="BO9" s="469"/>
      <c r="BP9" s="469"/>
      <c r="BQ9" s="469"/>
      <c r="BR9" s="469"/>
      <c r="BS9" s="469"/>
      <c r="BT9" s="469"/>
      <c r="BU9" s="470"/>
      <c r="BV9" s="468">
        <v>-1819996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15.8</v>
      </c>
      <c r="CU9" s="439"/>
      <c r="CV9" s="439"/>
      <c r="CW9" s="439"/>
      <c r="CX9" s="439"/>
      <c r="CY9" s="439"/>
      <c r="CZ9" s="439"/>
      <c r="DA9" s="440"/>
      <c r="DB9" s="438">
        <v>14.9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25278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459087</v>
      </c>
      <c r="BO10" s="469"/>
      <c r="BP10" s="469"/>
      <c r="BQ10" s="469"/>
      <c r="BR10" s="469"/>
      <c r="BS10" s="469"/>
      <c r="BT10" s="469"/>
      <c r="BU10" s="470"/>
      <c r="BV10" s="468">
        <v>185838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93</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25748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183538</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25550</v>
      </c>
      <c r="S13" s="572"/>
      <c r="T13" s="572"/>
      <c r="U13" s="572"/>
      <c r="V13" s="573"/>
      <c r="W13" s="559" t="s">
        <v>138</v>
      </c>
      <c r="X13" s="481"/>
      <c r="Y13" s="481"/>
      <c r="Z13" s="481"/>
      <c r="AA13" s="481"/>
      <c r="AB13" s="482"/>
      <c r="AC13" s="444">
        <v>686</v>
      </c>
      <c r="AD13" s="445"/>
      <c r="AE13" s="445"/>
      <c r="AF13" s="445"/>
      <c r="AG13" s="446"/>
      <c r="AH13" s="444">
        <v>817</v>
      </c>
      <c r="AI13" s="445"/>
      <c r="AJ13" s="445"/>
      <c r="AK13" s="445"/>
      <c r="AL13" s="447"/>
      <c r="AM13" s="537" t="s">
        <v>139</v>
      </c>
      <c r="AN13" s="442"/>
      <c r="AO13" s="442"/>
      <c r="AP13" s="442"/>
      <c r="AQ13" s="442"/>
      <c r="AR13" s="442"/>
      <c r="AS13" s="442"/>
      <c r="AT13" s="443"/>
      <c r="AU13" s="525" t="s">
        <v>93</v>
      </c>
      <c r="AV13" s="526"/>
      <c r="AW13" s="526"/>
      <c r="AX13" s="526"/>
      <c r="AY13" s="448" t="s">
        <v>140</v>
      </c>
      <c r="AZ13" s="449"/>
      <c r="BA13" s="449"/>
      <c r="BB13" s="449"/>
      <c r="BC13" s="449"/>
      <c r="BD13" s="449"/>
      <c r="BE13" s="449"/>
      <c r="BF13" s="449"/>
      <c r="BG13" s="449"/>
      <c r="BH13" s="449"/>
      <c r="BI13" s="449"/>
      <c r="BJ13" s="449"/>
      <c r="BK13" s="449"/>
      <c r="BL13" s="449"/>
      <c r="BM13" s="450"/>
      <c r="BN13" s="468">
        <v>711624</v>
      </c>
      <c r="BO13" s="469"/>
      <c r="BP13" s="469"/>
      <c r="BQ13" s="469"/>
      <c r="BR13" s="469"/>
      <c r="BS13" s="469"/>
      <c r="BT13" s="469"/>
      <c r="BU13" s="470"/>
      <c r="BV13" s="468">
        <v>-1817696</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10</v>
      </c>
      <c r="CU13" s="439"/>
      <c r="CV13" s="439"/>
      <c r="CW13" s="439"/>
      <c r="CX13" s="439"/>
      <c r="CY13" s="439"/>
      <c r="CZ13" s="439"/>
      <c r="DA13" s="440"/>
      <c r="DB13" s="438">
        <v>10.9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25679</v>
      </c>
      <c r="S14" s="572"/>
      <c r="T14" s="572"/>
      <c r="U14" s="572"/>
      <c r="V14" s="573"/>
      <c r="W14" s="574"/>
      <c r="X14" s="484"/>
      <c r="Y14" s="484"/>
      <c r="Z14" s="484"/>
      <c r="AA14" s="484"/>
      <c r="AB14" s="485"/>
      <c r="AC14" s="564">
        <v>6.2</v>
      </c>
      <c r="AD14" s="565"/>
      <c r="AE14" s="565"/>
      <c r="AF14" s="565"/>
      <c r="AG14" s="566"/>
      <c r="AH14" s="564">
        <v>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25487</v>
      </c>
      <c r="S15" s="572"/>
      <c r="T15" s="572"/>
      <c r="U15" s="572"/>
      <c r="V15" s="573"/>
      <c r="W15" s="559" t="s">
        <v>144</v>
      </c>
      <c r="X15" s="481"/>
      <c r="Y15" s="481"/>
      <c r="Z15" s="481"/>
      <c r="AA15" s="481"/>
      <c r="AB15" s="482"/>
      <c r="AC15" s="444">
        <v>3155</v>
      </c>
      <c r="AD15" s="445"/>
      <c r="AE15" s="445"/>
      <c r="AF15" s="445"/>
      <c r="AG15" s="446"/>
      <c r="AH15" s="444">
        <v>3415</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2755071</v>
      </c>
      <c r="BO15" s="464"/>
      <c r="BP15" s="464"/>
      <c r="BQ15" s="464"/>
      <c r="BR15" s="464"/>
      <c r="BS15" s="464"/>
      <c r="BT15" s="464"/>
      <c r="BU15" s="465"/>
      <c r="BV15" s="463">
        <v>2676106</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28.6</v>
      </c>
      <c r="AD16" s="565"/>
      <c r="AE16" s="565"/>
      <c r="AF16" s="565"/>
      <c r="AG16" s="566"/>
      <c r="AH16" s="564">
        <v>29.3</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6502949</v>
      </c>
      <c r="BO16" s="469"/>
      <c r="BP16" s="469"/>
      <c r="BQ16" s="469"/>
      <c r="BR16" s="469"/>
      <c r="BS16" s="469"/>
      <c r="BT16" s="469"/>
      <c r="BU16" s="470"/>
      <c r="BV16" s="468">
        <v>6186155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7209</v>
      </c>
      <c r="AD17" s="445"/>
      <c r="AE17" s="445"/>
      <c r="AF17" s="445"/>
      <c r="AG17" s="446"/>
      <c r="AH17" s="444">
        <v>7419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3457404</v>
      </c>
      <c r="BO17" s="469"/>
      <c r="BP17" s="469"/>
      <c r="BQ17" s="469"/>
      <c r="BR17" s="469"/>
      <c r="BS17" s="469"/>
      <c r="BT17" s="469"/>
      <c r="BU17" s="470"/>
      <c r="BV17" s="468">
        <v>3392921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51.92</v>
      </c>
      <c r="M18" s="533"/>
      <c r="N18" s="533"/>
      <c r="O18" s="533"/>
      <c r="P18" s="533"/>
      <c r="Q18" s="533"/>
      <c r="R18" s="534"/>
      <c r="S18" s="534"/>
      <c r="T18" s="534"/>
      <c r="U18" s="534"/>
      <c r="V18" s="535"/>
      <c r="W18" s="549"/>
      <c r="X18" s="550"/>
      <c r="Y18" s="550"/>
      <c r="Z18" s="550"/>
      <c r="AA18" s="550"/>
      <c r="AB18" s="560"/>
      <c r="AC18" s="432">
        <v>65.2</v>
      </c>
      <c r="AD18" s="433"/>
      <c r="AE18" s="433"/>
      <c r="AF18" s="433"/>
      <c r="AG18" s="536"/>
      <c r="AH18" s="432">
        <v>63.7</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6994005</v>
      </c>
      <c r="BO18" s="469"/>
      <c r="BP18" s="469"/>
      <c r="BQ18" s="469"/>
      <c r="BR18" s="469"/>
      <c r="BS18" s="469"/>
      <c r="BT18" s="469"/>
      <c r="BU18" s="470"/>
      <c r="BV18" s="468">
        <v>6850213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491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10254127</v>
      </c>
      <c r="BO19" s="469"/>
      <c r="BP19" s="469"/>
      <c r="BQ19" s="469"/>
      <c r="BR19" s="469"/>
      <c r="BS19" s="469"/>
      <c r="BT19" s="469"/>
      <c r="BU19" s="470"/>
      <c r="BV19" s="468">
        <v>10885382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9229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15578642</v>
      </c>
      <c r="BO23" s="469"/>
      <c r="BP23" s="469"/>
      <c r="BQ23" s="469"/>
      <c r="BR23" s="469"/>
      <c r="BS23" s="469"/>
      <c r="BT23" s="469"/>
      <c r="BU23" s="470"/>
      <c r="BV23" s="468">
        <v>16169393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7760</v>
      </c>
      <c r="R24" s="445"/>
      <c r="S24" s="445"/>
      <c r="T24" s="445"/>
      <c r="U24" s="445"/>
      <c r="V24" s="446"/>
      <c r="W24" s="510"/>
      <c r="X24" s="501"/>
      <c r="Y24" s="502"/>
      <c r="Z24" s="441" t="s">
        <v>168</v>
      </c>
      <c r="AA24" s="442"/>
      <c r="AB24" s="442"/>
      <c r="AC24" s="442"/>
      <c r="AD24" s="442"/>
      <c r="AE24" s="442"/>
      <c r="AF24" s="442"/>
      <c r="AG24" s="443"/>
      <c r="AH24" s="444">
        <v>214</v>
      </c>
      <c r="AI24" s="445"/>
      <c r="AJ24" s="445"/>
      <c r="AK24" s="445"/>
      <c r="AL24" s="446"/>
      <c r="AM24" s="444">
        <v>652486</v>
      </c>
      <c r="AN24" s="445"/>
      <c r="AO24" s="445"/>
      <c r="AP24" s="445"/>
      <c r="AQ24" s="445"/>
      <c r="AR24" s="446"/>
      <c r="AS24" s="444">
        <v>3049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6631907</v>
      </c>
      <c r="BO24" s="469"/>
      <c r="BP24" s="469"/>
      <c r="BQ24" s="469"/>
      <c r="BR24" s="469"/>
      <c r="BS24" s="469"/>
      <c r="BT24" s="469"/>
      <c r="BU24" s="470"/>
      <c r="BV24" s="468">
        <v>6689358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6300</v>
      </c>
      <c r="R25" s="445"/>
      <c r="S25" s="445"/>
      <c r="T25" s="445"/>
      <c r="U25" s="445"/>
      <c r="V25" s="446"/>
      <c r="W25" s="510"/>
      <c r="X25" s="501"/>
      <c r="Y25" s="502"/>
      <c r="Z25" s="441" t="s">
        <v>171</v>
      </c>
      <c r="AA25" s="442"/>
      <c r="AB25" s="442"/>
      <c r="AC25" s="442"/>
      <c r="AD25" s="442"/>
      <c r="AE25" s="442"/>
      <c r="AF25" s="442"/>
      <c r="AG25" s="443"/>
      <c r="AH25" s="444" t="s">
        <v>128</v>
      </c>
      <c r="AI25" s="445"/>
      <c r="AJ25" s="445"/>
      <c r="AK25" s="445"/>
      <c r="AL25" s="446"/>
      <c r="AM25" s="444" t="s">
        <v>128</v>
      </c>
      <c r="AN25" s="445"/>
      <c r="AO25" s="445"/>
      <c r="AP25" s="445"/>
      <c r="AQ25" s="445"/>
      <c r="AR25" s="446"/>
      <c r="AS25" s="444" t="s">
        <v>128</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5518506</v>
      </c>
      <c r="BO25" s="464"/>
      <c r="BP25" s="464"/>
      <c r="BQ25" s="464"/>
      <c r="BR25" s="464"/>
      <c r="BS25" s="464"/>
      <c r="BT25" s="464"/>
      <c r="BU25" s="465"/>
      <c r="BV25" s="463">
        <v>5595070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5300</v>
      </c>
      <c r="R26" s="445"/>
      <c r="S26" s="445"/>
      <c r="T26" s="445"/>
      <c r="U26" s="445"/>
      <c r="V26" s="446"/>
      <c r="W26" s="510"/>
      <c r="X26" s="501"/>
      <c r="Y26" s="502"/>
      <c r="Z26" s="441" t="s">
        <v>174</v>
      </c>
      <c r="AA26" s="523"/>
      <c r="AB26" s="523"/>
      <c r="AC26" s="523"/>
      <c r="AD26" s="523"/>
      <c r="AE26" s="523"/>
      <c r="AF26" s="523"/>
      <c r="AG26" s="524"/>
      <c r="AH26" s="444">
        <v>5</v>
      </c>
      <c r="AI26" s="445"/>
      <c r="AJ26" s="445"/>
      <c r="AK26" s="445"/>
      <c r="AL26" s="446"/>
      <c r="AM26" s="444">
        <v>14770</v>
      </c>
      <c r="AN26" s="445"/>
      <c r="AO26" s="445"/>
      <c r="AP26" s="445"/>
      <c r="AQ26" s="445"/>
      <c r="AR26" s="446"/>
      <c r="AS26" s="444">
        <v>2954</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3260</v>
      </c>
      <c r="R27" s="445"/>
      <c r="S27" s="445"/>
      <c r="T27" s="445"/>
      <c r="U27" s="445"/>
      <c r="V27" s="446"/>
      <c r="W27" s="510"/>
      <c r="X27" s="501"/>
      <c r="Y27" s="502"/>
      <c r="Z27" s="441" t="s">
        <v>177</v>
      </c>
      <c r="AA27" s="442"/>
      <c r="AB27" s="442"/>
      <c r="AC27" s="442"/>
      <c r="AD27" s="442"/>
      <c r="AE27" s="442"/>
      <c r="AF27" s="442"/>
      <c r="AG27" s="443"/>
      <c r="AH27" s="444">
        <v>2</v>
      </c>
      <c r="AI27" s="445"/>
      <c r="AJ27" s="445"/>
      <c r="AK27" s="445"/>
      <c r="AL27" s="446"/>
      <c r="AM27" s="444" t="s">
        <v>178</v>
      </c>
      <c r="AN27" s="445"/>
      <c r="AO27" s="445"/>
      <c r="AP27" s="445"/>
      <c r="AQ27" s="445"/>
      <c r="AR27" s="446"/>
      <c r="AS27" s="444" t="s">
        <v>178</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284049</v>
      </c>
      <c r="BO27" s="472"/>
      <c r="BP27" s="472"/>
      <c r="BQ27" s="472"/>
      <c r="BR27" s="472"/>
      <c r="BS27" s="472"/>
      <c r="BT27" s="472"/>
      <c r="BU27" s="473"/>
      <c r="BV27" s="471">
        <v>283655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2710</v>
      </c>
      <c r="R28" s="445"/>
      <c r="S28" s="445"/>
      <c r="T28" s="445"/>
      <c r="U28" s="445"/>
      <c r="V28" s="446"/>
      <c r="W28" s="510"/>
      <c r="X28" s="501"/>
      <c r="Y28" s="502"/>
      <c r="Z28" s="441" t="s">
        <v>181</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1957679</v>
      </c>
      <c r="BO28" s="464"/>
      <c r="BP28" s="464"/>
      <c r="BQ28" s="464"/>
      <c r="BR28" s="464"/>
      <c r="BS28" s="464"/>
      <c r="BT28" s="464"/>
      <c r="BU28" s="465"/>
      <c r="BV28" s="463">
        <v>1498592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14</v>
      </c>
      <c r="M29" s="445"/>
      <c r="N29" s="445"/>
      <c r="O29" s="445"/>
      <c r="P29" s="446"/>
      <c r="Q29" s="444">
        <v>2530</v>
      </c>
      <c r="R29" s="445"/>
      <c r="S29" s="445"/>
      <c r="T29" s="445"/>
      <c r="U29" s="445"/>
      <c r="V29" s="446"/>
      <c r="W29" s="511"/>
      <c r="X29" s="512"/>
      <c r="Y29" s="513"/>
      <c r="Z29" s="441" t="s">
        <v>184</v>
      </c>
      <c r="AA29" s="442"/>
      <c r="AB29" s="442"/>
      <c r="AC29" s="442"/>
      <c r="AD29" s="442"/>
      <c r="AE29" s="442"/>
      <c r="AF29" s="442"/>
      <c r="AG29" s="443"/>
      <c r="AH29" s="444">
        <v>216</v>
      </c>
      <c r="AI29" s="445"/>
      <c r="AJ29" s="445"/>
      <c r="AK29" s="445"/>
      <c r="AL29" s="446"/>
      <c r="AM29" s="444">
        <v>660326</v>
      </c>
      <c r="AN29" s="445"/>
      <c r="AO29" s="445"/>
      <c r="AP29" s="445"/>
      <c r="AQ29" s="445"/>
      <c r="AR29" s="446"/>
      <c r="AS29" s="444">
        <v>3057</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2010378</v>
      </c>
      <c r="BO29" s="469"/>
      <c r="BP29" s="469"/>
      <c r="BQ29" s="469"/>
      <c r="BR29" s="469"/>
      <c r="BS29" s="469"/>
      <c r="BT29" s="469"/>
      <c r="BU29" s="470"/>
      <c r="BV29" s="468">
        <v>2139036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8420577</v>
      </c>
      <c r="BO30" s="472"/>
      <c r="BP30" s="472"/>
      <c r="BQ30" s="472"/>
      <c r="BR30" s="472"/>
      <c r="BS30" s="472"/>
      <c r="BT30" s="472"/>
      <c r="BU30" s="473"/>
      <c r="BV30" s="471">
        <v>9340810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194</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193</v>
      </c>
      <c r="CP33" s="431"/>
      <c r="CQ33" s="430" t="s">
        <v>198</v>
      </c>
      <c r="CR33" s="430"/>
      <c r="CS33" s="430"/>
      <c r="CT33" s="430"/>
      <c r="CU33" s="430"/>
      <c r="CV33" s="430"/>
      <c r="CW33" s="430"/>
      <c r="CX33" s="430"/>
      <c r="CY33" s="430"/>
      <c r="CZ33" s="430"/>
      <c r="DA33" s="430"/>
      <c r="DB33" s="430"/>
      <c r="DC33" s="430"/>
      <c r="DD33" s="430"/>
      <c r="DE33" s="430"/>
      <c r="DF33" s="216"/>
      <c r="DG33" s="429" t="s">
        <v>199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IF('各会計、関係団体の財政状況及び健全化判断比率'!B30="","",'各会計、関係団体の財政状況及び健全化判断比率'!B30)</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鳥栖・三養基西部環境施設組合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リバーサイド三根</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グリーンパーク推進整備事業基金特別会計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IF('各会計、関係団体の財政状況及び健全化判断比率'!B31="","",'各会計、関係団体の財政状況及び健全化判断比率'!B31)</f>
        <v>工業用地取得造成事業特別会計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鳥栖・三養基地区消防事務組合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三根街づくり</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ふるさと寄附金基金特別会計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8</v>
      </c>
      <c r="BF36" s="427"/>
      <c r="BG36" s="426" t="str">
        <f>IF('各会計、関係団体の財政状況及び健全化判断比率'!B32="","",'各会計、関係団体の財政状況及び健全化判断比率'!B32)</f>
        <v>住宅用地取得造成事業特別会計</v>
      </c>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三神地区環境事務組合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三養基西部土地開発公社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佐賀東部水道企業団（水道事業特別会計）</v>
      </c>
      <c r="BZ37" s="426"/>
      <c r="CA37" s="426"/>
      <c r="CB37" s="426"/>
      <c r="CC37" s="426"/>
      <c r="CD37" s="426"/>
      <c r="CE37" s="426"/>
      <c r="CF37" s="426"/>
      <c r="CG37" s="426"/>
      <c r="CH37" s="426"/>
      <c r="CI37" s="426"/>
      <c r="CJ37" s="426"/>
      <c r="CK37" s="426"/>
      <c r="CL37" s="426"/>
      <c r="CM37" s="426"/>
      <c r="CN37" s="214"/>
      <c r="CO37" s="427">
        <f t="shared" si="3"/>
        <v>22</v>
      </c>
      <c r="CP37" s="427"/>
      <c r="CQ37" s="426" t="str">
        <f>IF('各会計、関係団体の財政状況及び健全化判断比率'!BS10="","",'各会計、関係団体の財政状況及び健全化判断比率'!BS10)</f>
        <v>みやきまち</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佐賀東部水道企業団（用水供給事業特別会計）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三養基西部葬祭組合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鳥栖地区広域市町村圏組合（一般会計）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鳥栖地区広域市町村圏組合（介護保険特別会計）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佐賀県後期高齢者医療広域連合（一般会計）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佐賀県後期高齢者医療広域連合（後期高齢者医療特別会計）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QJ9i2EtI3i8JCvvj5td87m+Td9ImOqVOaeiynqtZivGVoMbTrX8P9BLV4V9zdVOF9UszyLW4qh8N0Dq+ZroXVQ==" saltValue="vfgXZEgwdlZTpiu/6Sh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565</v>
      </c>
      <c r="D34" s="1250"/>
      <c r="E34" s="1251"/>
      <c r="F34" s="32" t="s">
        <v>517</v>
      </c>
      <c r="G34" s="33" t="s">
        <v>517</v>
      </c>
      <c r="H34" s="33">
        <v>27.21</v>
      </c>
      <c r="I34" s="33">
        <v>1.83</v>
      </c>
      <c r="J34" s="34">
        <v>5.91</v>
      </c>
      <c r="K34" s="22"/>
      <c r="L34" s="22"/>
      <c r="M34" s="22"/>
      <c r="N34" s="22"/>
      <c r="O34" s="22"/>
      <c r="P34" s="22"/>
    </row>
    <row r="35" spans="1:16" ht="39" customHeight="1" x14ac:dyDescent="0.15">
      <c r="A35" s="22"/>
      <c r="B35" s="35"/>
      <c r="C35" s="1244" t="s">
        <v>566</v>
      </c>
      <c r="D35" s="1245"/>
      <c r="E35" s="1246"/>
      <c r="F35" s="36">
        <v>8.81</v>
      </c>
      <c r="G35" s="37">
        <v>20.23</v>
      </c>
      <c r="H35" s="37">
        <v>5.05</v>
      </c>
      <c r="I35" s="37">
        <v>5.56</v>
      </c>
      <c r="J35" s="38">
        <v>4.43</v>
      </c>
      <c r="K35" s="22"/>
      <c r="L35" s="22"/>
      <c r="M35" s="22"/>
      <c r="N35" s="22"/>
      <c r="O35" s="22"/>
      <c r="P35" s="22"/>
    </row>
    <row r="36" spans="1:16" ht="39" customHeight="1" x14ac:dyDescent="0.15">
      <c r="A36" s="22"/>
      <c r="B36" s="35"/>
      <c r="C36" s="1244" t="s">
        <v>567</v>
      </c>
      <c r="D36" s="1245"/>
      <c r="E36" s="1246"/>
      <c r="F36" s="36" t="s">
        <v>568</v>
      </c>
      <c r="G36" s="37">
        <v>0.22</v>
      </c>
      <c r="H36" s="37">
        <v>1.18</v>
      </c>
      <c r="I36" s="37">
        <v>1.47</v>
      </c>
      <c r="J36" s="38">
        <v>1.34</v>
      </c>
      <c r="K36" s="22"/>
      <c r="L36" s="22"/>
      <c r="M36" s="22"/>
      <c r="N36" s="22"/>
      <c r="O36" s="22"/>
      <c r="P36" s="22"/>
    </row>
    <row r="37" spans="1:16" ht="39" customHeight="1" x14ac:dyDescent="0.15">
      <c r="A37" s="22"/>
      <c r="B37" s="35"/>
      <c r="C37" s="1244" t="s">
        <v>569</v>
      </c>
      <c r="D37" s="1245"/>
      <c r="E37" s="1246"/>
      <c r="F37" s="36">
        <v>1.1399999999999999</v>
      </c>
      <c r="G37" s="37">
        <v>1.1299999999999999</v>
      </c>
      <c r="H37" s="37">
        <v>1.1399999999999999</v>
      </c>
      <c r="I37" s="37">
        <v>1.1399999999999999</v>
      </c>
      <c r="J37" s="38">
        <v>1.1000000000000001</v>
      </c>
      <c r="K37" s="22"/>
      <c r="L37" s="22"/>
      <c r="M37" s="22"/>
      <c r="N37" s="22"/>
      <c r="O37" s="22"/>
      <c r="P37" s="22"/>
    </row>
    <row r="38" spans="1:16" ht="39" customHeight="1" x14ac:dyDescent="0.15">
      <c r="A38" s="22"/>
      <c r="B38" s="35"/>
      <c r="C38" s="1244" t="s">
        <v>570</v>
      </c>
      <c r="D38" s="1245"/>
      <c r="E38" s="1246"/>
      <c r="F38" s="36">
        <v>0.49</v>
      </c>
      <c r="G38" s="37">
        <v>0.56999999999999995</v>
      </c>
      <c r="H38" s="37">
        <v>0.78</v>
      </c>
      <c r="I38" s="37">
        <v>0.56000000000000005</v>
      </c>
      <c r="J38" s="38">
        <v>0.59</v>
      </c>
      <c r="K38" s="22"/>
      <c r="L38" s="22"/>
      <c r="M38" s="22"/>
      <c r="N38" s="22"/>
      <c r="O38" s="22"/>
      <c r="P38" s="22"/>
    </row>
    <row r="39" spans="1:16" ht="39" customHeight="1" x14ac:dyDescent="0.15">
      <c r="A39" s="22"/>
      <c r="B39" s="35"/>
      <c r="C39" s="1244" t="s">
        <v>571</v>
      </c>
      <c r="D39" s="1245"/>
      <c r="E39" s="1246"/>
      <c r="F39" s="36">
        <v>0.15</v>
      </c>
      <c r="G39" s="37">
        <v>7.0000000000000007E-2</v>
      </c>
      <c r="H39" s="37">
        <v>7.0000000000000007E-2</v>
      </c>
      <c r="I39" s="37">
        <v>0.03</v>
      </c>
      <c r="J39" s="38">
        <v>0.17</v>
      </c>
      <c r="K39" s="22"/>
      <c r="L39" s="22"/>
      <c r="M39" s="22"/>
      <c r="N39" s="22"/>
      <c r="O39" s="22"/>
      <c r="P39" s="22"/>
    </row>
    <row r="40" spans="1:16" ht="39" customHeight="1" x14ac:dyDescent="0.15">
      <c r="A40" s="22"/>
      <c r="B40" s="35"/>
      <c r="C40" s="1244" t="s">
        <v>572</v>
      </c>
      <c r="D40" s="1245"/>
      <c r="E40" s="1246"/>
      <c r="F40" s="36">
        <v>0.02</v>
      </c>
      <c r="G40" s="37">
        <v>0.11</v>
      </c>
      <c r="H40" s="37">
        <v>0.11</v>
      </c>
      <c r="I40" s="37">
        <v>0.02</v>
      </c>
      <c r="J40" s="38">
        <v>0.02</v>
      </c>
      <c r="K40" s="22"/>
      <c r="L40" s="22"/>
      <c r="M40" s="22"/>
      <c r="N40" s="22"/>
      <c r="O40" s="22"/>
      <c r="P40" s="22"/>
    </row>
    <row r="41" spans="1:16" ht="39" customHeight="1" x14ac:dyDescent="0.15">
      <c r="A41" s="22"/>
      <c r="B41" s="35"/>
      <c r="C41" s="1244" t="s">
        <v>573</v>
      </c>
      <c r="D41" s="1245"/>
      <c r="E41" s="1246"/>
      <c r="F41" s="36">
        <v>0.94</v>
      </c>
      <c r="G41" s="37">
        <v>0.33</v>
      </c>
      <c r="H41" s="37">
        <v>0.2</v>
      </c>
      <c r="I41" s="37">
        <v>0.08</v>
      </c>
      <c r="J41" s="38">
        <v>0.01</v>
      </c>
      <c r="K41" s="22"/>
      <c r="L41" s="22"/>
      <c r="M41" s="22"/>
      <c r="N41" s="22"/>
      <c r="O41" s="22"/>
      <c r="P41" s="22"/>
    </row>
    <row r="42" spans="1:16" ht="39" customHeight="1" x14ac:dyDescent="0.15">
      <c r="A42" s="22"/>
      <c r="B42" s="39"/>
      <c r="C42" s="1244" t="s">
        <v>574</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575</v>
      </c>
      <c r="D43" s="1248"/>
      <c r="E43" s="124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syQcypto8VP3WTQrA1CkKaEcRiPe3omTWTit9SzzqPkEclh21yCZnV1oKioPDM8lEu12gAhoaufb8CQ4low9A==" saltValue="8IrSUsnxQcnu5cHYFM6o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1554</v>
      </c>
      <c r="L45" s="60">
        <v>1629</v>
      </c>
      <c r="M45" s="60">
        <v>1658</v>
      </c>
      <c r="N45" s="60">
        <v>1676</v>
      </c>
      <c r="O45" s="61">
        <v>1668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212</v>
      </c>
      <c r="L48" s="64">
        <v>254</v>
      </c>
      <c r="M48" s="64">
        <v>280</v>
      </c>
      <c r="N48" s="64">
        <v>273</v>
      </c>
      <c r="O48" s="65">
        <v>297</v>
      </c>
      <c r="P48" s="48"/>
      <c r="Q48" s="48"/>
      <c r="R48" s="48"/>
      <c r="S48" s="48"/>
      <c r="T48" s="48"/>
      <c r="U48" s="48"/>
    </row>
    <row r="49" spans="1:21" ht="30.75" customHeight="1" x14ac:dyDescent="0.15">
      <c r="A49" s="48"/>
      <c r="B49" s="1272"/>
      <c r="C49" s="1273"/>
      <c r="D49" s="62"/>
      <c r="E49" s="1254" t="s">
        <v>16</v>
      </c>
      <c r="F49" s="1254"/>
      <c r="G49" s="1254"/>
      <c r="H49" s="1254"/>
      <c r="I49" s="1254"/>
      <c r="J49" s="1255"/>
      <c r="K49" s="63">
        <v>261</v>
      </c>
      <c r="L49" s="64">
        <v>241</v>
      </c>
      <c r="M49" s="64">
        <v>163</v>
      </c>
      <c r="N49" s="64">
        <v>23</v>
      </c>
      <c r="O49" s="65">
        <v>24</v>
      </c>
      <c r="P49" s="48"/>
      <c r="Q49" s="48"/>
      <c r="R49" s="48"/>
      <c r="S49" s="48"/>
      <c r="T49" s="48"/>
      <c r="U49" s="48"/>
    </row>
    <row r="50" spans="1:21" ht="30.75" customHeight="1" x14ac:dyDescent="0.15">
      <c r="A50" s="48"/>
      <c r="B50" s="1272"/>
      <c r="C50" s="1273"/>
      <c r="D50" s="62"/>
      <c r="E50" s="1254" t="s">
        <v>17</v>
      </c>
      <c r="F50" s="1254"/>
      <c r="G50" s="1254"/>
      <c r="H50" s="1254"/>
      <c r="I50" s="1254"/>
      <c r="J50" s="1255"/>
      <c r="K50" s="63">
        <v>90</v>
      </c>
      <c r="L50" s="64">
        <v>86</v>
      </c>
      <c r="M50" s="64">
        <v>99</v>
      </c>
      <c r="N50" s="64">
        <v>83</v>
      </c>
      <c r="O50" s="65">
        <v>89</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1426</v>
      </c>
      <c r="L52" s="64">
        <v>1515</v>
      </c>
      <c r="M52" s="64">
        <v>1527</v>
      </c>
      <c r="N52" s="64">
        <v>1507</v>
      </c>
      <c r="O52" s="65">
        <v>1509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691</v>
      </c>
      <c r="L53" s="69">
        <v>695</v>
      </c>
      <c r="M53" s="69">
        <v>673</v>
      </c>
      <c r="N53" s="69">
        <v>548</v>
      </c>
      <c r="O53" s="70">
        <v>569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aEA+PxW1C9Bd3159avoTCPCsutOqXKiElwVb5SGQiRLxFTJ7Sd9mWhy0SSk0k5Y6Sd0WUPSlSxDx76+bibYMA==" saltValue="5ctDlsgPBkQo6RmUXGMp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17136</v>
      </c>
      <c r="J41" s="104">
        <v>17382</v>
      </c>
      <c r="K41" s="104">
        <v>16875</v>
      </c>
      <c r="L41" s="104">
        <v>16169</v>
      </c>
      <c r="M41" s="105">
        <v>15579</v>
      </c>
    </row>
    <row r="42" spans="2:13" ht="27.75" customHeight="1" x14ac:dyDescent="0.15">
      <c r="B42" s="1280"/>
      <c r="C42" s="1281"/>
      <c r="D42" s="106"/>
      <c r="E42" s="1284" t="s">
        <v>32</v>
      </c>
      <c r="F42" s="1284"/>
      <c r="G42" s="1284"/>
      <c r="H42" s="1285"/>
      <c r="I42" s="107">
        <v>2151</v>
      </c>
      <c r="J42" s="108">
        <v>1905</v>
      </c>
      <c r="K42" s="108">
        <v>4625</v>
      </c>
      <c r="L42" s="108">
        <v>4228</v>
      </c>
      <c r="M42" s="109">
        <v>4132</v>
      </c>
    </row>
    <row r="43" spans="2:13" ht="27.75" customHeight="1" x14ac:dyDescent="0.15">
      <c r="B43" s="1280"/>
      <c r="C43" s="1281"/>
      <c r="D43" s="106"/>
      <c r="E43" s="1284" t="s">
        <v>33</v>
      </c>
      <c r="F43" s="1284"/>
      <c r="G43" s="1284"/>
      <c r="H43" s="1285"/>
      <c r="I43" s="107">
        <v>4853</v>
      </c>
      <c r="J43" s="108">
        <v>4813</v>
      </c>
      <c r="K43" s="108">
        <v>4794</v>
      </c>
      <c r="L43" s="108">
        <v>5245</v>
      </c>
      <c r="M43" s="109">
        <v>5426</v>
      </c>
    </row>
    <row r="44" spans="2:13" ht="27.75" customHeight="1" x14ac:dyDescent="0.15">
      <c r="B44" s="1280"/>
      <c r="C44" s="1281"/>
      <c r="D44" s="106"/>
      <c r="E44" s="1284" t="s">
        <v>34</v>
      </c>
      <c r="F44" s="1284"/>
      <c r="G44" s="1284"/>
      <c r="H44" s="1285"/>
      <c r="I44" s="107">
        <v>480</v>
      </c>
      <c r="J44" s="108">
        <v>255</v>
      </c>
      <c r="K44" s="108">
        <v>101</v>
      </c>
      <c r="L44" s="108">
        <v>96</v>
      </c>
      <c r="M44" s="109">
        <v>77</v>
      </c>
    </row>
    <row r="45" spans="2:13" ht="27.75" customHeight="1" x14ac:dyDescent="0.15">
      <c r="B45" s="1280"/>
      <c r="C45" s="1281"/>
      <c r="D45" s="106"/>
      <c r="E45" s="1284" t="s">
        <v>35</v>
      </c>
      <c r="F45" s="1284"/>
      <c r="G45" s="1284"/>
      <c r="H45" s="1285"/>
      <c r="I45" s="107">
        <v>1587</v>
      </c>
      <c r="J45" s="108">
        <v>1582</v>
      </c>
      <c r="K45" s="108">
        <v>1422</v>
      </c>
      <c r="L45" s="108">
        <v>1318</v>
      </c>
      <c r="M45" s="109">
        <v>1258</v>
      </c>
    </row>
    <row r="46" spans="2:13" ht="27.75" customHeight="1" x14ac:dyDescent="0.15">
      <c r="B46" s="1280"/>
      <c r="C46" s="1281"/>
      <c r="D46" s="110"/>
      <c r="E46" s="1284" t="s">
        <v>36</v>
      </c>
      <c r="F46" s="1284"/>
      <c r="G46" s="1284"/>
      <c r="H46" s="1285"/>
      <c r="I46" s="107">
        <v>7</v>
      </c>
      <c r="J46" s="108" t="s">
        <v>517</v>
      </c>
      <c r="K46" s="108" t="s">
        <v>517</v>
      </c>
      <c r="L46" s="108" t="s">
        <v>517</v>
      </c>
      <c r="M46" s="109" t="s">
        <v>517</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6614</v>
      </c>
      <c r="J50" s="108">
        <v>9263</v>
      </c>
      <c r="K50" s="108">
        <v>12221</v>
      </c>
      <c r="L50" s="108">
        <v>11250</v>
      </c>
      <c r="M50" s="109">
        <v>10703</v>
      </c>
    </row>
    <row r="51" spans="2:13" ht="27.75" customHeight="1" x14ac:dyDescent="0.15">
      <c r="B51" s="1280"/>
      <c r="C51" s="1281"/>
      <c r="D51" s="106"/>
      <c r="E51" s="1284" t="s">
        <v>42</v>
      </c>
      <c r="F51" s="1284"/>
      <c r="G51" s="1284"/>
      <c r="H51" s="1285"/>
      <c r="I51" s="107">
        <v>1552</v>
      </c>
      <c r="J51" s="108">
        <v>1981</v>
      </c>
      <c r="K51" s="108">
        <v>2315</v>
      </c>
      <c r="L51" s="108">
        <v>2273</v>
      </c>
      <c r="M51" s="109">
        <v>2253</v>
      </c>
    </row>
    <row r="52" spans="2:13" ht="27.75" customHeight="1" x14ac:dyDescent="0.15">
      <c r="B52" s="1282"/>
      <c r="C52" s="1283"/>
      <c r="D52" s="106"/>
      <c r="E52" s="1284" t="s">
        <v>43</v>
      </c>
      <c r="F52" s="1284"/>
      <c r="G52" s="1284"/>
      <c r="H52" s="1285"/>
      <c r="I52" s="107">
        <v>16005</v>
      </c>
      <c r="J52" s="108">
        <v>15940</v>
      </c>
      <c r="K52" s="108">
        <v>15230</v>
      </c>
      <c r="L52" s="108">
        <v>15159</v>
      </c>
      <c r="M52" s="109">
        <v>14556</v>
      </c>
    </row>
    <row r="53" spans="2:13" ht="27.75" customHeight="1" thickBot="1" x14ac:dyDescent="0.2">
      <c r="B53" s="1286" t="s">
        <v>44</v>
      </c>
      <c r="C53" s="1287"/>
      <c r="D53" s="113"/>
      <c r="E53" s="1288" t="s">
        <v>45</v>
      </c>
      <c r="F53" s="1288"/>
      <c r="G53" s="1288"/>
      <c r="H53" s="1289"/>
      <c r="I53" s="114">
        <v>2043</v>
      </c>
      <c r="J53" s="115">
        <v>-1247</v>
      </c>
      <c r="K53" s="115">
        <v>-1948</v>
      </c>
      <c r="L53" s="115">
        <v>-1626</v>
      </c>
      <c r="M53" s="116">
        <v>-1040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ME5rW05ynciIwHtV6rauvXobWTXN3d2goTDiPx0QGngoIYPhq1NLM+U00QcV1Y8itq3nzFzGrXh7Enm6XA/dQ==" saltValue="QqJ+tygeMgtJIwXeYMOl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1496</v>
      </c>
      <c r="G55" s="128">
        <v>1499</v>
      </c>
      <c r="H55" s="129">
        <v>1958</v>
      </c>
    </row>
    <row r="56" spans="2:8" ht="52.5" customHeight="1" x14ac:dyDescent="0.15">
      <c r="B56" s="130"/>
      <c r="C56" s="1307" t="s">
        <v>49</v>
      </c>
      <c r="D56" s="1307"/>
      <c r="E56" s="1308"/>
      <c r="F56" s="131">
        <v>2261</v>
      </c>
      <c r="G56" s="131">
        <v>2139</v>
      </c>
      <c r="H56" s="132">
        <v>2010</v>
      </c>
    </row>
    <row r="57" spans="2:8" ht="53.25" customHeight="1" x14ac:dyDescent="0.15">
      <c r="B57" s="130"/>
      <c r="C57" s="1309" t="s">
        <v>50</v>
      </c>
      <c r="D57" s="1309"/>
      <c r="E57" s="1310"/>
      <c r="F57" s="133">
        <v>10228</v>
      </c>
      <c r="G57" s="133">
        <v>9341</v>
      </c>
      <c r="H57" s="134">
        <v>8421</v>
      </c>
    </row>
    <row r="58" spans="2:8" ht="45.75" customHeight="1" x14ac:dyDescent="0.15">
      <c r="B58" s="135"/>
      <c r="C58" s="1297" t="s">
        <v>582</v>
      </c>
      <c r="D58" s="1298"/>
      <c r="E58" s="1299"/>
      <c r="F58" s="136">
        <v>6986</v>
      </c>
      <c r="G58" s="136">
        <v>6118</v>
      </c>
      <c r="H58" s="137">
        <v>5438</v>
      </c>
    </row>
    <row r="59" spans="2:8" ht="45.75" customHeight="1" x14ac:dyDescent="0.15">
      <c r="B59" s="135"/>
      <c r="C59" s="1297" t="s">
        <v>583</v>
      </c>
      <c r="D59" s="1298"/>
      <c r="E59" s="1299"/>
      <c r="F59" s="136">
        <v>1820</v>
      </c>
      <c r="G59" s="136">
        <v>1822</v>
      </c>
      <c r="H59" s="137">
        <v>1746</v>
      </c>
    </row>
    <row r="60" spans="2:8" ht="45.75" customHeight="1" x14ac:dyDescent="0.15">
      <c r="B60" s="135"/>
      <c r="C60" s="1297" t="s">
        <v>584</v>
      </c>
      <c r="D60" s="1298"/>
      <c r="E60" s="1299"/>
      <c r="F60" s="136">
        <v>493</v>
      </c>
      <c r="G60" s="136">
        <v>493</v>
      </c>
      <c r="H60" s="137">
        <v>493</v>
      </c>
    </row>
    <row r="61" spans="2:8" ht="45.75" customHeight="1" x14ac:dyDescent="0.15">
      <c r="B61" s="135"/>
      <c r="C61" s="1297" t="s">
        <v>585</v>
      </c>
      <c r="D61" s="1298"/>
      <c r="E61" s="1299"/>
      <c r="F61" s="136">
        <v>321</v>
      </c>
      <c r="G61" s="136">
        <v>245</v>
      </c>
      <c r="H61" s="137">
        <v>183</v>
      </c>
    </row>
    <row r="62" spans="2:8" ht="45.75" customHeight="1" thickBot="1" x14ac:dyDescent="0.2">
      <c r="B62" s="138"/>
      <c r="C62" s="1300" t="s">
        <v>586</v>
      </c>
      <c r="D62" s="1301"/>
      <c r="E62" s="1302"/>
      <c r="F62" s="139">
        <v>190</v>
      </c>
      <c r="G62" s="139">
        <v>170</v>
      </c>
      <c r="H62" s="140">
        <v>147</v>
      </c>
    </row>
    <row r="63" spans="2:8" ht="52.5" customHeight="1" thickBot="1" x14ac:dyDescent="0.2">
      <c r="B63" s="141"/>
      <c r="C63" s="1303" t="s">
        <v>51</v>
      </c>
      <c r="D63" s="1303"/>
      <c r="E63" s="1304"/>
      <c r="F63" s="142">
        <v>13985</v>
      </c>
      <c r="G63" s="142">
        <v>12978</v>
      </c>
      <c r="H63" s="143">
        <v>12389</v>
      </c>
    </row>
    <row r="64" spans="2:8" ht="15" customHeight="1" x14ac:dyDescent="0.15"/>
  </sheetData>
  <sheetProtection algorithmName="SHA-512" hashValue="OddHvjnFPaHeJhdTc2GXwzxdaJHmU2iqvj0LRivwK9mMbx1nLj3dS82FdF4s09caxAgiPAIbyj921GJTIRIuiA==" saltValue="eK9QJ1hk3qbw0nnDrbX0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559</v>
      </c>
      <c r="BQ50" s="1317"/>
      <c r="BR50" s="1317"/>
      <c r="BS50" s="1317"/>
      <c r="BT50" s="1317"/>
      <c r="BU50" s="1317"/>
      <c r="BV50" s="1317"/>
      <c r="BW50" s="1317"/>
      <c r="BX50" s="1317" t="s">
        <v>560</v>
      </c>
      <c r="BY50" s="1317"/>
      <c r="BZ50" s="1317"/>
      <c r="CA50" s="1317"/>
      <c r="CB50" s="1317"/>
      <c r="CC50" s="1317"/>
      <c r="CD50" s="1317"/>
      <c r="CE50" s="1317"/>
      <c r="CF50" s="1317" t="s">
        <v>561</v>
      </c>
      <c r="CG50" s="1317"/>
      <c r="CH50" s="1317"/>
      <c r="CI50" s="1317"/>
      <c r="CJ50" s="1317"/>
      <c r="CK50" s="1317"/>
      <c r="CL50" s="1317"/>
      <c r="CM50" s="1317"/>
      <c r="CN50" s="1317" t="s">
        <v>562</v>
      </c>
      <c r="CO50" s="1317"/>
      <c r="CP50" s="1317"/>
      <c r="CQ50" s="1317"/>
      <c r="CR50" s="1317"/>
      <c r="CS50" s="1317"/>
      <c r="CT50" s="1317"/>
      <c r="CU50" s="1317"/>
      <c r="CV50" s="1317" t="s">
        <v>563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611</v>
      </c>
      <c r="AO51" s="1316"/>
      <c r="AP51" s="1316"/>
      <c r="AQ51" s="1316"/>
      <c r="AR51" s="1316"/>
      <c r="AS51" s="1316"/>
      <c r="AT51" s="1316"/>
      <c r="AU51" s="1316"/>
      <c r="AV51" s="1316"/>
      <c r="AW51" s="1316"/>
      <c r="AX51" s="1316"/>
      <c r="AY51" s="1316"/>
      <c r="AZ51" s="1316"/>
      <c r="BA51" s="1316"/>
      <c r="BB51" s="1316" t="s">
        <v>612</v>
      </c>
      <c r="BC51" s="1316"/>
      <c r="BD51" s="1316"/>
      <c r="BE51" s="1316"/>
      <c r="BF51" s="1316"/>
      <c r="BG51" s="1316"/>
      <c r="BH51" s="1316"/>
      <c r="BI51" s="1316"/>
      <c r="BJ51" s="1316"/>
      <c r="BK51" s="1316"/>
      <c r="BL51" s="1316"/>
      <c r="BM51" s="1316"/>
      <c r="BN51" s="1316"/>
      <c r="BO51" s="1316"/>
      <c r="BP51" s="1313">
        <v>35.200000000000003</v>
      </c>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613</v>
      </c>
      <c r="BC53" s="1316"/>
      <c r="BD53" s="1316"/>
      <c r="BE53" s="1316"/>
      <c r="BF53" s="1316"/>
      <c r="BG53" s="1316"/>
      <c r="BH53" s="1316"/>
      <c r="BI53" s="1316"/>
      <c r="BJ53" s="1316"/>
      <c r="BK53" s="1316"/>
      <c r="BL53" s="1316"/>
      <c r="BM53" s="1316"/>
      <c r="BN53" s="1316"/>
      <c r="BO53" s="1316"/>
      <c r="BP53" s="1313">
        <v>40</v>
      </c>
      <c r="BQ53" s="1313"/>
      <c r="BR53" s="1313"/>
      <c r="BS53" s="1313"/>
      <c r="BT53" s="1313"/>
      <c r="BU53" s="1313"/>
      <c r="BV53" s="1313"/>
      <c r="BW53" s="1313"/>
      <c r="BX53" s="1313">
        <v>40.299999999999997</v>
      </c>
      <c r="BY53" s="1313"/>
      <c r="BZ53" s="1313"/>
      <c r="CA53" s="1313"/>
      <c r="CB53" s="1313"/>
      <c r="CC53" s="1313"/>
      <c r="CD53" s="1313"/>
      <c r="CE53" s="1313"/>
      <c r="CF53" s="1313">
        <v>40.9</v>
      </c>
      <c r="CG53" s="1313"/>
      <c r="CH53" s="1313"/>
      <c r="CI53" s="1313"/>
      <c r="CJ53" s="1313"/>
      <c r="CK53" s="1313"/>
      <c r="CL53" s="1313"/>
      <c r="CM53" s="1313"/>
      <c r="CN53" s="1313">
        <v>41.1</v>
      </c>
      <c r="CO53" s="1313"/>
      <c r="CP53" s="1313"/>
      <c r="CQ53" s="1313"/>
      <c r="CR53" s="1313"/>
      <c r="CS53" s="1313"/>
      <c r="CT53" s="1313"/>
      <c r="CU53" s="1313"/>
      <c r="CV53" s="1313">
        <v>42.5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614</v>
      </c>
      <c r="AO55" s="1317"/>
      <c r="AP55" s="1317"/>
      <c r="AQ55" s="1317"/>
      <c r="AR55" s="1317"/>
      <c r="AS55" s="1317"/>
      <c r="AT55" s="1317"/>
      <c r="AU55" s="1317"/>
      <c r="AV55" s="1317"/>
      <c r="AW55" s="1317"/>
      <c r="AX55" s="1317"/>
      <c r="AY55" s="1317"/>
      <c r="AZ55" s="1317"/>
      <c r="BA55" s="1317"/>
      <c r="BB55" s="1316" t="s">
        <v>612</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613</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559</v>
      </c>
      <c r="BQ72" s="1317"/>
      <c r="BR72" s="1317"/>
      <c r="BS72" s="1317"/>
      <c r="BT72" s="1317"/>
      <c r="BU72" s="1317"/>
      <c r="BV72" s="1317"/>
      <c r="BW72" s="1317"/>
      <c r="BX72" s="1317" t="s">
        <v>560</v>
      </c>
      <c r="BY72" s="1317"/>
      <c r="BZ72" s="1317"/>
      <c r="CA72" s="1317"/>
      <c r="CB72" s="1317"/>
      <c r="CC72" s="1317"/>
      <c r="CD72" s="1317"/>
      <c r="CE72" s="1317"/>
      <c r="CF72" s="1317" t="s">
        <v>561</v>
      </c>
      <c r="CG72" s="1317"/>
      <c r="CH72" s="1317"/>
      <c r="CI72" s="1317"/>
      <c r="CJ72" s="1317"/>
      <c r="CK72" s="1317"/>
      <c r="CL72" s="1317"/>
      <c r="CM72" s="1317"/>
      <c r="CN72" s="1317" t="s">
        <v>562</v>
      </c>
      <c r="CO72" s="1317"/>
      <c r="CP72" s="1317"/>
      <c r="CQ72" s="1317"/>
      <c r="CR72" s="1317"/>
      <c r="CS72" s="1317"/>
      <c r="CT72" s="1317"/>
      <c r="CU72" s="1317"/>
      <c r="CV72" s="1317" t="s">
        <v>563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611</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3">
        <v>35.200000000000003</v>
      </c>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11.5</v>
      </c>
      <c r="BQ75" s="1313"/>
      <c r="BR75" s="1313"/>
      <c r="BS75" s="1313"/>
      <c r="BT75" s="1313"/>
      <c r="BU75" s="1313"/>
      <c r="BV75" s="1313"/>
      <c r="BW75" s="1313"/>
      <c r="BX75" s="1313">
        <v>11.6</v>
      </c>
      <c r="BY75" s="1313"/>
      <c r="BZ75" s="1313"/>
      <c r="CA75" s="1313"/>
      <c r="CB75" s="1313"/>
      <c r="CC75" s="1313"/>
      <c r="CD75" s="1313"/>
      <c r="CE75" s="1313"/>
      <c r="CF75" s="1313">
        <v>11.8</v>
      </c>
      <c r="CG75" s="1313"/>
      <c r="CH75" s="1313"/>
      <c r="CI75" s="1313"/>
      <c r="CJ75" s="1313"/>
      <c r="CK75" s="1313"/>
      <c r="CL75" s="1313"/>
      <c r="CM75" s="1313"/>
      <c r="CN75" s="1313">
        <v>10.9</v>
      </c>
      <c r="CO75" s="1313"/>
      <c r="CP75" s="1313"/>
      <c r="CQ75" s="1313"/>
      <c r="CR75" s="1313"/>
      <c r="CS75" s="1313"/>
      <c r="CT75" s="1313"/>
      <c r="CU75" s="1313"/>
      <c r="CV75" s="1313">
        <v>10</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614</v>
      </c>
      <c r="AO77" s="1317"/>
      <c r="AP77" s="1317"/>
      <c r="AQ77" s="1317"/>
      <c r="AR77" s="1317"/>
      <c r="AS77" s="1317"/>
      <c r="AT77" s="1317"/>
      <c r="AU77" s="1317"/>
      <c r="AV77" s="1317"/>
      <c r="AW77" s="1317"/>
      <c r="AX77" s="1317"/>
      <c r="AY77" s="1317"/>
      <c r="AZ77" s="1317"/>
      <c r="BA77" s="1317"/>
      <c r="BB77" s="1316" t="s">
        <v>612</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EyrV3GfFx28gfCNZepWKMG6OhQ55ZmAJB0cPpcNqMhCqYPBF41QKPQyVKFKyG2CzX4PTfs3Xrz1lKphvSlxZg==" saltValue="KVk+2qLOEsr4kYUQVxIu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tgcrlhHJn1qcE8OrfiEObMnOYRJOunwYWBI6/IE0TXxnUPRPdHLUwickpfcRay4Vqax1raBGHqPOwie39pokRg==" saltValue="NuE05nV/TC5d82bxnX+iB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vE+kKtQj3bthb0p9Z9J25gLZogyE4Qmi3m6uNjgeGQQ/UNf+kgmh8E+kjUApYlBt7blpFG+v9wRqAiFlZL9pbQ==" saltValue="3RgjAmoR0q4CZqoeA0/qk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121032</v>
      </c>
      <c r="E3" s="162"/>
      <c r="F3" s="163">
        <v>47738</v>
      </c>
      <c r="G3" s="164"/>
      <c r="H3" s="165"/>
    </row>
    <row r="4" spans="1:8" x14ac:dyDescent="0.15">
      <c r="A4" s="166"/>
      <c r="B4" s="167"/>
      <c r="C4" s="168"/>
      <c r="D4" s="169">
        <v>102016</v>
      </c>
      <c r="E4" s="170"/>
      <c r="F4" s="171">
        <v>24937</v>
      </c>
      <c r="G4" s="172"/>
      <c r="H4" s="173"/>
    </row>
    <row r="5" spans="1:8" x14ac:dyDescent="0.15">
      <c r="A5" s="154" t="s">
        <v>551</v>
      </c>
      <c r="B5" s="159"/>
      <c r="C5" s="160"/>
      <c r="D5" s="161">
        <v>166784</v>
      </c>
      <c r="E5" s="162"/>
      <c r="F5" s="163">
        <v>52191</v>
      </c>
      <c r="G5" s="164"/>
      <c r="H5" s="165"/>
    </row>
    <row r="6" spans="1:8" x14ac:dyDescent="0.15">
      <c r="A6" s="166"/>
      <c r="B6" s="167"/>
      <c r="C6" s="168"/>
      <c r="D6" s="169">
        <v>48922</v>
      </c>
      <c r="E6" s="170"/>
      <c r="F6" s="171">
        <v>24843</v>
      </c>
      <c r="G6" s="172"/>
      <c r="H6" s="173"/>
    </row>
    <row r="7" spans="1:8" x14ac:dyDescent="0.15">
      <c r="A7" s="154" t="s">
        <v>552</v>
      </c>
      <c r="B7" s="159"/>
      <c r="C7" s="160"/>
      <c r="D7" s="161">
        <v>108198</v>
      </c>
      <c r="E7" s="162"/>
      <c r="F7" s="163">
        <v>47387</v>
      </c>
      <c r="G7" s="164"/>
      <c r="H7" s="165"/>
    </row>
    <row r="8" spans="1:8" x14ac:dyDescent="0.15">
      <c r="A8" s="166"/>
      <c r="B8" s="167"/>
      <c r="C8" s="168"/>
      <c r="D8" s="169">
        <v>85400</v>
      </c>
      <c r="E8" s="170"/>
      <c r="F8" s="171">
        <v>24928</v>
      </c>
      <c r="G8" s="172"/>
      <c r="H8" s="173"/>
    </row>
    <row r="9" spans="1:8" x14ac:dyDescent="0.15">
      <c r="A9" s="154" t="s">
        <v>553</v>
      </c>
      <c r="B9" s="159"/>
      <c r="C9" s="160"/>
      <c r="D9" s="161">
        <v>126935</v>
      </c>
      <c r="E9" s="162"/>
      <c r="F9" s="163">
        <v>51264</v>
      </c>
      <c r="G9" s="164"/>
      <c r="H9" s="165"/>
    </row>
    <row r="10" spans="1:8" x14ac:dyDescent="0.15">
      <c r="A10" s="166"/>
      <c r="B10" s="167"/>
      <c r="C10" s="168"/>
      <c r="D10" s="169">
        <v>96458</v>
      </c>
      <c r="E10" s="170"/>
      <c r="F10" s="171">
        <v>26040</v>
      </c>
      <c r="G10" s="172"/>
      <c r="H10" s="173"/>
    </row>
    <row r="11" spans="1:8" x14ac:dyDescent="0.15">
      <c r="A11" s="154" t="s">
        <v>554</v>
      </c>
      <c r="B11" s="159"/>
      <c r="C11" s="160"/>
      <c r="D11" s="161">
        <v>77084</v>
      </c>
      <c r="E11" s="162"/>
      <c r="F11" s="163">
        <v>52068</v>
      </c>
      <c r="G11" s="164"/>
      <c r="H11" s="165"/>
    </row>
    <row r="12" spans="1:8" x14ac:dyDescent="0.15">
      <c r="A12" s="166"/>
      <c r="B12" s="167"/>
      <c r="C12" s="174"/>
      <c r="D12" s="169">
        <v>57871</v>
      </c>
      <c r="E12" s="170"/>
      <c r="F12" s="171">
        <v>26936</v>
      </c>
      <c r="G12" s="172"/>
      <c r="H12" s="173"/>
    </row>
    <row r="13" spans="1:8" x14ac:dyDescent="0.15">
      <c r="A13" s="154"/>
      <c r="B13" s="159"/>
      <c r="C13" s="175"/>
      <c r="D13" s="176">
        <v>120007</v>
      </c>
      <c r="E13" s="177"/>
      <c r="F13" s="178">
        <v>50130</v>
      </c>
      <c r="G13" s="179"/>
      <c r="H13" s="165"/>
    </row>
    <row r="14" spans="1:8" x14ac:dyDescent="0.15">
      <c r="A14" s="166"/>
      <c r="B14" s="167"/>
      <c r="C14" s="168"/>
      <c r="D14" s="169">
        <v>78133</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8.9700000000000006</v>
      </c>
      <c r="C19" s="180">
        <f>ROUND(VALUE(SUBSTITUTE(実質収支比率等に係る経年分析!G$48,"▲","-")),2)</f>
        <v>20.309999999999999</v>
      </c>
      <c r="D19" s="180">
        <f>ROUND(VALUE(SUBSTITUTE(実質収支比率等に係る経年分析!H$48,"▲","-")),2)</f>
        <v>32.340000000000003</v>
      </c>
      <c r="E19" s="180">
        <f>ROUND(VALUE(SUBSTITUTE(実質収支比率等に係る経年分析!I$48,"▲","-")),2)</f>
        <v>7.43</v>
      </c>
      <c r="F19" s="180">
        <f>ROUND(VALUE(SUBSTITUTE(実質収支比率等に係る経年分析!J$48,"▲","-")),2)</f>
        <v>10.53</v>
      </c>
    </row>
    <row r="20" spans="1:11" x14ac:dyDescent="0.15">
      <c r="A20" s="180" t="s">
        <v>55</v>
      </c>
      <c r="B20" s="180">
        <f>ROUND(VALUE(SUBSTITUTE(実質収支比率等に係る経年分析!F$47,"▲","-")),2)</f>
        <v>24.74</v>
      </c>
      <c r="C20" s="180">
        <f>ROUND(VALUE(SUBSTITUTE(実質収支比率等に係る経年分析!G$47,"▲","-")),2)</f>
        <v>24.59</v>
      </c>
      <c r="D20" s="180">
        <f>ROUND(VALUE(SUBSTITUTE(実質収支比率等に係る経年分析!H$47,"▲","-")),2)</f>
        <v>20.52</v>
      </c>
      <c r="E20" s="180">
        <f>ROUND(VALUE(SUBSTITUTE(実質収支比率等に係る経年分析!I$47,"▲","-")),2)</f>
        <v>20.7</v>
      </c>
      <c r="F20" s="180">
        <f>ROUND(VALUE(SUBSTITUTE(実質収支比率等に係る経年分析!J$47,"▲","-")),2)</f>
        <v>26.08</v>
      </c>
    </row>
    <row r="21" spans="1:11" x14ac:dyDescent="0.15">
      <c r="A21" s="180" t="s">
        <v>56</v>
      </c>
      <c r="B21" s="180">
        <f>IF(ISNUMBER(VALUE(SUBSTITUTE(実質収支比率等に係る経年分析!F$49,"▲","-"))),ROUND(VALUE(SUBSTITUTE(実質収支比率等に係る経年分析!F$49,"▲","-")),2),NA())</f>
        <v>3.98</v>
      </c>
      <c r="C21" s="180">
        <f>IF(ISNUMBER(VALUE(SUBSTITUTE(実質収支比率等に係る経年分析!G$49,"▲","-"))),ROUND(VALUE(SUBSTITUTE(実質収支比率等に係る経年分析!G$49,"▲","-")),2),NA())</f>
        <v>11.44</v>
      </c>
      <c r="D21" s="180">
        <f>IF(ISNUMBER(VALUE(SUBSTITUTE(実質収支比率等に係る経年分析!H$49,"▲","-"))),ROUND(VALUE(SUBSTITUTE(実質収支比率等に係る経年分析!H$49,"▲","-")),2),NA())</f>
        <v>8.65</v>
      </c>
      <c r="E21" s="180">
        <f>IF(ISNUMBER(VALUE(SUBSTITUTE(実質収支比率等に係る経年分析!I$49,"▲","-"))),ROUND(VALUE(SUBSTITUTE(実質収支比率等に係る経年分析!I$49,"▲","-")),2),NA())</f>
        <v>-25.1</v>
      </c>
      <c r="F21" s="180">
        <f>IF(ISNUMBER(VALUE(SUBSTITUTE(実質収支比率等に係る経年分析!J$49,"▲","-"))),ROUND(VALUE(SUBSTITUTE(実質収支比率等に係る経年分析!J$49,"▲","-")),2),NA())</f>
        <v>9.48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住宅用地取得造成事業特別会計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0.94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グリーンパーク推進整備事業基金特別会計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工業用地取得造成事業特別会計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1.1399999999999999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1.67</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4.43</v>
      </c>
    </row>
    <row r="36" spans="1:16" x14ac:dyDescent="0.15">
      <c r="A36" s="181" t="str">
        <f>IF(連結実質赤字比率に係る赤字・黒字の構成分析!C$34="",NA(),連結実質赤字比率に係る赤字・黒字の構成分析!C$34)</f>
        <v>ふるさと寄附金基金特別会計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1426</v>
      </c>
      <c r="E42" s="182"/>
      <c r="F42" s="182"/>
      <c r="G42" s="182">
        <f>'実質公債費比率（分子）の構造'!L$52</f>
        <v>1515</v>
      </c>
      <c r="H42" s="182"/>
      <c r="I42" s="182"/>
      <c r="J42" s="182">
        <f>'実質公債費比率（分子）の構造'!M$52</f>
        <v>1527</v>
      </c>
      <c r="K42" s="182"/>
      <c r="L42" s="182"/>
      <c r="M42" s="182">
        <f>'実質公債費比率（分子）の構造'!N$52</f>
        <v>1507</v>
      </c>
      <c r="N42" s="182"/>
      <c r="O42" s="182"/>
      <c r="P42" s="182">
        <f>'実質公債費比率（分子）の構造'!O$52</f>
        <v>1509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90</v>
      </c>
      <c r="C44" s="182"/>
      <c r="D44" s="182"/>
      <c r="E44" s="182">
        <f>'実質公債費比率（分子）の構造'!L$50</f>
        <v>86</v>
      </c>
      <c r="F44" s="182"/>
      <c r="G44" s="182"/>
      <c r="H44" s="182">
        <f>'実質公債費比率（分子）の構造'!M$50</f>
        <v>99</v>
      </c>
      <c r="I44" s="182"/>
      <c r="J44" s="182"/>
      <c r="K44" s="182">
        <f>'実質公債費比率（分子）の構造'!N$50</f>
        <v>83</v>
      </c>
      <c r="L44" s="182"/>
      <c r="M44" s="182"/>
      <c r="N44" s="182">
        <f>'実質公債費比率（分子）の構造'!O$50</f>
        <v>89</v>
      </c>
      <c r="O44" s="182"/>
      <c r="P44" s="182"/>
    </row>
    <row r="45" spans="1:16" x14ac:dyDescent="0.15">
      <c r="A45" s="182" t="s">
        <v>66</v>
      </c>
      <c r="B45" s="182">
        <f>'実質公債費比率（分子）の構造'!K$49</f>
        <v>261</v>
      </c>
      <c r="C45" s="182"/>
      <c r="D45" s="182"/>
      <c r="E45" s="182">
        <f>'実質公債費比率（分子）の構造'!L$49</f>
        <v>241</v>
      </c>
      <c r="F45" s="182"/>
      <c r="G45" s="182"/>
      <c r="H45" s="182">
        <f>'実質公債費比率（分子）の構造'!M$49</f>
        <v>163</v>
      </c>
      <c r="I45" s="182"/>
      <c r="J45" s="182"/>
      <c r="K45" s="182">
        <f>'実質公債費比率（分子）の構造'!N$49</f>
        <v>23</v>
      </c>
      <c r="L45" s="182"/>
      <c r="M45" s="182"/>
      <c r="N45" s="182">
        <f>'実質公債費比率（分子）の構造'!O$49</f>
        <v>24</v>
      </c>
      <c r="O45" s="182"/>
      <c r="P45" s="182"/>
    </row>
    <row r="46" spans="1:16" x14ac:dyDescent="0.15">
      <c r="A46" s="182" t="s">
        <v>67</v>
      </c>
      <c r="B46" s="182">
        <f>'実質公債費比率（分子）の構造'!K$48</f>
        <v>212</v>
      </c>
      <c r="C46" s="182"/>
      <c r="D46" s="182"/>
      <c r="E46" s="182">
        <f>'実質公債費比率（分子）の構造'!L$48</f>
        <v>254</v>
      </c>
      <c r="F46" s="182"/>
      <c r="G46" s="182"/>
      <c r="H46" s="182">
        <f>'実質公債費比率（分子）の構造'!M$48</f>
        <v>280</v>
      </c>
      <c r="I46" s="182"/>
      <c r="J46" s="182"/>
      <c r="K46" s="182">
        <f>'実質公債費比率（分子）の構造'!N$48</f>
        <v>273</v>
      </c>
      <c r="L46" s="182"/>
      <c r="M46" s="182"/>
      <c r="N46" s="182">
        <f>'実質公債費比率（分子）の構造'!O$48</f>
        <v>297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1554</v>
      </c>
      <c r="C49" s="182"/>
      <c r="D49" s="182"/>
      <c r="E49" s="182">
        <f>'実質公債費比率（分子）の構造'!L$45</f>
        <v>1629</v>
      </c>
      <c r="F49" s="182"/>
      <c r="G49" s="182"/>
      <c r="H49" s="182">
        <f>'実質公債費比率（分子）の構造'!M$45</f>
        <v>1658</v>
      </c>
      <c r="I49" s="182"/>
      <c r="J49" s="182"/>
      <c r="K49" s="182">
        <f>'実質公債費比率（分子）の構造'!N$45</f>
        <v>1676</v>
      </c>
      <c r="L49" s="182"/>
      <c r="M49" s="182"/>
      <c r="N49" s="182">
        <f>'実質公債費比率（分子）の構造'!O$45</f>
        <v>1668</v>
      </c>
      <c r="O49" s="182"/>
      <c r="P49" s="182"/>
    </row>
    <row r="50" spans="1:16" x14ac:dyDescent="0.15">
      <c r="A50" s="182" t="s">
        <v>70</v>
      </c>
      <c r="B50" s="182" t="e">
        <f>NA()</f>
        <v>#N/A</v>
      </c>
      <c r="C50" s="182">
        <f>IF(ISNUMBER('実質公債費比率（分子）の構造'!K$53),'実質公債費比率（分子）の構造'!K$53,NA())</f>
        <v>691</v>
      </c>
      <c r="D50" s="182" t="e">
        <f>NA()</f>
        <v>#N/A</v>
      </c>
      <c r="E50" s="182" t="e">
        <f>NA()</f>
        <v>#N/A</v>
      </c>
      <c r="F50" s="182">
        <f>IF(ISNUMBER('実質公債費比率（分子）の構造'!L$53),'実質公債費比率（分子）の構造'!L$53,NA())</f>
        <v>695</v>
      </c>
      <c r="G50" s="182" t="e">
        <f>NA()</f>
        <v>#N/A</v>
      </c>
      <c r="H50" s="182" t="e">
        <f>NA()</f>
        <v>#N/A</v>
      </c>
      <c r="I50" s="182">
        <f>IF(ISNUMBER('実質公債費比率（分子）の構造'!M$53),'実質公債費比率（分子）の構造'!M$53,NA())</f>
        <v>673</v>
      </c>
      <c r="J50" s="182" t="e">
        <f>NA()</f>
        <v>#N/A</v>
      </c>
      <c r="K50" s="182" t="e">
        <f>NA()</f>
        <v>#N/A</v>
      </c>
      <c r="L50" s="182">
        <f>IF(ISNUMBER('実質公債費比率（分子）の構造'!N$53),'実質公債費比率（分子）の構造'!N$53,NA())</f>
        <v>548</v>
      </c>
      <c r="M50" s="182" t="e">
        <f>NA()</f>
        <v>#N/A</v>
      </c>
      <c r="N50" s="182" t="e">
        <f>NA()</f>
        <v>#N/A</v>
      </c>
      <c r="O50" s="182">
        <f>IF(ISNUMBER('実質公債費比率（分子）の構造'!O$53),'実質公債費比率（分子）の構造'!O$53,NA())</f>
        <v>569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16005</v>
      </c>
      <c r="E56" s="181"/>
      <c r="F56" s="181"/>
      <c r="G56" s="181">
        <f>'将来負担比率（分子）の構造'!J$52</f>
        <v>15940</v>
      </c>
      <c r="H56" s="181"/>
      <c r="I56" s="181"/>
      <c r="J56" s="181">
        <f>'将来負担比率（分子）の構造'!K$52</f>
        <v>15230</v>
      </c>
      <c r="K56" s="181"/>
      <c r="L56" s="181"/>
      <c r="M56" s="181">
        <f>'将来負担比率（分子）の構造'!L$52</f>
        <v>15159</v>
      </c>
      <c r="N56" s="181"/>
      <c r="O56" s="181"/>
      <c r="P56" s="181">
        <f>'将来負担比率（分子）の構造'!M$52</f>
        <v>14556</v>
      </c>
    </row>
    <row r="57" spans="1:16" x14ac:dyDescent="0.15">
      <c r="A57" s="181" t="s">
        <v>42</v>
      </c>
      <c r="B57" s="181"/>
      <c r="C57" s="181"/>
      <c r="D57" s="181">
        <f>'将来負担比率（分子）の構造'!I$51</f>
        <v>1552</v>
      </c>
      <c r="E57" s="181"/>
      <c r="F57" s="181"/>
      <c r="G57" s="181">
        <f>'将来負担比率（分子）の構造'!J$51</f>
        <v>1981</v>
      </c>
      <c r="H57" s="181"/>
      <c r="I57" s="181"/>
      <c r="J57" s="181">
        <f>'将来負担比率（分子）の構造'!K$51</f>
        <v>2315</v>
      </c>
      <c r="K57" s="181"/>
      <c r="L57" s="181"/>
      <c r="M57" s="181">
        <f>'将来負担比率（分子）の構造'!L$51</f>
        <v>2273</v>
      </c>
      <c r="N57" s="181"/>
      <c r="O57" s="181"/>
      <c r="P57" s="181">
        <f>'将来負担比率（分子）の構造'!M$51</f>
        <v>2253</v>
      </c>
    </row>
    <row r="58" spans="1:16" x14ac:dyDescent="0.15">
      <c r="A58" s="181" t="s">
        <v>41</v>
      </c>
      <c r="B58" s="181"/>
      <c r="C58" s="181"/>
      <c r="D58" s="181">
        <f>'将来負担比率（分子）の構造'!I$50</f>
        <v>6614</v>
      </c>
      <c r="E58" s="181"/>
      <c r="F58" s="181"/>
      <c r="G58" s="181">
        <f>'将来負担比率（分子）の構造'!J$50</f>
        <v>9263</v>
      </c>
      <c r="H58" s="181"/>
      <c r="I58" s="181"/>
      <c r="J58" s="181">
        <f>'将来負担比率（分子）の構造'!K$50</f>
        <v>12221</v>
      </c>
      <c r="K58" s="181"/>
      <c r="L58" s="181"/>
      <c r="M58" s="181">
        <f>'将来負担比率（分子）の構造'!L$50</f>
        <v>11250</v>
      </c>
      <c r="N58" s="181"/>
      <c r="O58" s="181"/>
      <c r="P58" s="181">
        <f>'将来負担比率（分子）の構造'!M$50</f>
        <v>10703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1587</v>
      </c>
      <c r="C62" s="181"/>
      <c r="D62" s="181"/>
      <c r="E62" s="181">
        <f>'将来負担比率（分子）の構造'!J$45</f>
        <v>1582</v>
      </c>
      <c r="F62" s="181"/>
      <c r="G62" s="181"/>
      <c r="H62" s="181">
        <f>'将来負担比率（分子）の構造'!K$45</f>
        <v>1422</v>
      </c>
      <c r="I62" s="181"/>
      <c r="J62" s="181"/>
      <c r="K62" s="181">
        <f>'将来負担比率（分子）の構造'!L$45</f>
        <v>1318</v>
      </c>
      <c r="L62" s="181"/>
      <c r="M62" s="181"/>
      <c r="N62" s="181">
        <f>'将来負担比率（分子）の構造'!M$45</f>
        <v>1258</v>
      </c>
      <c r="O62" s="181"/>
      <c r="P62" s="181"/>
    </row>
    <row r="63" spans="1:16" x14ac:dyDescent="0.15">
      <c r="A63" s="181" t="s">
        <v>34</v>
      </c>
      <c r="B63" s="181">
        <f>'将来負担比率（分子）の構造'!I$44</f>
        <v>480</v>
      </c>
      <c r="C63" s="181"/>
      <c r="D63" s="181"/>
      <c r="E63" s="181">
        <f>'将来負担比率（分子）の構造'!J$44</f>
        <v>255</v>
      </c>
      <c r="F63" s="181"/>
      <c r="G63" s="181"/>
      <c r="H63" s="181">
        <f>'将来負担比率（分子）の構造'!K$44</f>
        <v>101</v>
      </c>
      <c r="I63" s="181"/>
      <c r="J63" s="181"/>
      <c r="K63" s="181">
        <f>'将来負担比率（分子）の構造'!L$44</f>
        <v>96</v>
      </c>
      <c r="L63" s="181"/>
      <c r="M63" s="181"/>
      <c r="N63" s="181">
        <f>'将来負担比率（分子）の構造'!M$44</f>
        <v>77</v>
      </c>
      <c r="O63" s="181"/>
      <c r="P63" s="181"/>
    </row>
    <row r="64" spans="1:16" x14ac:dyDescent="0.15">
      <c r="A64" s="181" t="s">
        <v>33</v>
      </c>
      <c r="B64" s="181">
        <f>'将来負担比率（分子）の構造'!I$43</f>
        <v>4853</v>
      </c>
      <c r="C64" s="181"/>
      <c r="D64" s="181"/>
      <c r="E64" s="181">
        <f>'将来負担比率（分子）の構造'!J$43</f>
        <v>4813</v>
      </c>
      <c r="F64" s="181"/>
      <c r="G64" s="181"/>
      <c r="H64" s="181">
        <f>'将来負担比率（分子）の構造'!K$43</f>
        <v>4794</v>
      </c>
      <c r="I64" s="181"/>
      <c r="J64" s="181"/>
      <c r="K64" s="181">
        <f>'将来負担比率（分子）の構造'!L$43</f>
        <v>5245</v>
      </c>
      <c r="L64" s="181"/>
      <c r="M64" s="181"/>
      <c r="N64" s="181">
        <f>'将来負担比率（分子）の構造'!M$43</f>
        <v>5426</v>
      </c>
      <c r="O64" s="181"/>
      <c r="P64" s="181"/>
    </row>
    <row r="65" spans="1:16" x14ac:dyDescent="0.15">
      <c r="A65" s="181" t="s">
        <v>32</v>
      </c>
      <c r="B65" s="181">
        <f>'将来負担比率（分子）の構造'!I$42</f>
        <v>2151</v>
      </c>
      <c r="C65" s="181"/>
      <c r="D65" s="181"/>
      <c r="E65" s="181">
        <f>'将来負担比率（分子）の構造'!J$42</f>
        <v>1905</v>
      </c>
      <c r="F65" s="181"/>
      <c r="G65" s="181"/>
      <c r="H65" s="181">
        <f>'将来負担比率（分子）の構造'!K$42</f>
        <v>4625</v>
      </c>
      <c r="I65" s="181"/>
      <c r="J65" s="181"/>
      <c r="K65" s="181">
        <f>'将来負担比率（分子）の構造'!L$42</f>
        <v>4228</v>
      </c>
      <c r="L65" s="181"/>
      <c r="M65" s="181"/>
      <c r="N65" s="181">
        <f>'将来負担比率（分子）の構造'!M$42</f>
        <v>4132</v>
      </c>
      <c r="O65" s="181"/>
      <c r="P65" s="181"/>
    </row>
    <row r="66" spans="1:16" x14ac:dyDescent="0.15">
      <c r="A66" s="181" t="s">
        <v>31</v>
      </c>
      <c r="B66" s="181">
        <f>'将来負担比率（分子）の構造'!I$41</f>
        <v>17136</v>
      </c>
      <c r="C66" s="181"/>
      <c r="D66" s="181"/>
      <c r="E66" s="181">
        <f>'将来負担比率（分子）の構造'!J$41</f>
        <v>17382</v>
      </c>
      <c r="F66" s="181"/>
      <c r="G66" s="181"/>
      <c r="H66" s="181">
        <f>'将来負担比率（分子）の構造'!K$41</f>
        <v>16875</v>
      </c>
      <c r="I66" s="181"/>
      <c r="J66" s="181"/>
      <c r="K66" s="181">
        <f>'将来負担比率（分子）の構造'!L$41</f>
        <v>16169</v>
      </c>
      <c r="L66" s="181"/>
      <c r="M66" s="181"/>
      <c r="N66" s="181">
        <f>'将来負担比率（分子）の構造'!M$41</f>
        <v>15579</v>
      </c>
      <c r="O66" s="181"/>
      <c r="P66" s="181"/>
    </row>
    <row r="67" spans="1:16" x14ac:dyDescent="0.15">
      <c r="A67" s="181" t="s">
        <v>74</v>
      </c>
      <c r="B67" s="181" t="e">
        <f>NA()</f>
        <v>#N/A</v>
      </c>
      <c r="C67" s="181">
        <f>IF(ISNUMBER('将来負担比率（分子）の構造'!I$53), IF('将来負担比率（分子）の構造'!I$53 &lt; 0, 0, '将来負担比率（分子）の構造'!I$53), NA())</f>
        <v>2043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1496</v>
      </c>
      <c r="C72" s="185">
        <f>基金残高に係る経年分析!G55</f>
        <v>1499</v>
      </c>
      <c r="D72" s="185">
        <f>基金残高に係る経年分析!H55</f>
        <v>1958</v>
      </c>
    </row>
    <row r="73" spans="1:16" x14ac:dyDescent="0.15">
      <c r="A73" s="184" t="s">
        <v>77</v>
      </c>
      <c r="B73" s="185">
        <f>基金残高に係る経年分析!F56</f>
        <v>2261</v>
      </c>
      <c r="C73" s="185">
        <f>基金残高に係る経年分析!G56</f>
        <v>2139</v>
      </c>
      <c r="D73" s="185">
        <f>基金残高に係る経年分析!H56</f>
        <v>2010</v>
      </c>
    </row>
    <row r="74" spans="1:16" x14ac:dyDescent="0.15">
      <c r="A74" s="184" t="s">
        <v>78</v>
      </c>
      <c r="B74" s="185">
        <f>基金残高に係る経年分析!F57</f>
        <v>10228</v>
      </c>
      <c r="C74" s="185">
        <f>基金残高に係る経年分析!G57</f>
        <v>9341</v>
      </c>
      <c r="D74" s="185">
        <f>基金残高に係る経年分析!H57</f>
        <v>8421</v>
      </c>
    </row>
  </sheetData>
  <sheetProtection algorithmName="SHA-512" hashValue="7pjpOD60vekhN+Gi/VnIe6H6vS6vutTY67f9m/wdskQQ0daQYDPdeKnEMb5j1cI9MJOeV6xuafsYgB8IaqGClQ==" saltValue="A0j6bHkmrcPlkxNuOrn/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208</v>
      </c>
      <c r="DI1" s="800"/>
      <c r="DJ1" s="800"/>
      <c r="DK1" s="800"/>
      <c r="DL1" s="800"/>
      <c r="DM1" s="800"/>
      <c r="DN1" s="801"/>
      <c r="DO1" s="226"/>
      <c r="DP1" s="799" t="s">
        <v>209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214</v>
      </c>
      <c r="S4" s="742"/>
      <c r="T4" s="742"/>
      <c r="U4" s="742"/>
      <c r="V4" s="742"/>
      <c r="W4" s="742"/>
      <c r="X4" s="742"/>
      <c r="Y4" s="743"/>
      <c r="Z4" s="741" t="s">
        <v>215</v>
      </c>
      <c r="AA4" s="742"/>
      <c r="AB4" s="742"/>
      <c r="AC4" s="743"/>
      <c r="AD4" s="741" t="s">
        <v>216</v>
      </c>
      <c r="AE4" s="742"/>
      <c r="AF4" s="742"/>
      <c r="AG4" s="742"/>
      <c r="AH4" s="742"/>
      <c r="AI4" s="742"/>
      <c r="AJ4" s="742"/>
      <c r="AK4" s="743"/>
      <c r="AL4" s="741" t="s">
        <v>215</v>
      </c>
      <c r="AM4" s="742"/>
      <c r="AN4" s="742"/>
      <c r="AO4" s="743"/>
      <c r="AP4" s="802" t="s">
        <v>217</v>
      </c>
      <c r="AQ4" s="802"/>
      <c r="AR4" s="802"/>
      <c r="AS4" s="802"/>
      <c r="AT4" s="802"/>
      <c r="AU4" s="802"/>
      <c r="AV4" s="802"/>
      <c r="AW4" s="802"/>
      <c r="AX4" s="802"/>
      <c r="AY4" s="802"/>
      <c r="AZ4" s="802"/>
      <c r="BA4" s="802"/>
      <c r="BB4" s="802"/>
      <c r="BC4" s="802"/>
      <c r="BD4" s="802"/>
      <c r="BE4" s="802"/>
      <c r="BF4" s="802"/>
      <c r="BG4" s="802" t="s">
        <v>218</v>
      </c>
      <c r="BH4" s="802"/>
      <c r="BI4" s="802"/>
      <c r="BJ4" s="802"/>
      <c r="BK4" s="802"/>
      <c r="BL4" s="802"/>
      <c r="BM4" s="802"/>
      <c r="BN4" s="802"/>
      <c r="BO4" s="802" t="s">
        <v>215</v>
      </c>
      <c r="BP4" s="802"/>
      <c r="BQ4" s="802"/>
      <c r="BR4" s="802"/>
      <c r="BS4" s="802" t="s">
        <v>219</v>
      </c>
      <c r="BT4" s="802"/>
      <c r="BU4" s="802"/>
      <c r="BV4" s="802"/>
      <c r="BW4" s="802"/>
      <c r="BX4" s="802"/>
      <c r="BY4" s="802"/>
      <c r="BZ4" s="802"/>
      <c r="CA4" s="802"/>
      <c r="CB4" s="802"/>
      <c r="CD4" s="784" t="s">
        <v>220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221</v>
      </c>
      <c r="C5" s="747"/>
      <c r="D5" s="747"/>
      <c r="E5" s="747"/>
      <c r="F5" s="747"/>
      <c r="G5" s="747"/>
      <c r="H5" s="747"/>
      <c r="I5" s="747"/>
      <c r="J5" s="747"/>
      <c r="K5" s="747"/>
      <c r="L5" s="747"/>
      <c r="M5" s="747"/>
      <c r="N5" s="747"/>
      <c r="O5" s="747"/>
      <c r="P5" s="747"/>
      <c r="Q5" s="748"/>
      <c r="R5" s="735">
        <v>2763178</v>
      </c>
      <c r="S5" s="736"/>
      <c r="T5" s="736"/>
      <c r="U5" s="736"/>
      <c r="V5" s="736"/>
      <c r="W5" s="736"/>
      <c r="X5" s="736"/>
      <c r="Y5" s="779"/>
      <c r="Z5" s="797">
        <v>12.8</v>
      </c>
      <c r="AA5" s="797"/>
      <c r="AB5" s="797"/>
      <c r="AC5" s="797"/>
      <c r="AD5" s="798">
        <v>2763178</v>
      </c>
      <c r="AE5" s="798"/>
      <c r="AF5" s="798"/>
      <c r="AG5" s="798"/>
      <c r="AH5" s="798"/>
      <c r="AI5" s="798"/>
      <c r="AJ5" s="798"/>
      <c r="AK5" s="798"/>
      <c r="AL5" s="780">
        <v>38.1</v>
      </c>
      <c r="AM5" s="751"/>
      <c r="AN5" s="751"/>
      <c r="AO5" s="781"/>
      <c r="AP5" s="746" t="s">
        <v>222</v>
      </c>
      <c r="AQ5" s="747"/>
      <c r="AR5" s="747"/>
      <c r="AS5" s="747"/>
      <c r="AT5" s="747"/>
      <c r="AU5" s="747"/>
      <c r="AV5" s="747"/>
      <c r="AW5" s="747"/>
      <c r="AX5" s="747"/>
      <c r="AY5" s="747"/>
      <c r="AZ5" s="747"/>
      <c r="BA5" s="747"/>
      <c r="BB5" s="747"/>
      <c r="BC5" s="747"/>
      <c r="BD5" s="747"/>
      <c r="BE5" s="747"/>
      <c r="BF5" s="748"/>
      <c r="BG5" s="680">
        <v>2763178</v>
      </c>
      <c r="BH5" s="681"/>
      <c r="BI5" s="681"/>
      <c r="BJ5" s="681"/>
      <c r="BK5" s="681"/>
      <c r="BL5" s="681"/>
      <c r="BM5" s="681"/>
      <c r="BN5" s="682"/>
      <c r="BO5" s="713">
        <v>100</v>
      </c>
      <c r="BP5" s="713"/>
      <c r="BQ5" s="713"/>
      <c r="BR5" s="713"/>
      <c r="BS5" s="714" t="s">
        <v>223</v>
      </c>
      <c r="BT5" s="714"/>
      <c r="BU5" s="714"/>
      <c r="BV5" s="714"/>
      <c r="BW5" s="714"/>
      <c r="BX5" s="714"/>
      <c r="BY5" s="714"/>
      <c r="BZ5" s="714"/>
      <c r="CA5" s="714"/>
      <c r="CB5" s="777"/>
      <c r="CD5" s="784" t="s">
        <v>217</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215</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92457</v>
      </c>
      <c r="S6" s="681"/>
      <c r="T6" s="681"/>
      <c r="U6" s="681"/>
      <c r="V6" s="681"/>
      <c r="W6" s="681"/>
      <c r="X6" s="681"/>
      <c r="Y6" s="682"/>
      <c r="Z6" s="713">
        <v>0.4</v>
      </c>
      <c r="AA6" s="713"/>
      <c r="AB6" s="713"/>
      <c r="AC6" s="713"/>
      <c r="AD6" s="714">
        <v>92457</v>
      </c>
      <c r="AE6" s="714"/>
      <c r="AF6" s="714"/>
      <c r="AG6" s="714"/>
      <c r="AH6" s="714"/>
      <c r="AI6" s="714"/>
      <c r="AJ6" s="714"/>
      <c r="AK6" s="714"/>
      <c r="AL6" s="683">
        <v>1.3</v>
      </c>
      <c r="AM6" s="684"/>
      <c r="AN6" s="684"/>
      <c r="AO6" s="715"/>
      <c r="AP6" s="677" t="s">
        <v>228</v>
      </c>
      <c r="AQ6" s="678"/>
      <c r="AR6" s="678"/>
      <c r="AS6" s="678"/>
      <c r="AT6" s="678"/>
      <c r="AU6" s="678"/>
      <c r="AV6" s="678"/>
      <c r="AW6" s="678"/>
      <c r="AX6" s="678"/>
      <c r="AY6" s="678"/>
      <c r="AZ6" s="678"/>
      <c r="BA6" s="678"/>
      <c r="BB6" s="678"/>
      <c r="BC6" s="678"/>
      <c r="BD6" s="678"/>
      <c r="BE6" s="678"/>
      <c r="BF6" s="679"/>
      <c r="BG6" s="680">
        <v>2763178</v>
      </c>
      <c r="BH6" s="681"/>
      <c r="BI6" s="681"/>
      <c r="BJ6" s="681"/>
      <c r="BK6" s="681"/>
      <c r="BL6" s="681"/>
      <c r="BM6" s="681"/>
      <c r="BN6" s="682"/>
      <c r="BO6" s="713">
        <v>100</v>
      </c>
      <c r="BP6" s="713"/>
      <c r="BQ6" s="713"/>
      <c r="BR6" s="713"/>
      <c r="BS6" s="714" t="s">
        <v>127</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116971</v>
      </c>
      <c r="CS6" s="681"/>
      <c r="CT6" s="681"/>
      <c r="CU6" s="681"/>
      <c r="CV6" s="681"/>
      <c r="CW6" s="681"/>
      <c r="CX6" s="681"/>
      <c r="CY6" s="682"/>
      <c r="CZ6" s="780">
        <v>0.6</v>
      </c>
      <c r="DA6" s="751"/>
      <c r="DB6" s="751"/>
      <c r="DC6" s="783"/>
      <c r="DD6" s="686" t="s">
        <v>127</v>
      </c>
      <c r="DE6" s="681"/>
      <c r="DF6" s="681"/>
      <c r="DG6" s="681"/>
      <c r="DH6" s="681"/>
      <c r="DI6" s="681"/>
      <c r="DJ6" s="681"/>
      <c r="DK6" s="681"/>
      <c r="DL6" s="681"/>
      <c r="DM6" s="681"/>
      <c r="DN6" s="681"/>
      <c r="DO6" s="681"/>
      <c r="DP6" s="682"/>
      <c r="DQ6" s="686">
        <v>116971</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2492</v>
      </c>
      <c r="S7" s="681"/>
      <c r="T7" s="681"/>
      <c r="U7" s="681"/>
      <c r="V7" s="681"/>
      <c r="W7" s="681"/>
      <c r="X7" s="681"/>
      <c r="Y7" s="682"/>
      <c r="Z7" s="713">
        <v>0</v>
      </c>
      <c r="AA7" s="713"/>
      <c r="AB7" s="713"/>
      <c r="AC7" s="713"/>
      <c r="AD7" s="714">
        <v>2492</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1152347</v>
      </c>
      <c r="BH7" s="681"/>
      <c r="BI7" s="681"/>
      <c r="BJ7" s="681"/>
      <c r="BK7" s="681"/>
      <c r="BL7" s="681"/>
      <c r="BM7" s="681"/>
      <c r="BN7" s="682"/>
      <c r="BO7" s="713">
        <v>41.7</v>
      </c>
      <c r="BP7" s="713"/>
      <c r="BQ7" s="713"/>
      <c r="BR7" s="713"/>
      <c r="BS7" s="714" t="s">
        <v>127</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8356942</v>
      </c>
      <c r="CS7" s="681"/>
      <c r="CT7" s="681"/>
      <c r="CU7" s="681"/>
      <c r="CV7" s="681"/>
      <c r="CW7" s="681"/>
      <c r="CX7" s="681"/>
      <c r="CY7" s="682"/>
      <c r="CZ7" s="713">
        <v>41.1</v>
      </c>
      <c r="DA7" s="713"/>
      <c r="DB7" s="713"/>
      <c r="DC7" s="713"/>
      <c r="DD7" s="686">
        <v>164607</v>
      </c>
      <c r="DE7" s="681"/>
      <c r="DF7" s="681"/>
      <c r="DG7" s="681"/>
      <c r="DH7" s="681"/>
      <c r="DI7" s="681"/>
      <c r="DJ7" s="681"/>
      <c r="DK7" s="681"/>
      <c r="DL7" s="681"/>
      <c r="DM7" s="681"/>
      <c r="DN7" s="681"/>
      <c r="DO7" s="681"/>
      <c r="DP7" s="682"/>
      <c r="DQ7" s="686">
        <v>1939940</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6419</v>
      </c>
      <c r="S8" s="681"/>
      <c r="T8" s="681"/>
      <c r="U8" s="681"/>
      <c r="V8" s="681"/>
      <c r="W8" s="681"/>
      <c r="X8" s="681"/>
      <c r="Y8" s="682"/>
      <c r="Z8" s="713">
        <v>0</v>
      </c>
      <c r="AA8" s="713"/>
      <c r="AB8" s="713"/>
      <c r="AC8" s="713"/>
      <c r="AD8" s="714">
        <v>6419</v>
      </c>
      <c r="AE8" s="714"/>
      <c r="AF8" s="714"/>
      <c r="AG8" s="714"/>
      <c r="AH8" s="714"/>
      <c r="AI8" s="714"/>
      <c r="AJ8" s="714"/>
      <c r="AK8" s="714"/>
      <c r="AL8" s="683">
        <v>0.1</v>
      </c>
      <c r="AM8" s="684"/>
      <c r="AN8" s="684"/>
      <c r="AO8" s="715"/>
      <c r="AP8" s="677" t="s">
        <v>234</v>
      </c>
      <c r="AQ8" s="678"/>
      <c r="AR8" s="678"/>
      <c r="AS8" s="678"/>
      <c r="AT8" s="678"/>
      <c r="AU8" s="678"/>
      <c r="AV8" s="678"/>
      <c r="AW8" s="678"/>
      <c r="AX8" s="678"/>
      <c r="AY8" s="678"/>
      <c r="AZ8" s="678"/>
      <c r="BA8" s="678"/>
      <c r="BB8" s="678"/>
      <c r="BC8" s="678"/>
      <c r="BD8" s="678"/>
      <c r="BE8" s="678"/>
      <c r="BF8" s="679"/>
      <c r="BG8" s="680">
        <v>45142</v>
      </c>
      <c r="BH8" s="681"/>
      <c r="BI8" s="681"/>
      <c r="BJ8" s="681"/>
      <c r="BK8" s="681"/>
      <c r="BL8" s="681"/>
      <c r="BM8" s="681"/>
      <c r="BN8" s="682"/>
      <c r="BO8" s="713">
        <v>1.6</v>
      </c>
      <c r="BP8" s="713"/>
      <c r="BQ8" s="713"/>
      <c r="BR8" s="713"/>
      <c r="BS8" s="686" t="s">
        <v>223</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4885175</v>
      </c>
      <c r="CS8" s="681"/>
      <c r="CT8" s="681"/>
      <c r="CU8" s="681"/>
      <c r="CV8" s="681"/>
      <c r="CW8" s="681"/>
      <c r="CX8" s="681"/>
      <c r="CY8" s="682"/>
      <c r="CZ8" s="713">
        <v>24</v>
      </c>
      <c r="DA8" s="713"/>
      <c r="DB8" s="713"/>
      <c r="DC8" s="713"/>
      <c r="DD8" s="686">
        <v>489417</v>
      </c>
      <c r="DE8" s="681"/>
      <c r="DF8" s="681"/>
      <c r="DG8" s="681"/>
      <c r="DH8" s="681"/>
      <c r="DI8" s="681"/>
      <c r="DJ8" s="681"/>
      <c r="DK8" s="681"/>
      <c r="DL8" s="681"/>
      <c r="DM8" s="681"/>
      <c r="DN8" s="681"/>
      <c r="DO8" s="681"/>
      <c r="DP8" s="682"/>
      <c r="DQ8" s="686">
        <v>2150327</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7306</v>
      </c>
      <c r="S9" s="681"/>
      <c r="T9" s="681"/>
      <c r="U9" s="681"/>
      <c r="V9" s="681"/>
      <c r="W9" s="681"/>
      <c r="X9" s="681"/>
      <c r="Y9" s="682"/>
      <c r="Z9" s="713">
        <v>0</v>
      </c>
      <c r="AA9" s="713"/>
      <c r="AB9" s="713"/>
      <c r="AC9" s="713"/>
      <c r="AD9" s="714">
        <v>7306</v>
      </c>
      <c r="AE9" s="714"/>
      <c r="AF9" s="714"/>
      <c r="AG9" s="714"/>
      <c r="AH9" s="714"/>
      <c r="AI9" s="714"/>
      <c r="AJ9" s="714"/>
      <c r="AK9" s="714"/>
      <c r="AL9" s="683">
        <v>0.1</v>
      </c>
      <c r="AM9" s="684"/>
      <c r="AN9" s="684"/>
      <c r="AO9" s="715"/>
      <c r="AP9" s="677" t="s">
        <v>237</v>
      </c>
      <c r="AQ9" s="678"/>
      <c r="AR9" s="678"/>
      <c r="AS9" s="678"/>
      <c r="AT9" s="678"/>
      <c r="AU9" s="678"/>
      <c r="AV9" s="678"/>
      <c r="AW9" s="678"/>
      <c r="AX9" s="678"/>
      <c r="AY9" s="678"/>
      <c r="AZ9" s="678"/>
      <c r="BA9" s="678"/>
      <c r="BB9" s="678"/>
      <c r="BC9" s="678"/>
      <c r="BD9" s="678"/>
      <c r="BE9" s="678"/>
      <c r="BF9" s="679"/>
      <c r="BG9" s="680">
        <v>993554</v>
      </c>
      <c r="BH9" s="681"/>
      <c r="BI9" s="681"/>
      <c r="BJ9" s="681"/>
      <c r="BK9" s="681"/>
      <c r="BL9" s="681"/>
      <c r="BM9" s="681"/>
      <c r="BN9" s="682"/>
      <c r="BO9" s="713">
        <v>36</v>
      </c>
      <c r="BP9" s="713"/>
      <c r="BQ9" s="713"/>
      <c r="BR9" s="713"/>
      <c r="BS9" s="686" t="s">
        <v>223</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1059252</v>
      </c>
      <c r="CS9" s="681"/>
      <c r="CT9" s="681"/>
      <c r="CU9" s="681"/>
      <c r="CV9" s="681"/>
      <c r="CW9" s="681"/>
      <c r="CX9" s="681"/>
      <c r="CY9" s="682"/>
      <c r="CZ9" s="713">
        <v>5.2</v>
      </c>
      <c r="DA9" s="713"/>
      <c r="DB9" s="713"/>
      <c r="DC9" s="713"/>
      <c r="DD9" s="686">
        <v>25157</v>
      </c>
      <c r="DE9" s="681"/>
      <c r="DF9" s="681"/>
      <c r="DG9" s="681"/>
      <c r="DH9" s="681"/>
      <c r="DI9" s="681"/>
      <c r="DJ9" s="681"/>
      <c r="DK9" s="681"/>
      <c r="DL9" s="681"/>
      <c r="DM9" s="681"/>
      <c r="DN9" s="681"/>
      <c r="DO9" s="681"/>
      <c r="DP9" s="682"/>
      <c r="DQ9" s="686">
        <v>819795</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223</v>
      </c>
      <c r="S10" s="681"/>
      <c r="T10" s="681"/>
      <c r="U10" s="681"/>
      <c r="V10" s="681"/>
      <c r="W10" s="681"/>
      <c r="X10" s="681"/>
      <c r="Y10" s="682"/>
      <c r="Z10" s="713" t="s">
        <v>223</v>
      </c>
      <c r="AA10" s="713"/>
      <c r="AB10" s="713"/>
      <c r="AC10" s="713"/>
      <c r="AD10" s="714" t="s">
        <v>127</v>
      </c>
      <c r="AE10" s="714"/>
      <c r="AF10" s="714"/>
      <c r="AG10" s="714"/>
      <c r="AH10" s="714"/>
      <c r="AI10" s="714"/>
      <c r="AJ10" s="714"/>
      <c r="AK10" s="714"/>
      <c r="AL10" s="683" t="s">
        <v>127</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53577</v>
      </c>
      <c r="BH10" s="681"/>
      <c r="BI10" s="681"/>
      <c r="BJ10" s="681"/>
      <c r="BK10" s="681"/>
      <c r="BL10" s="681"/>
      <c r="BM10" s="681"/>
      <c r="BN10" s="682"/>
      <c r="BO10" s="713">
        <v>1.9</v>
      </c>
      <c r="BP10" s="713"/>
      <c r="BQ10" s="713"/>
      <c r="BR10" s="713"/>
      <c r="BS10" s="686" t="s">
        <v>223</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12669</v>
      </c>
      <c r="CS10" s="681"/>
      <c r="CT10" s="681"/>
      <c r="CU10" s="681"/>
      <c r="CV10" s="681"/>
      <c r="CW10" s="681"/>
      <c r="CX10" s="681"/>
      <c r="CY10" s="682"/>
      <c r="CZ10" s="713">
        <v>0.1</v>
      </c>
      <c r="DA10" s="713"/>
      <c r="DB10" s="713"/>
      <c r="DC10" s="713"/>
      <c r="DD10" s="686">
        <v>4499</v>
      </c>
      <c r="DE10" s="681"/>
      <c r="DF10" s="681"/>
      <c r="DG10" s="681"/>
      <c r="DH10" s="681"/>
      <c r="DI10" s="681"/>
      <c r="DJ10" s="681"/>
      <c r="DK10" s="681"/>
      <c r="DL10" s="681"/>
      <c r="DM10" s="681"/>
      <c r="DN10" s="681"/>
      <c r="DO10" s="681"/>
      <c r="DP10" s="682"/>
      <c r="DQ10" s="686">
        <v>8995</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520603</v>
      </c>
      <c r="S11" s="681"/>
      <c r="T11" s="681"/>
      <c r="U11" s="681"/>
      <c r="V11" s="681"/>
      <c r="W11" s="681"/>
      <c r="X11" s="681"/>
      <c r="Y11" s="682"/>
      <c r="Z11" s="683">
        <v>2.4</v>
      </c>
      <c r="AA11" s="684"/>
      <c r="AB11" s="684"/>
      <c r="AC11" s="685"/>
      <c r="AD11" s="686">
        <v>520603</v>
      </c>
      <c r="AE11" s="681"/>
      <c r="AF11" s="681"/>
      <c r="AG11" s="681"/>
      <c r="AH11" s="681"/>
      <c r="AI11" s="681"/>
      <c r="AJ11" s="681"/>
      <c r="AK11" s="682"/>
      <c r="AL11" s="683">
        <v>7.2</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60074</v>
      </c>
      <c r="BH11" s="681"/>
      <c r="BI11" s="681"/>
      <c r="BJ11" s="681"/>
      <c r="BK11" s="681"/>
      <c r="BL11" s="681"/>
      <c r="BM11" s="681"/>
      <c r="BN11" s="682"/>
      <c r="BO11" s="713">
        <v>2.2000000000000002</v>
      </c>
      <c r="BP11" s="713"/>
      <c r="BQ11" s="713"/>
      <c r="BR11" s="713"/>
      <c r="BS11" s="686" t="s">
        <v>223</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496419</v>
      </c>
      <c r="CS11" s="681"/>
      <c r="CT11" s="681"/>
      <c r="CU11" s="681"/>
      <c r="CV11" s="681"/>
      <c r="CW11" s="681"/>
      <c r="CX11" s="681"/>
      <c r="CY11" s="682"/>
      <c r="CZ11" s="713">
        <v>2.4</v>
      </c>
      <c r="DA11" s="713"/>
      <c r="DB11" s="713"/>
      <c r="DC11" s="713"/>
      <c r="DD11" s="686">
        <v>105168</v>
      </c>
      <c r="DE11" s="681"/>
      <c r="DF11" s="681"/>
      <c r="DG11" s="681"/>
      <c r="DH11" s="681"/>
      <c r="DI11" s="681"/>
      <c r="DJ11" s="681"/>
      <c r="DK11" s="681"/>
      <c r="DL11" s="681"/>
      <c r="DM11" s="681"/>
      <c r="DN11" s="681"/>
      <c r="DO11" s="681"/>
      <c r="DP11" s="682"/>
      <c r="DQ11" s="686">
        <v>270651</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v>17313</v>
      </c>
      <c r="S12" s="681"/>
      <c r="T12" s="681"/>
      <c r="U12" s="681"/>
      <c r="V12" s="681"/>
      <c r="W12" s="681"/>
      <c r="X12" s="681"/>
      <c r="Y12" s="682"/>
      <c r="Z12" s="713">
        <v>0.1</v>
      </c>
      <c r="AA12" s="713"/>
      <c r="AB12" s="713"/>
      <c r="AC12" s="713"/>
      <c r="AD12" s="714">
        <v>17313</v>
      </c>
      <c r="AE12" s="714"/>
      <c r="AF12" s="714"/>
      <c r="AG12" s="714"/>
      <c r="AH12" s="714"/>
      <c r="AI12" s="714"/>
      <c r="AJ12" s="714"/>
      <c r="AK12" s="714"/>
      <c r="AL12" s="683">
        <v>0.2</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1296274</v>
      </c>
      <c r="BH12" s="681"/>
      <c r="BI12" s="681"/>
      <c r="BJ12" s="681"/>
      <c r="BK12" s="681"/>
      <c r="BL12" s="681"/>
      <c r="BM12" s="681"/>
      <c r="BN12" s="682"/>
      <c r="BO12" s="713">
        <v>46.9</v>
      </c>
      <c r="BP12" s="713"/>
      <c r="BQ12" s="713"/>
      <c r="BR12" s="713"/>
      <c r="BS12" s="686" t="s">
        <v>223</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286282</v>
      </c>
      <c r="CS12" s="681"/>
      <c r="CT12" s="681"/>
      <c r="CU12" s="681"/>
      <c r="CV12" s="681"/>
      <c r="CW12" s="681"/>
      <c r="CX12" s="681"/>
      <c r="CY12" s="682"/>
      <c r="CZ12" s="713">
        <v>1.4</v>
      </c>
      <c r="DA12" s="713"/>
      <c r="DB12" s="713"/>
      <c r="DC12" s="713"/>
      <c r="DD12" s="686">
        <v>53696</v>
      </c>
      <c r="DE12" s="681"/>
      <c r="DF12" s="681"/>
      <c r="DG12" s="681"/>
      <c r="DH12" s="681"/>
      <c r="DI12" s="681"/>
      <c r="DJ12" s="681"/>
      <c r="DK12" s="681"/>
      <c r="DL12" s="681"/>
      <c r="DM12" s="681"/>
      <c r="DN12" s="681"/>
      <c r="DO12" s="681"/>
      <c r="DP12" s="682"/>
      <c r="DQ12" s="686">
        <v>200560</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223</v>
      </c>
      <c r="S13" s="681"/>
      <c r="T13" s="681"/>
      <c r="U13" s="681"/>
      <c r="V13" s="681"/>
      <c r="W13" s="681"/>
      <c r="X13" s="681"/>
      <c r="Y13" s="682"/>
      <c r="Z13" s="713" t="s">
        <v>223</v>
      </c>
      <c r="AA13" s="713"/>
      <c r="AB13" s="713"/>
      <c r="AC13" s="713"/>
      <c r="AD13" s="714" t="s">
        <v>127</v>
      </c>
      <c r="AE13" s="714"/>
      <c r="AF13" s="714"/>
      <c r="AG13" s="714"/>
      <c r="AH13" s="714"/>
      <c r="AI13" s="714"/>
      <c r="AJ13" s="714"/>
      <c r="AK13" s="714"/>
      <c r="AL13" s="683" t="s">
        <v>127</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1295269</v>
      </c>
      <c r="BH13" s="681"/>
      <c r="BI13" s="681"/>
      <c r="BJ13" s="681"/>
      <c r="BK13" s="681"/>
      <c r="BL13" s="681"/>
      <c r="BM13" s="681"/>
      <c r="BN13" s="682"/>
      <c r="BO13" s="713">
        <v>46.9</v>
      </c>
      <c r="BP13" s="713"/>
      <c r="BQ13" s="713"/>
      <c r="BR13" s="713"/>
      <c r="BS13" s="686" t="s">
        <v>127</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1264338</v>
      </c>
      <c r="CS13" s="681"/>
      <c r="CT13" s="681"/>
      <c r="CU13" s="681"/>
      <c r="CV13" s="681"/>
      <c r="CW13" s="681"/>
      <c r="CX13" s="681"/>
      <c r="CY13" s="682"/>
      <c r="CZ13" s="713">
        <v>6.2</v>
      </c>
      <c r="DA13" s="713"/>
      <c r="DB13" s="713"/>
      <c r="DC13" s="713"/>
      <c r="DD13" s="686">
        <v>607837</v>
      </c>
      <c r="DE13" s="681"/>
      <c r="DF13" s="681"/>
      <c r="DG13" s="681"/>
      <c r="DH13" s="681"/>
      <c r="DI13" s="681"/>
      <c r="DJ13" s="681"/>
      <c r="DK13" s="681"/>
      <c r="DL13" s="681"/>
      <c r="DM13" s="681"/>
      <c r="DN13" s="681"/>
      <c r="DO13" s="681"/>
      <c r="DP13" s="682"/>
      <c r="DQ13" s="686">
        <v>521400</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223</v>
      </c>
      <c r="S14" s="681"/>
      <c r="T14" s="681"/>
      <c r="U14" s="681"/>
      <c r="V14" s="681"/>
      <c r="W14" s="681"/>
      <c r="X14" s="681"/>
      <c r="Y14" s="682"/>
      <c r="Z14" s="713" t="s">
        <v>223</v>
      </c>
      <c r="AA14" s="713"/>
      <c r="AB14" s="713"/>
      <c r="AC14" s="713"/>
      <c r="AD14" s="714" t="s">
        <v>127</v>
      </c>
      <c r="AE14" s="714"/>
      <c r="AF14" s="714"/>
      <c r="AG14" s="714"/>
      <c r="AH14" s="714"/>
      <c r="AI14" s="714"/>
      <c r="AJ14" s="714"/>
      <c r="AK14" s="714"/>
      <c r="AL14" s="683" t="s">
        <v>127</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98722</v>
      </c>
      <c r="BH14" s="681"/>
      <c r="BI14" s="681"/>
      <c r="BJ14" s="681"/>
      <c r="BK14" s="681"/>
      <c r="BL14" s="681"/>
      <c r="BM14" s="681"/>
      <c r="BN14" s="682"/>
      <c r="BO14" s="713">
        <v>3.6</v>
      </c>
      <c r="BP14" s="713"/>
      <c r="BQ14" s="713"/>
      <c r="BR14" s="713"/>
      <c r="BS14" s="686" t="s">
        <v>127</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485857</v>
      </c>
      <c r="CS14" s="681"/>
      <c r="CT14" s="681"/>
      <c r="CU14" s="681"/>
      <c r="CV14" s="681"/>
      <c r="CW14" s="681"/>
      <c r="CX14" s="681"/>
      <c r="CY14" s="682"/>
      <c r="CZ14" s="713">
        <v>2.4</v>
      </c>
      <c r="DA14" s="713"/>
      <c r="DB14" s="713"/>
      <c r="DC14" s="713"/>
      <c r="DD14" s="686">
        <v>6440</v>
      </c>
      <c r="DE14" s="681"/>
      <c r="DF14" s="681"/>
      <c r="DG14" s="681"/>
      <c r="DH14" s="681"/>
      <c r="DI14" s="681"/>
      <c r="DJ14" s="681"/>
      <c r="DK14" s="681"/>
      <c r="DL14" s="681"/>
      <c r="DM14" s="681"/>
      <c r="DN14" s="681"/>
      <c r="DO14" s="681"/>
      <c r="DP14" s="682"/>
      <c r="DQ14" s="686">
        <v>447360</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223</v>
      </c>
      <c r="S15" s="681"/>
      <c r="T15" s="681"/>
      <c r="U15" s="681"/>
      <c r="V15" s="681"/>
      <c r="W15" s="681"/>
      <c r="X15" s="681"/>
      <c r="Y15" s="682"/>
      <c r="Z15" s="713" t="s">
        <v>223</v>
      </c>
      <c r="AA15" s="713"/>
      <c r="AB15" s="713"/>
      <c r="AC15" s="713"/>
      <c r="AD15" s="714" t="s">
        <v>223</v>
      </c>
      <c r="AE15" s="714"/>
      <c r="AF15" s="714"/>
      <c r="AG15" s="714"/>
      <c r="AH15" s="714"/>
      <c r="AI15" s="714"/>
      <c r="AJ15" s="714"/>
      <c r="AK15" s="714"/>
      <c r="AL15" s="683" t="s">
        <v>127</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215835</v>
      </c>
      <c r="BH15" s="681"/>
      <c r="BI15" s="681"/>
      <c r="BJ15" s="681"/>
      <c r="BK15" s="681"/>
      <c r="BL15" s="681"/>
      <c r="BM15" s="681"/>
      <c r="BN15" s="682"/>
      <c r="BO15" s="713">
        <v>7.8</v>
      </c>
      <c r="BP15" s="713"/>
      <c r="BQ15" s="713"/>
      <c r="BR15" s="713"/>
      <c r="BS15" s="686" t="s">
        <v>127</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1654224</v>
      </c>
      <c r="CS15" s="681"/>
      <c r="CT15" s="681"/>
      <c r="CU15" s="681"/>
      <c r="CV15" s="681"/>
      <c r="CW15" s="681"/>
      <c r="CX15" s="681"/>
      <c r="CY15" s="682"/>
      <c r="CZ15" s="713">
        <v>8.1</v>
      </c>
      <c r="DA15" s="713"/>
      <c r="DB15" s="713"/>
      <c r="DC15" s="713"/>
      <c r="DD15" s="686">
        <v>527930</v>
      </c>
      <c r="DE15" s="681"/>
      <c r="DF15" s="681"/>
      <c r="DG15" s="681"/>
      <c r="DH15" s="681"/>
      <c r="DI15" s="681"/>
      <c r="DJ15" s="681"/>
      <c r="DK15" s="681"/>
      <c r="DL15" s="681"/>
      <c r="DM15" s="681"/>
      <c r="DN15" s="681"/>
      <c r="DO15" s="681"/>
      <c r="DP15" s="682"/>
      <c r="DQ15" s="686">
        <v>832406</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6733</v>
      </c>
      <c r="S16" s="681"/>
      <c r="T16" s="681"/>
      <c r="U16" s="681"/>
      <c r="V16" s="681"/>
      <c r="W16" s="681"/>
      <c r="X16" s="681"/>
      <c r="Y16" s="682"/>
      <c r="Z16" s="713">
        <v>0</v>
      </c>
      <c r="AA16" s="713"/>
      <c r="AB16" s="713"/>
      <c r="AC16" s="713"/>
      <c r="AD16" s="714">
        <v>6733</v>
      </c>
      <c r="AE16" s="714"/>
      <c r="AF16" s="714"/>
      <c r="AG16" s="714"/>
      <c r="AH16" s="714"/>
      <c r="AI16" s="714"/>
      <c r="AJ16" s="714"/>
      <c r="AK16" s="714"/>
      <c r="AL16" s="683">
        <v>0.1</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223</v>
      </c>
      <c r="BP16" s="713"/>
      <c r="BQ16" s="713"/>
      <c r="BR16" s="713"/>
      <c r="BS16" s="686" t="s">
        <v>223</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38422</v>
      </c>
      <c r="CS16" s="681"/>
      <c r="CT16" s="681"/>
      <c r="CU16" s="681"/>
      <c r="CV16" s="681"/>
      <c r="CW16" s="681"/>
      <c r="CX16" s="681"/>
      <c r="CY16" s="682"/>
      <c r="CZ16" s="713">
        <v>0.2</v>
      </c>
      <c r="DA16" s="713"/>
      <c r="DB16" s="713"/>
      <c r="DC16" s="713"/>
      <c r="DD16" s="686" t="s">
        <v>127</v>
      </c>
      <c r="DE16" s="681"/>
      <c r="DF16" s="681"/>
      <c r="DG16" s="681"/>
      <c r="DH16" s="681"/>
      <c r="DI16" s="681"/>
      <c r="DJ16" s="681"/>
      <c r="DK16" s="681"/>
      <c r="DL16" s="681"/>
      <c r="DM16" s="681"/>
      <c r="DN16" s="681"/>
      <c r="DO16" s="681"/>
      <c r="DP16" s="682"/>
      <c r="DQ16" s="686">
        <v>4435</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9545</v>
      </c>
      <c r="S17" s="681"/>
      <c r="T17" s="681"/>
      <c r="U17" s="681"/>
      <c r="V17" s="681"/>
      <c r="W17" s="681"/>
      <c r="X17" s="681"/>
      <c r="Y17" s="682"/>
      <c r="Z17" s="713">
        <v>0</v>
      </c>
      <c r="AA17" s="713"/>
      <c r="AB17" s="713"/>
      <c r="AC17" s="713"/>
      <c r="AD17" s="714">
        <v>9545</v>
      </c>
      <c r="AE17" s="714"/>
      <c r="AF17" s="714"/>
      <c r="AG17" s="714"/>
      <c r="AH17" s="714"/>
      <c r="AI17" s="714"/>
      <c r="AJ17" s="714"/>
      <c r="AK17" s="714"/>
      <c r="AL17" s="683">
        <v>0.1</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1668259</v>
      </c>
      <c r="CS17" s="681"/>
      <c r="CT17" s="681"/>
      <c r="CU17" s="681"/>
      <c r="CV17" s="681"/>
      <c r="CW17" s="681"/>
      <c r="CX17" s="681"/>
      <c r="CY17" s="682"/>
      <c r="CZ17" s="713">
        <v>8.1999999999999993</v>
      </c>
      <c r="DA17" s="713"/>
      <c r="DB17" s="713"/>
      <c r="DC17" s="713"/>
      <c r="DD17" s="686" t="s">
        <v>223</v>
      </c>
      <c r="DE17" s="681"/>
      <c r="DF17" s="681"/>
      <c r="DG17" s="681"/>
      <c r="DH17" s="681"/>
      <c r="DI17" s="681"/>
      <c r="DJ17" s="681"/>
      <c r="DK17" s="681"/>
      <c r="DL17" s="681"/>
      <c r="DM17" s="681"/>
      <c r="DN17" s="681"/>
      <c r="DO17" s="681"/>
      <c r="DP17" s="682"/>
      <c r="DQ17" s="686">
        <v>1619492</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31822</v>
      </c>
      <c r="S18" s="681"/>
      <c r="T18" s="681"/>
      <c r="U18" s="681"/>
      <c r="V18" s="681"/>
      <c r="W18" s="681"/>
      <c r="X18" s="681"/>
      <c r="Y18" s="682"/>
      <c r="Z18" s="713">
        <v>0.1</v>
      </c>
      <c r="AA18" s="713"/>
      <c r="AB18" s="713"/>
      <c r="AC18" s="713"/>
      <c r="AD18" s="714">
        <v>31822</v>
      </c>
      <c r="AE18" s="714"/>
      <c r="AF18" s="714"/>
      <c r="AG18" s="714"/>
      <c r="AH18" s="714"/>
      <c r="AI18" s="714"/>
      <c r="AJ18" s="714"/>
      <c r="AK18" s="714"/>
      <c r="AL18" s="683">
        <v>0.4</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223</v>
      </c>
      <c r="BH18" s="681"/>
      <c r="BI18" s="681"/>
      <c r="BJ18" s="681"/>
      <c r="BK18" s="681"/>
      <c r="BL18" s="681"/>
      <c r="BM18" s="681"/>
      <c r="BN18" s="682"/>
      <c r="BO18" s="713" t="s">
        <v>223</v>
      </c>
      <c r="BP18" s="713"/>
      <c r="BQ18" s="713"/>
      <c r="BR18" s="713"/>
      <c r="BS18" s="686" t="s">
        <v>127</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27168</v>
      </c>
      <c r="S19" s="681"/>
      <c r="T19" s="681"/>
      <c r="U19" s="681"/>
      <c r="V19" s="681"/>
      <c r="W19" s="681"/>
      <c r="X19" s="681"/>
      <c r="Y19" s="682"/>
      <c r="Z19" s="713">
        <v>0.1</v>
      </c>
      <c r="AA19" s="713"/>
      <c r="AB19" s="713"/>
      <c r="AC19" s="713"/>
      <c r="AD19" s="714">
        <v>27168</v>
      </c>
      <c r="AE19" s="714"/>
      <c r="AF19" s="714"/>
      <c r="AG19" s="714"/>
      <c r="AH19" s="714"/>
      <c r="AI19" s="714"/>
      <c r="AJ19" s="714"/>
      <c r="AK19" s="714"/>
      <c r="AL19" s="683">
        <v>0.4</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t="s">
        <v>127</v>
      </c>
      <c r="BH19" s="681"/>
      <c r="BI19" s="681"/>
      <c r="BJ19" s="681"/>
      <c r="BK19" s="681"/>
      <c r="BL19" s="681"/>
      <c r="BM19" s="681"/>
      <c r="BN19" s="682"/>
      <c r="BO19" s="713" t="s">
        <v>127</v>
      </c>
      <c r="BP19" s="713"/>
      <c r="BQ19" s="713"/>
      <c r="BR19" s="713"/>
      <c r="BS19" s="686" t="s">
        <v>223</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127</v>
      </c>
      <c r="DA19" s="713"/>
      <c r="DB19" s="713"/>
      <c r="DC19" s="713"/>
      <c r="DD19" s="686" t="s">
        <v>223</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v>2862</v>
      </c>
      <c r="S20" s="681"/>
      <c r="T20" s="681"/>
      <c r="U20" s="681"/>
      <c r="V20" s="681"/>
      <c r="W20" s="681"/>
      <c r="X20" s="681"/>
      <c r="Y20" s="682"/>
      <c r="Z20" s="713">
        <v>0</v>
      </c>
      <c r="AA20" s="713"/>
      <c r="AB20" s="713"/>
      <c r="AC20" s="713"/>
      <c r="AD20" s="714">
        <v>2862</v>
      </c>
      <c r="AE20" s="714"/>
      <c r="AF20" s="714"/>
      <c r="AG20" s="714"/>
      <c r="AH20" s="714"/>
      <c r="AI20" s="714"/>
      <c r="AJ20" s="714"/>
      <c r="AK20" s="714"/>
      <c r="AL20" s="683">
        <v>0</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t="s">
        <v>223</v>
      </c>
      <c r="BH20" s="681"/>
      <c r="BI20" s="681"/>
      <c r="BJ20" s="681"/>
      <c r="BK20" s="681"/>
      <c r="BL20" s="681"/>
      <c r="BM20" s="681"/>
      <c r="BN20" s="682"/>
      <c r="BO20" s="713" t="s">
        <v>223</v>
      </c>
      <c r="BP20" s="713"/>
      <c r="BQ20" s="713"/>
      <c r="BR20" s="713"/>
      <c r="BS20" s="686" t="s">
        <v>223</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20324810</v>
      </c>
      <c r="CS20" s="681"/>
      <c r="CT20" s="681"/>
      <c r="CU20" s="681"/>
      <c r="CV20" s="681"/>
      <c r="CW20" s="681"/>
      <c r="CX20" s="681"/>
      <c r="CY20" s="682"/>
      <c r="CZ20" s="713">
        <v>100</v>
      </c>
      <c r="DA20" s="713"/>
      <c r="DB20" s="713"/>
      <c r="DC20" s="713"/>
      <c r="DD20" s="686">
        <v>1984751</v>
      </c>
      <c r="DE20" s="681"/>
      <c r="DF20" s="681"/>
      <c r="DG20" s="681"/>
      <c r="DH20" s="681"/>
      <c r="DI20" s="681"/>
      <c r="DJ20" s="681"/>
      <c r="DK20" s="681"/>
      <c r="DL20" s="681"/>
      <c r="DM20" s="681"/>
      <c r="DN20" s="681"/>
      <c r="DO20" s="681"/>
      <c r="DP20" s="682"/>
      <c r="DQ20" s="686">
        <v>8932332</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v>1792</v>
      </c>
      <c r="S21" s="681"/>
      <c r="T21" s="681"/>
      <c r="U21" s="681"/>
      <c r="V21" s="681"/>
      <c r="W21" s="681"/>
      <c r="X21" s="681"/>
      <c r="Y21" s="682"/>
      <c r="Z21" s="713">
        <v>0</v>
      </c>
      <c r="AA21" s="713"/>
      <c r="AB21" s="713"/>
      <c r="AC21" s="713"/>
      <c r="AD21" s="714">
        <v>1792</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t="s">
        <v>223</v>
      </c>
      <c r="BH21" s="681"/>
      <c r="BI21" s="681"/>
      <c r="BJ21" s="681"/>
      <c r="BK21" s="681"/>
      <c r="BL21" s="681"/>
      <c r="BM21" s="681"/>
      <c r="BN21" s="682"/>
      <c r="BO21" s="713" t="s">
        <v>127</v>
      </c>
      <c r="BP21" s="713"/>
      <c r="BQ21" s="713"/>
      <c r="BR21" s="713"/>
      <c r="BS21" s="686" t="s">
        <v>223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3944622</v>
      </c>
      <c r="S22" s="681"/>
      <c r="T22" s="681"/>
      <c r="U22" s="681"/>
      <c r="V22" s="681"/>
      <c r="W22" s="681"/>
      <c r="X22" s="681"/>
      <c r="Y22" s="682"/>
      <c r="Z22" s="713">
        <v>18.2</v>
      </c>
      <c r="AA22" s="713"/>
      <c r="AB22" s="713"/>
      <c r="AC22" s="713"/>
      <c r="AD22" s="714">
        <v>3744556</v>
      </c>
      <c r="AE22" s="714"/>
      <c r="AF22" s="714"/>
      <c r="AG22" s="714"/>
      <c r="AH22" s="714"/>
      <c r="AI22" s="714"/>
      <c r="AJ22" s="714"/>
      <c r="AK22" s="714"/>
      <c r="AL22" s="683">
        <v>51.7</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3744556</v>
      </c>
      <c r="S23" s="681"/>
      <c r="T23" s="681"/>
      <c r="U23" s="681"/>
      <c r="V23" s="681"/>
      <c r="W23" s="681"/>
      <c r="X23" s="681"/>
      <c r="Y23" s="682"/>
      <c r="Z23" s="713">
        <v>17.3</v>
      </c>
      <c r="AA23" s="713"/>
      <c r="AB23" s="713"/>
      <c r="AC23" s="713"/>
      <c r="AD23" s="714">
        <v>3744556</v>
      </c>
      <c r="AE23" s="714"/>
      <c r="AF23" s="714"/>
      <c r="AG23" s="714"/>
      <c r="AH23" s="714"/>
      <c r="AI23" s="714"/>
      <c r="AJ23" s="714"/>
      <c r="AK23" s="714"/>
      <c r="AL23" s="683">
        <v>51.7</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223</v>
      </c>
      <c r="BT23" s="681"/>
      <c r="BU23" s="681"/>
      <c r="BV23" s="681"/>
      <c r="BW23" s="681"/>
      <c r="BX23" s="681"/>
      <c r="BY23" s="681"/>
      <c r="BZ23" s="681"/>
      <c r="CA23" s="681"/>
      <c r="CB23" s="727"/>
      <c r="CD23" s="784" t="s">
        <v>217</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200066</v>
      </c>
      <c r="S24" s="681"/>
      <c r="T24" s="681"/>
      <c r="U24" s="681"/>
      <c r="V24" s="681"/>
      <c r="W24" s="681"/>
      <c r="X24" s="681"/>
      <c r="Y24" s="682"/>
      <c r="Z24" s="713">
        <v>0.9</v>
      </c>
      <c r="AA24" s="713"/>
      <c r="AB24" s="713"/>
      <c r="AC24" s="713"/>
      <c r="AD24" s="714" t="s">
        <v>223</v>
      </c>
      <c r="AE24" s="714"/>
      <c r="AF24" s="714"/>
      <c r="AG24" s="714"/>
      <c r="AH24" s="714"/>
      <c r="AI24" s="714"/>
      <c r="AJ24" s="714"/>
      <c r="AK24" s="714"/>
      <c r="AL24" s="683" t="s">
        <v>223</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223</v>
      </c>
      <c r="BH24" s="681"/>
      <c r="BI24" s="681"/>
      <c r="BJ24" s="681"/>
      <c r="BK24" s="681"/>
      <c r="BL24" s="681"/>
      <c r="BM24" s="681"/>
      <c r="BN24" s="682"/>
      <c r="BO24" s="713" t="s">
        <v>223</v>
      </c>
      <c r="BP24" s="713"/>
      <c r="BQ24" s="713"/>
      <c r="BR24" s="713"/>
      <c r="BS24" s="686" t="s">
        <v>127</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6175285</v>
      </c>
      <c r="CS24" s="736"/>
      <c r="CT24" s="736"/>
      <c r="CU24" s="736"/>
      <c r="CV24" s="736"/>
      <c r="CW24" s="736"/>
      <c r="CX24" s="736"/>
      <c r="CY24" s="779"/>
      <c r="CZ24" s="780">
        <v>30.4</v>
      </c>
      <c r="DA24" s="751"/>
      <c r="DB24" s="751"/>
      <c r="DC24" s="783"/>
      <c r="DD24" s="778">
        <v>4021974</v>
      </c>
      <c r="DE24" s="736"/>
      <c r="DF24" s="736"/>
      <c r="DG24" s="736"/>
      <c r="DH24" s="736"/>
      <c r="DI24" s="736"/>
      <c r="DJ24" s="736"/>
      <c r="DK24" s="779"/>
      <c r="DL24" s="778">
        <v>3990571</v>
      </c>
      <c r="DM24" s="736"/>
      <c r="DN24" s="736"/>
      <c r="DO24" s="736"/>
      <c r="DP24" s="736"/>
      <c r="DQ24" s="736"/>
      <c r="DR24" s="736"/>
      <c r="DS24" s="736"/>
      <c r="DT24" s="736"/>
      <c r="DU24" s="736"/>
      <c r="DV24" s="779"/>
      <c r="DW24" s="780">
        <v>52.9</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t="s">
        <v>223</v>
      </c>
      <c r="S25" s="681"/>
      <c r="T25" s="681"/>
      <c r="U25" s="681"/>
      <c r="V25" s="681"/>
      <c r="W25" s="681"/>
      <c r="X25" s="681"/>
      <c r="Y25" s="682"/>
      <c r="Z25" s="713" t="s">
        <v>127</v>
      </c>
      <c r="AA25" s="713"/>
      <c r="AB25" s="713"/>
      <c r="AC25" s="713"/>
      <c r="AD25" s="714" t="s">
        <v>223</v>
      </c>
      <c r="AE25" s="714"/>
      <c r="AF25" s="714"/>
      <c r="AG25" s="714"/>
      <c r="AH25" s="714"/>
      <c r="AI25" s="714"/>
      <c r="AJ25" s="714"/>
      <c r="AK25" s="714"/>
      <c r="AL25" s="683" t="s">
        <v>127</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2085986</v>
      </c>
      <c r="CS25" s="699"/>
      <c r="CT25" s="699"/>
      <c r="CU25" s="699"/>
      <c r="CV25" s="699"/>
      <c r="CW25" s="699"/>
      <c r="CX25" s="699"/>
      <c r="CY25" s="700"/>
      <c r="CZ25" s="683">
        <v>10.3</v>
      </c>
      <c r="DA25" s="701"/>
      <c r="DB25" s="701"/>
      <c r="DC25" s="702"/>
      <c r="DD25" s="686">
        <v>1891684</v>
      </c>
      <c r="DE25" s="699"/>
      <c r="DF25" s="699"/>
      <c r="DG25" s="699"/>
      <c r="DH25" s="699"/>
      <c r="DI25" s="699"/>
      <c r="DJ25" s="699"/>
      <c r="DK25" s="700"/>
      <c r="DL25" s="686">
        <v>1879283</v>
      </c>
      <c r="DM25" s="699"/>
      <c r="DN25" s="699"/>
      <c r="DO25" s="699"/>
      <c r="DP25" s="699"/>
      <c r="DQ25" s="699"/>
      <c r="DR25" s="699"/>
      <c r="DS25" s="699"/>
      <c r="DT25" s="699"/>
      <c r="DU25" s="699"/>
      <c r="DV25" s="700"/>
      <c r="DW25" s="683">
        <v>24.9</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7402490</v>
      </c>
      <c r="S26" s="681"/>
      <c r="T26" s="681"/>
      <c r="U26" s="681"/>
      <c r="V26" s="681"/>
      <c r="W26" s="681"/>
      <c r="X26" s="681"/>
      <c r="Y26" s="682"/>
      <c r="Z26" s="713">
        <v>34.200000000000003</v>
      </c>
      <c r="AA26" s="713"/>
      <c r="AB26" s="713"/>
      <c r="AC26" s="713"/>
      <c r="AD26" s="714">
        <v>7202424</v>
      </c>
      <c r="AE26" s="714"/>
      <c r="AF26" s="714"/>
      <c r="AG26" s="714"/>
      <c r="AH26" s="714"/>
      <c r="AI26" s="714"/>
      <c r="AJ26" s="714"/>
      <c r="AK26" s="714"/>
      <c r="AL26" s="683">
        <v>99.4</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1259713</v>
      </c>
      <c r="CS26" s="681"/>
      <c r="CT26" s="681"/>
      <c r="CU26" s="681"/>
      <c r="CV26" s="681"/>
      <c r="CW26" s="681"/>
      <c r="CX26" s="681"/>
      <c r="CY26" s="682"/>
      <c r="CZ26" s="683">
        <v>6.2</v>
      </c>
      <c r="DA26" s="701"/>
      <c r="DB26" s="701"/>
      <c r="DC26" s="702"/>
      <c r="DD26" s="686">
        <v>1134939</v>
      </c>
      <c r="DE26" s="681"/>
      <c r="DF26" s="681"/>
      <c r="DG26" s="681"/>
      <c r="DH26" s="681"/>
      <c r="DI26" s="681"/>
      <c r="DJ26" s="681"/>
      <c r="DK26" s="682"/>
      <c r="DL26" s="686" t="s">
        <v>223</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v>4117</v>
      </c>
      <c r="S27" s="681"/>
      <c r="T27" s="681"/>
      <c r="U27" s="681"/>
      <c r="V27" s="681"/>
      <c r="W27" s="681"/>
      <c r="X27" s="681"/>
      <c r="Y27" s="682"/>
      <c r="Z27" s="713">
        <v>0</v>
      </c>
      <c r="AA27" s="713"/>
      <c r="AB27" s="713"/>
      <c r="AC27" s="713"/>
      <c r="AD27" s="714">
        <v>4117</v>
      </c>
      <c r="AE27" s="714"/>
      <c r="AF27" s="714"/>
      <c r="AG27" s="714"/>
      <c r="AH27" s="714"/>
      <c r="AI27" s="714"/>
      <c r="AJ27" s="714"/>
      <c r="AK27" s="714"/>
      <c r="AL27" s="683">
        <v>0.1</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2763178</v>
      </c>
      <c r="BH27" s="681"/>
      <c r="BI27" s="681"/>
      <c r="BJ27" s="681"/>
      <c r="BK27" s="681"/>
      <c r="BL27" s="681"/>
      <c r="BM27" s="681"/>
      <c r="BN27" s="682"/>
      <c r="BO27" s="713">
        <v>100</v>
      </c>
      <c r="BP27" s="713"/>
      <c r="BQ27" s="713"/>
      <c r="BR27" s="713"/>
      <c r="BS27" s="686" t="s">
        <v>223</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2421040</v>
      </c>
      <c r="CS27" s="699"/>
      <c r="CT27" s="699"/>
      <c r="CU27" s="699"/>
      <c r="CV27" s="699"/>
      <c r="CW27" s="699"/>
      <c r="CX27" s="699"/>
      <c r="CY27" s="700"/>
      <c r="CZ27" s="683">
        <v>11.9</v>
      </c>
      <c r="DA27" s="701"/>
      <c r="DB27" s="701"/>
      <c r="DC27" s="702"/>
      <c r="DD27" s="686">
        <v>510798</v>
      </c>
      <c r="DE27" s="699"/>
      <c r="DF27" s="699"/>
      <c r="DG27" s="699"/>
      <c r="DH27" s="699"/>
      <c r="DI27" s="699"/>
      <c r="DJ27" s="699"/>
      <c r="DK27" s="700"/>
      <c r="DL27" s="686">
        <v>491796</v>
      </c>
      <c r="DM27" s="699"/>
      <c r="DN27" s="699"/>
      <c r="DO27" s="699"/>
      <c r="DP27" s="699"/>
      <c r="DQ27" s="699"/>
      <c r="DR27" s="699"/>
      <c r="DS27" s="699"/>
      <c r="DT27" s="699"/>
      <c r="DU27" s="699"/>
      <c r="DV27" s="700"/>
      <c r="DW27" s="683">
        <v>6.5</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179848</v>
      </c>
      <c r="S28" s="681"/>
      <c r="T28" s="681"/>
      <c r="U28" s="681"/>
      <c r="V28" s="681"/>
      <c r="W28" s="681"/>
      <c r="X28" s="681"/>
      <c r="Y28" s="682"/>
      <c r="Z28" s="713">
        <v>0.8</v>
      </c>
      <c r="AA28" s="713"/>
      <c r="AB28" s="713"/>
      <c r="AC28" s="713"/>
      <c r="AD28" s="714">
        <v>4202</v>
      </c>
      <c r="AE28" s="714"/>
      <c r="AF28" s="714"/>
      <c r="AG28" s="714"/>
      <c r="AH28" s="714"/>
      <c r="AI28" s="714"/>
      <c r="AJ28" s="714"/>
      <c r="AK28" s="714"/>
      <c r="AL28" s="683">
        <v>0.1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1668259</v>
      </c>
      <c r="CS28" s="681"/>
      <c r="CT28" s="681"/>
      <c r="CU28" s="681"/>
      <c r="CV28" s="681"/>
      <c r="CW28" s="681"/>
      <c r="CX28" s="681"/>
      <c r="CY28" s="682"/>
      <c r="CZ28" s="683">
        <v>8.1999999999999993</v>
      </c>
      <c r="DA28" s="701"/>
      <c r="DB28" s="701"/>
      <c r="DC28" s="702"/>
      <c r="DD28" s="686">
        <v>1619492</v>
      </c>
      <c r="DE28" s="681"/>
      <c r="DF28" s="681"/>
      <c r="DG28" s="681"/>
      <c r="DH28" s="681"/>
      <c r="DI28" s="681"/>
      <c r="DJ28" s="681"/>
      <c r="DK28" s="682"/>
      <c r="DL28" s="686">
        <v>1619492</v>
      </c>
      <c r="DM28" s="681"/>
      <c r="DN28" s="681"/>
      <c r="DO28" s="681"/>
      <c r="DP28" s="681"/>
      <c r="DQ28" s="681"/>
      <c r="DR28" s="681"/>
      <c r="DS28" s="681"/>
      <c r="DT28" s="681"/>
      <c r="DU28" s="681"/>
      <c r="DV28" s="682"/>
      <c r="DW28" s="683">
        <v>21.5</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245088</v>
      </c>
      <c r="S29" s="681"/>
      <c r="T29" s="681"/>
      <c r="U29" s="681"/>
      <c r="V29" s="681"/>
      <c r="W29" s="681"/>
      <c r="X29" s="681"/>
      <c r="Y29" s="682"/>
      <c r="Z29" s="713">
        <v>1.1000000000000001</v>
      </c>
      <c r="AA29" s="713"/>
      <c r="AB29" s="713"/>
      <c r="AC29" s="713"/>
      <c r="AD29" s="714">
        <v>14678</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299</v>
      </c>
      <c r="CE29" s="769"/>
      <c r="CF29" s="719" t="s">
        <v>300</v>
      </c>
      <c r="CG29" s="720"/>
      <c r="CH29" s="720"/>
      <c r="CI29" s="720"/>
      <c r="CJ29" s="720"/>
      <c r="CK29" s="720"/>
      <c r="CL29" s="720"/>
      <c r="CM29" s="720"/>
      <c r="CN29" s="720"/>
      <c r="CO29" s="720"/>
      <c r="CP29" s="720"/>
      <c r="CQ29" s="721"/>
      <c r="CR29" s="680">
        <v>1668259</v>
      </c>
      <c r="CS29" s="699"/>
      <c r="CT29" s="699"/>
      <c r="CU29" s="699"/>
      <c r="CV29" s="699"/>
      <c r="CW29" s="699"/>
      <c r="CX29" s="699"/>
      <c r="CY29" s="700"/>
      <c r="CZ29" s="683">
        <v>8.1999999999999993</v>
      </c>
      <c r="DA29" s="701"/>
      <c r="DB29" s="701"/>
      <c r="DC29" s="702"/>
      <c r="DD29" s="686">
        <v>1619492</v>
      </c>
      <c r="DE29" s="699"/>
      <c r="DF29" s="699"/>
      <c r="DG29" s="699"/>
      <c r="DH29" s="699"/>
      <c r="DI29" s="699"/>
      <c r="DJ29" s="699"/>
      <c r="DK29" s="700"/>
      <c r="DL29" s="686">
        <v>1619492</v>
      </c>
      <c r="DM29" s="699"/>
      <c r="DN29" s="699"/>
      <c r="DO29" s="699"/>
      <c r="DP29" s="699"/>
      <c r="DQ29" s="699"/>
      <c r="DR29" s="699"/>
      <c r="DS29" s="699"/>
      <c r="DT29" s="699"/>
      <c r="DU29" s="699"/>
      <c r="DV29" s="700"/>
      <c r="DW29" s="683">
        <v>21.5</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45917</v>
      </c>
      <c r="S30" s="681"/>
      <c r="T30" s="681"/>
      <c r="U30" s="681"/>
      <c r="V30" s="681"/>
      <c r="W30" s="681"/>
      <c r="X30" s="681"/>
      <c r="Y30" s="682"/>
      <c r="Z30" s="713">
        <v>0.2</v>
      </c>
      <c r="AA30" s="713"/>
      <c r="AB30" s="713"/>
      <c r="AC30" s="713"/>
      <c r="AD30" s="714" t="s">
        <v>127</v>
      </c>
      <c r="AE30" s="714"/>
      <c r="AF30" s="714"/>
      <c r="AG30" s="714"/>
      <c r="AH30" s="714"/>
      <c r="AI30" s="714"/>
      <c r="AJ30" s="714"/>
      <c r="AK30" s="714"/>
      <c r="AL30" s="683" t="s">
        <v>223</v>
      </c>
      <c r="AM30" s="684"/>
      <c r="AN30" s="684"/>
      <c r="AO30" s="715"/>
      <c r="AP30" s="741" t="s">
        <v>217</v>
      </c>
      <c r="AQ30" s="742"/>
      <c r="AR30" s="742"/>
      <c r="AS30" s="742"/>
      <c r="AT30" s="742"/>
      <c r="AU30" s="742"/>
      <c r="AV30" s="742"/>
      <c r="AW30" s="742"/>
      <c r="AX30" s="742"/>
      <c r="AY30" s="742"/>
      <c r="AZ30" s="742"/>
      <c r="BA30" s="742"/>
      <c r="BB30" s="742"/>
      <c r="BC30" s="742"/>
      <c r="BD30" s="742"/>
      <c r="BE30" s="742"/>
      <c r="BF30" s="743"/>
      <c r="BG30" s="741" t="s">
        <v>302</v>
      </c>
      <c r="BH30" s="766"/>
      <c r="BI30" s="766"/>
      <c r="BJ30" s="766"/>
      <c r="BK30" s="766"/>
      <c r="BL30" s="766"/>
      <c r="BM30" s="766"/>
      <c r="BN30" s="766"/>
      <c r="BO30" s="766"/>
      <c r="BP30" s="766"/>
      <c r="BQ30" s="767"/>
      <c r="BR30" s="741" t="s">
        <v>303</v>
      </c>
      <c r="BS30" s="766"/>
      <c r="BT30" s="766"/>
      <c r="BU30" s="766"/>
      <c r="BV30" s="766"/>
      <c r="BW30" s="766"/>
      <c r="BX30" s="766"/>
      <c r="BY30" s="766"/>
      <c r="BZ30" s="766"/>
      <c r="CA30" s="766"/>
      <c r="CB30" s="767"/>
      <c r="CD30" s="770"/>
      <c r="CE30" s="771"/>
      <c r="CF30" s="719" t="s">
        <v>304</v>
      </c>
      <c r="CG30" s="720"/>
      <c r="CH30" s="720"/>
      <c r="CI30" s="720"/>
      <c r="CJ30" s="720"/>
      <c r="CK30" s="720"/>
      <c r="CL30" s="720"/>
      <c r="CM30" s="720"/>
      <c r="CN30" s="720"/>
      <c r="CO30" s="720"/>
      <c r="CP30" s="720"/>
      <c r="CQ30" s="721"/>
      <c r="CR30" s="680">
        <v>1605873</v>
      </c>
      <c r="CS30" s="681"/>
      <c r="CT30" s="681"/>
      <c r="CU30" s="681"/>
      <c r="CV30" s="681"/>
      <c r="CW30" s="681"/>
      <c r="CX30" s="681"/>
      <c r="CY30" s="682"/>
      <c r="CZ30" s="683">
        <v>7.9</v>
      </c>
      <c r="DA30" s="701"/>
      <c r="DB30" s="701"/>
      <c r="DC30" s="702"/>
      <c r="DD30" s="686">
        <v>1560163</v>
      </c>
      <c r="DE30" s="681"/>
      <c r="DF30" s="681"/>
      <c r="DG30" s="681"/>
      <c r="DH30" s="681"/>
      <c r="DI30" s="681"/>
      <c r="DJ30" s="681"/>
      <c r="DK30" s="682"/>
      <c r="DL30" s="686">
        <v>1560163</v>
      </c>
      <c r="DM30" s="681"/>
      <c r="DN30" s="681"/>
      <c r="DO30" s="681"/>
      <c r="DP30" s="681"/>
      <c r="DQ30" s="681"/>
      <c r="DR30" s="681"/>
      <c r="DS30" s="681"/>
      <c r="DT30" s="681"/>
      <c r="DU30" s="681"/>
      <c r="DV30" s="682"/>
      <c r="DW30" s="683">
        <v>20.7</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4577385</v>
      </c>
      <c r="S31" s="681"/>
      <c r="T31" s="681"/>
      <c r="U31" s="681"/>
      <c r="V31" s="681"/>
      <c r="W31" s="681"/>
      <c r="X31" s="681"/>
      <c r="Y31" s="682"/>
      <c r="Z31" s="713">
        <v>21.1</v>
      </c>
      <c r="AA31" s="713"/>
      <c r="AB31" s="713"/>
      <c r="AC31" s="713"/>
      <c r="AD31" s="714" t="s">
        <v>127</v>
      </c>
      <c r="AE31" s="714"/>
      <c r="AF31" s="714"/>
      <c r="AG31" s="714"/>
      <c r="AH31" s="714"/>
      <c r="AI31" s="714"/>
      <c r="AJ31" s="714"/>
      <c r="AK31" s="714"/>
      <c r="AL31" s="683" t="s">
        <v>223</v>
      </c>
      <c r="AM31" s="684"/>
      <c r="AN31" s="684"/>
      <c r="AO31" s="715"/>
      <c r="AP31" s="754" t="s">
        <v>306</v>
      </c>
      <c r="AQ31" s="755"/>
      <c r="AR31" s="755"/>
      <c r="AS31" s="755"/>
      <c r="AT31" s="760" t="s">
        <v>307</v>
      </c>
      <c r="AU31" s="231"/>
      <c r="AV31" s="231"/>
      <c r="AW31" s="231"/>
      <c r="AX31" s="746" t="s">
        <v>184</v>
      </c>
      <c r="AY31" s="747"/>
      <c r="AZ31" s="747"/>
      <c r="BA31" s="747"/>
      <c r="BB31" s="747"/>
      <c r="BC31" s="747"/>
      <c r="BD31" s="747"/>
      <c r="BE31" s="747"/>
      <c r="BF31" s="748"/>
      <c r="BG31" s="749">
        <v>99</v>
      </c>
      <c r="BH31" s="750"/>
      <c r="BI31" s="750"/>
      <c r="BJ31" s="750"/>
      <c r="BK31" s="750"/>
      <c r="BL31" s="750"/>
      <c r="BM31" s="751">
        <v>98</v>
      </c>
      <c r="BN31" s="750"/>
      <c r="BO31" s="750"/>
      <c r="BP31" s="750"/>
      <c r="BQ31" s="752"/>
      <c r="BR31" s="749">
        <v>99.3</v>
      </c>
      <c r="BS31" s="750"/>
      <c r="BT31" s="750"/>
      <c r="BU31" s="750"/>
      <c r="BV31" s="750"/>
      <c r="BW31" s="750"/>
      <c r="BX31" s="751">
        <v>98.1</v>
      </c>
      <c r="BY31" s="750"/>
      <c r="BZ31" s="750"/>
      <c r="CA31" s="750"/>
      <c r="CB31" s="752"/>
      <c r="CD31" s="770"/>
      <c r="CE31" s="771"/>
      <c r="CF31" s="719" t="s">
        <v>308</v>
      </c>
      <c r="CG31" s="720"/>
      <c r="CH31" s="720"/>
      <c r="CI31" s="720"/>
      <c r="CJ31" s="720"/>
      <c r="CK31" s="720"/>
      <c r="CL31" s="720"/>
      <c r="CM31" s="720"/>
      <c r="CN31" s="720"/>
      <c r="CO31" s="720"/>
      <c r="CP31" s="720"/>
      <c r="CQ31" s="721"/>
      <c r="CR31" s="680">
        <v>62386</v>
      </c>
      <c r="CS31" s="699"/>
      <c r="CT31" s="699"/>
      <c r="CU31" s="699"/>
      <c r="CV31" s="699"/>
      <c r="CW31" s="699"/>
      <c r="CX31" s="699"/>
      <c r="CY31" s="700"/>
      <c r="CZ31" s="683">
        <v>0.3</v>
      </c>
      <c r="DA31" s="701"/>
      <c r="DB31" s="701"/>
      <c r="DC31" s="702"/>
      <c r="DD31" s="686">
        <v>59329</v>
      </c>
      <c r="DE31" s="699"/>
      <c r="DF31" s="699"/>
      <c r="DG31" s="699"/>
      <c r="DH31" s="699"/>
      <c r="DI31" s="699"/>
      <c r="DJ31" s="699"/>
      <c r="DK31" s="700"/>
      <c r="DL31" s="686">
        <v>59329</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63" t="s">
        <v>309</v>
      </c>
      <c r="C32" s="764"/>
      <c r="D32" s="764"/>
      <c r="E32" s="764"/>
      <c r="F32" s="764"/>
      <c r="G32" s="764"/>
      <c r="H32" s="764"/>
      <c r="I32" s="764"/>
      <c r="J32" s="764"/>
      <c r="K32" s="764"/>
      <c r="L32" s="764"/>
      <c r="M32" s="764"/>
      <c r="N32" s="764"/>
      <c r="O32" s="764"/>
      <c r="P32" s="764"/>
      <c r="Q32" s="765"/>
      <c r="R32" s="680" t="s">
        <v>127</v>
      </c>
      <c r="S32" s="681"/>
      <c r="T32" s="681"/>
      <c r="U32" s="681"/>
      <c r="V32" s="681"/>
      <c r="W32" s="681"/>
      <c r="X32" s="681"/>
      <c r="Y32" s="682"/>
      <c r="Z32" s="713" t="s">
        <v>223</v>
      </c>
      <c r="AA32" s="713"/>
      <c r="AB32" s="713"/>
      <c r="AC32" s="713"/>
      <c r="AD32" s="714" t="s">
        <v>223</v>
      </c>
      <c r="AE32" s="714"/>
      <c r="AF32" s="714"/>
      <c r="AG32" s="714"/>
      <c r="AH32" s="714"/>
      <c r="AI32" s="714"/>
      <c r="AJ32" s="714"/>
      <c r="AK32" s="714"/>
      <c r="AL32" s="683" t="s">
        <v>223</v>
      </c>
      <c r="AM32" s="684"/>
      <c r="AN32" s="684"/>
      <c r="AO32" s="715"/>
      <c r="AP32" s="756"/>
      <c r="AQ32" s="757"/>
      <c r="AR32" s="757"/>
      <c r="AS32" s="757"/>
      <c r="AT32" s="761"/>
      <c r="AU32" s="230" t="s">
        <v>310</v>
      </c>
      <c r="AV32" s="230"/>
      <c r="AW32" s="230"/>
      <c r="AX32" s="677" t="s">
        <v>311</v>
      </c>
      <c r="AY32" s="678"/>
      <c r="AZ32" s="678"/>
      <c r="BA32" s="678"/>
      <c r="BB32" s="678"/>
      <c r="BC32" s="678"/>
      <c r="BD32" s="678"/>
      <c r="BE32" s="678"/>
      <c r="BF32" s="679"/>
      <c r="BG32" s="753">
        <v>98.9</v>
      </c>
      <c r="BH32" s="699"/>
      <c r="BI32" s="699"/>
      <c r="BJ32" s="699"/>
      <c r="BK32" s="699"/>
      <c r="BL32" s="699"/>
      <c r="BM32" s="684">
        <v>98.1</v>
      </c>
      <c r="BN32" s="745"/>
      <c r="BO32" s="745"/>
      <c r="BP32" s="745"/>
      <c r="BQ32" s="726"/>
      <c r="BR32" s="753">
        <v>99.2</v>
      </c>
      <c r="BS32" s="699"/>
      <c r="BT32" s="699"/>
      <c r="BU32" s="699"/>
      <c r="BV32" s="699"/>
      <c r="BW32" s="699"/>
      <c r="BX32" s="684">
        <v>98.1</v>
      </c>
      <c r="BY32" s="745"/>
      <c r="BZ32" s="745"/>
      <c r="CA32" s="745"/>
      <c r="CB32" s="726"/>
      <c r="CD32" s="772"/>
      <c r="CE32" s="773"/>
      <c r="CF32" s="719" t="s">
        <v>312</v>
      </c>
      <c r="CG32" s="720"/>
      <c r="CH32" s="720"/>
      <c r="CI32" s="720"/>
      <c r="CJ32" s="720"/>
      <c r="CK32" s="720"/>
      <c r="CL32" s="720"/>
      <c r="CM32" s="720"/>
      <c r="CN32" s="720"/>
      <c r="CO32" s="720"/>
      <c r="CP32" s="720"/>
      <c r="CQ32" s="721"/>
      <c r="CR32" s="680" t="s">
        <v>223</v>
      </c>
      <c r="CS32" s="681"/>
      <c r="CT32" s="681"/>
      <c r="CU32" s="681"/>
      <c r="CV32" s="681"/>
      <c r="CW32" s="681"/>
      <c r="CX32" s="681"/>
      <c r="CY32" s="682"/>
      <c r="CZ32" s="683" t="s">
        <v>223</v>
      </c>
      <c r="DA32" s="701"/>
      <c r="DB32" s="701"/>
      <c r="DC32" s="702"/>
      <c r="DD32" s="686" t="s">
        <v>127</v>
      </c>
      <c r="DE32" s="681"/>
      <c r="DF32" s="681"/>
      <c r="DG32" s="681"/>
      <c r="DH32" s="681"/>
      <c r="DI32" s="681"/>
      <c r="DJ32" s="681"/>
      <c r="DK32" s="682"/>
      <c r="DL32" s="686" t="s">
        <v>223</v>
      </c>
      <c r="DM32" s="681"/>
      <c r="DN32" s="681"/>
      <c r="DO32" s="681"/>
      <c r="DP32" s="681"/>
      <c r="DQ32" s="681"/>
      <c r="DR32" s="681"/>
      <c r="DS32" s="681"/>
      <c r="DT32" s="681"/>
      <c r="DU32" s="681"/>
      <c r="DV32" s="682"/>
      <c r="DW32" s="683" t="s">
        <v>223</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965044</v>
      </c>
      <c r="S33" s="681"/>
      <c r="T33" s="681"/>
      <c r="U33" s="681"/>
      <c r="V33" s="681"/>
      <c r="W33" s="681"/>
      <c r="X33" s="681"/>
      <c r="Y33" s="682"/>
      <c r="Z33" s="713">
        <v>4.5</v>
      </c>
      <c r="AA33" s="713"/>
      <c r="AB33" s="713"/>
      <c r="AC33" s="713"/>
      <c r="AD33" s="714" t="s">
        <v>127</v>
      </c>
      <c r="AE33" s="714"/>
      <c r="AF33" s="714"/>
      <c r="AG33" s="714"/>
      <c r="AH33" s="714"/>
      <c r="AI33" s="714"/>
      <c r="AJ33" s="714"/>
      <c r="AK33" s="714"/>
      <c r="AL33" s="683" t="s">
        <v>127</v>
      </c>
      <c r="AM33" s="684"/>
      <c r="AN33" s="684"/>
      <c r="AO33" s="715"/>
      <c r="AP33" s="758"/>
      <c r="AQ33" s="759"/>
      <c r="AR33" s="759"/>
      <c r="AS33" s="759"/>
      <c r="AT33" s="762"/>
      <c r="AU33" s="232"/>
      <c r="AV33" s="232"/>
      <c r="AW33" s="232"/>
      <c r="AX33" s="661" t="s">
        <v>314</v>
      </c>
      <c r="AY33" s="662"/>
      <c r="AZ33" s="662"/>
      <c r="BA33" s="662"/>
      <c r="BB33" s="662"/>
      <c r="BC33" s="662"/>
      <c r="BD33" s="662"/>
      <c r="BE33" s="662"/>
      <c r="BF33" s="663"/>
      <c r="BG33" s="744">
        <v>98.8</v>
      </c>
      <c r="BH33" s="665"/>
      <c r="BI33" s="665"/>
      <c r="BJ33" s="665"/>
      <c r="BK33" s="665"/>
      <c r="BL33" s="665"/>
      <c r="BM33" s="707">
        <v>97.7</v>
      </c>
      <c r="BN33" s="665"/>
      <c r="BO33" s="665"/>
      <c r="BP33" s="665"/>
      <c r="BQ33" s="709"/>
      <c r="BR33" s="744">
        <v>99.3</v>
      </c>
      <c r="BS33" s="665"/>
      <c r="BT33" s="665"/>
      <c r="BU33" s="665"/>
      <c r="BV33" s="665"/>
      <c r="BW33" s="665"/>
      <c r="BX33" s="707">
        <v>97.9</v>
      </c>
      <c r="BY33" s="665"/>
      <c r="BZ33" s="665"/>
      <c r="CA33" s="665"/>
      <c r="CB33" s="709"/>
      <c r="CD33" s="719" t="s">
        <v>315</v>
      </c>
      <c r="CE33" s="720"/>
      <c r="CF33" s="720"/>
      <c r="CG33" s="720"/>
      <c r="CH33" s="720"/>
      <c r="CI33" s="720"/>
      <c r="CJ33" s="720"/>
      <c r="CK33" s="720"/>
      <c r="CL33" s="720"/>
      <c r="CM33" s="720"/>
      <c r="CN33" s="720"/>
      <c r="CO33" s="720"/>
      <c r="CP33" s="720"/>
      <c r="CQ33" s="721"/>
      <c r="CR33" s="680">
        <v>12126352</v>
      </c>
      <c r="CS33" s="699"/>
      <c r="CT33" s="699"/>
      <c r="CU33" s="699"/>
      <c r="CV33" s="699"/>
      <c r="CW33" s="699"/>
      <c r="CX33" s="699"/>
      <c r="CY33" s="700"/>
      <c r="CZ33" s="683">
        <v>59.7</v>
      </c>
      <c r="DA33" s="701"/>
      <c r="DB33" s="701"/>
      <c r="DC33" s="702"/>
      <c r="DD33" s="686">
        <v>4730695</v>
      </c>
      <c r="DE33" s="699"/>
      <c r="DF33" s="699"/>
      <c r="DG33" s="699"/>
      <c r="DH33" s="699"/>
      <c r="DI33" s="699"/>
      <c r="DJ33" s="699"/>
      <c r="DK33" s="700"/>
      <c r="DL33" s="686">
        <v>3003434</v>
      </c>
      <c r="DM33" s="699"/>
      <c r="DN33" s="699"/>
      <c r="DO33" s="699"/>
      <c r="DP33" s="699"/>
      <c r="DQ33" s="699"/>
      <c r="DR33" s="699"/>
      <c r="DS33" s="699"/>
      <c r="DT33" s="699"/>
      <c r="DU33" s="699"/>
      <c r="DV33" s="700"/>
      <c r="DW33" s="683">
        <v>39.799999999999997</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27669</v>
      </c>
      <c r="S34" s="681"/>
      <c r="T34" s="681"/>
      <c r="U34" s="681"/>
      <c r="V34" s="681"/>
      <c r="W34" s="681"/>
      <c r="X34" s="681"/>
      <c r="Y34" s="682"/>
      <c r="Z34" s="713">
        <v>0.1</v>
      </c>
      <c r="AA34" s="713"/>
      <c r="AB34" s="713"/>
      <c r="AC34" s="713"/>
      <c r="AD34" s="714">
        <v>10326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2899959</v>
      </c>
      <c r="CS34" s="681"/>
      <c r="CT34" s="681"/>
      <c r="CU34" s="681"/>
      <c r="CV34" s="681"/>
      <c r="CW34" s="681"/>
      <c r="CX34" s="681"/>
      <c r="CY34" s="682"/>
      <c r="CZ34" s="683">
        <v>14.3</v>
      </c>
      <c r="DA34" s="701"/>
      <c r="DB34" s="701"/>
      <c r="DC34" s="702"/>
      <c r="DD34" s="686">
        <v>1128065</v>
      </c>
      <c r="DE34" s="681"/>
      <c r="DF34" s="681"/>
      <c r="DG34" s="681"/>
      <c r="DH34" s="681"/>
      <c r="DI34" s="681"/>
      <c r="DJ34" s="681"/>
      <c r="DK34" s="682"/>
      <c r="DL34" s="686">
        <v>775677</v>
      </c>
      <c r="DM34" s="681"/>
      <c r="DN34" s="681"/>
      <c r="DO34" s="681"/>
      <c r="DP34" s="681"/>
      <c r="DQ34" s="681"/>
      <c r="DR34" s="681"/>
      <c r="DS34" s="681"/>
      <c r="DT34" s="681"/>
      <c r="DU34" s="681"/>
      <c r="DV34" s="682"/>
      <c r="DW34" s="683">
        <v>10.3</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2393095</v>
      </c>
      <c r="S35" s="681"/>
      <c r="T35" s="681"/>
      <c r="U35" s="681"/>
      <c r="V35" s="681"/>
      <c r="W35" s="681"/>
      <c r="X35" s="681"/>
      <c r="Y35" s="682"/>
      <c r="Z35" s="713">
        <v>11.1</v>
      </c>
      <c r="AA35" s="713"/>
      <c r="AB35" s="713"/>
      <c r="AC35" s="713"/>
      <c r="AD35" s="714" t="s">
        <v>223</v>
      </c>
      <c r="AE35" s="714"/>
      <c r="AF35" s="714"/>
      <c r="AG35" s="714"/>
      <c r="AH35" s="714"/>
      <c r="AI35" s="714"/>
      <c r="AJ35" s="714"/>
      <c r="AK35" s="714"/>
      <c r="AL35" s="683" t="s">
        <v>223</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104959</v>
      </c>
      <c r="CS35" s="699"/>
      <c r="CT35" s="699"/>
      <c r="CU35" s="699"/>
      <c r="CV35" s="699"/>
      <c r="CW35" s="699"/>
      <c r="CX35" s="699"/>
      <c r="CY35" s="700"/>
      <c r="CZ35" s="683">
        <v>0.5</v>
      </c>
      <c r="DA35" s="701"/>
      <c r="DB35" s="701"/>
      <c r="DC35" s="702"/>
      <c r="DD35" s="686">
        <v>85317</v>
      </c>
      <c r="DE35" s="699"/>
      <c r="DF35" s="699"/>
      <c r="DG35" s="699"/>
      <c r="DH35" s="699"/>
      <c r="DI35" s="699"/>
      <c r="DJ35" s="699"/>
      <c r="DK35" s="700"/>
      <c r="DL35" s="686">
        <v>85314</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3911070</v>
      </c>
      <c r="S36" s="681"/>
      <c r="T36" s="681"/>
      <c r="U36" s="681"/>
      <c r="V36" s="681"/>
      <c r="W36" s="681"/>
      <c r="X36" s="681"/>
      <c r="Y36" s="682"/>
      <c r="Z36" s="713">
        <v>18.100000000000001</v>
      </c>
      <c r="AA36" s="713"/>
      <c r="AB36" s="713"/>
      <c r="AC36" s="713"/>
      <c r="AD36" s="714" t="s">
        <v>127</v>
      </c>
      <c r="AE36" s="714"/>
      <c r="AF36" s="714"/>
      <c r="AG36" s="714"/>
      <c r="AH36" s="714"/>
      <c r="AI36" s="714"/>
      <c r="AJ36" s="714"/>
      <c r="AK36" s="714"/>
      <c r="AL36" s="683" t="s">
        <v>223</v>
      </c>
      <c r="AM36" s="684"/>
      <c r="AN36" s="684"/>
      <c r="AO36" s="715"/>
      <c r="AP36" s="235"/>
      <c r="AQ36" s="732" t="s">
        <v>323</v>
      </c>
      <c r="AR36" s="733"/>
      <c r="AS36" s="733"/>
      <c r="AT36" s="733"/>
      <c r="AU36" s="733"/>
      <c r="AV36" s="733"/>
      <c r="AW36" s="733"/>
      <c r="AX36" s="733"/>
      <c r="AY36" s="734"/>
      <c r="AZ36" s="735">
        <v>1678963</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101021</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4157415</v>
      </c>
      <c r="CS36" s="681"/>
      <c r="CT36" s="681"/>
      <c r="CU36" s="681"/>
      <c r="CV36" s="681"/>
      <c r="CW36" s="681"/>
      <c r="CX36" s="681"/>
      <c r="CY36" s="682"/>
      <c r="CZ36" s="683">
        <v>20.5</v>
      </c>
      <c r="DA36" s="701"/>
      <c r="DB36" s="701"/>
      <c r="DC36" s="702"/>
      <c r="DD36" s="686">
        <v>1170205</v>
      </c>
      <c r="DE36" s="681"/>
      <c r="DF36" s="681"/>
      <c r="DG36" s="681"/>
      <c r="DH36" s="681"/>
      <c r="DI36" s="681"/>
      <c r="DJ36" s="681"/>
      <c r="DK36" s="682"/>
      <c r="DL36" s="686">
        <v>955333</v>
      </c>
      <c r="DM36" s="681"/>
      <c r="DN36" s="681"/>
      <c r="DO36" s="681"/>
      <c r="DP36" s="681"/>
      <c r="DQ36" s="681"/>
      <c r="DR36" s="681"/>
      <c r="DS36" s="681"/>
      <c r="DT36" s="681"/>
      <c r="DU36" s="681"/>
      <c r="DV36" s="682"/>
      <c r="DW36" s="683">
        <v>12.7</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601022</v>
      </c>
      <c r="S37" s="681"/>
      <c r="T37" s="681"/>
      <c r="U37" s="681"/>
      <c r="V37" s="681"/>
      <c r="W37" s="681"/>
      <c r="X37" s="681"/>
      <c r="Y37" s="682"/>
      <c r="Z37" s="713">
        <v>2.8</v>
      </c>
      <c r="AA37" s="713"/>
      <c r="AB37" s="713"/>
      <c r="AC37" s="713"/>
      <c r="AD37" s="714" t="s">
        <v>127</v>
      </c>
      <c r="AE37" s="714"/>
      <c r="AF37" s="714"/>
      <c r="AG37" s="714"/>
      <c r="AH37" s="714"/>
      <c r="AI37" s="714"/>
      <c r="AJ37" s="714"/>
      <c r="AK37" s="714"/>
      <c r="AL37" s="683" t="s">
        <v>127</v>
      </c>
      <c r="AM37" s="684"/>
      <c r="AN37" s="684"/>
      <c r="AO37" s="715"/>
      <c r="AQ37" s="723" t="s">
        <v>327</v>
      </c>
      <c r="AR37" s="724"/>
      <c r="AS37" s="724"/>
      <c r="AT37" s="724"/>
      <c r="AU37" s="724"/>
      <c r="AV37" s="724"/>
      <c r="AW37" s="724"/>
      <c r="AX37" s="724"/>
      <c r="AY37" s="725"/>
      <c r="AZ37" s="680">
        <v>432504</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16028</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834332</v>
      </c>
      <c r="CS37" s="699"/>
      <c r="CT37" s="699"/>
      <c r="CU37" s="699"/>
      <c r="CV37" s="699"/>
      <c r="CW37" s="699"/>
      <c r="CX37" s="699"/>
      <c r="CY37" s="700"/>
      <c r="CZ37" s="683">
        <v>4.0999999999999996</v>
      </c>
      <c r="DA37" s="701"/>
      <c r="DB37" s="701"/>
      <c r="DC37" s="702"/>
      <c r="DD37" s="686">
        <v>834332</v>
      </c>
      <c r="DE37" s="699"/>
      <c r="DF37" s="699"/>
      <c r="DG37" s="699"/>
      <c r="DH37" s="699"/>
      <c r="DI37" s="699"/>
      <c r="DJ37" s="699"/>
      <c r="DK37" s="700"/>
      <c r="DL37" s="686">
        <v>763786</v>
      </c>
      <c r="DM37" s="699"/>
      <c r="DN37" s="699"/>
      <c r="DO37" s="699"/>
      <c r="DP37" s="699"/>
      <c r="DQ37" s="699"/>
      <c r="DR37" s="699"/>
      <c r="DS37" s="699"/>
      <c r="DT37" s="699"/>
      <c r="DU37" s="699"/>
      <c r="DV37" s="700"/>
      <c r="DW37" s="683">
        <v>10.1</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278738</v>
      </c>
      <c r="S38" s="681"/>
      <c r="T38" s="681"/>
      <c r="U38" s="681"/>
      <c r="V38" s="681"/>
      <c r="W38" s="681"/>
      <c r="X38" s="681"/>
      <c r="Y38" s="682"/>
      <c r="Z38" s="713">
        <v>1.3</v>
      </c>
      <c r="AA38" s="713"/>
      <c r="AB38" s="713"/>
      <c r="AC38" s="713"/>
      <c r="AD38" s="714">
        <v>8200</v>
      </c>
      <c r="AE38" s="714"/>
      <c r="AF38" s="714"/>
      <c r="AG38" s="714"/>
      <c r="AH38" s="714"/>
      <c r="AI38" s="714"/>
      <c r="AJ38" s="714"/>
      <c r="AK38" s="714"/>
      <c r="AL38" s="683">
        <v>0.1</v>
      </c>
      <c r="AM38" s="684"/>
      <c r="AN38" s="684"/>
      <c r="AO38" s="715"/>
      <c r="AQ38" s="723" t="s">
        <v>331</v>
      </c>
      <c r="AR38" s="724"/>
      <c r="AS38" s="724"/>
      <c r="AT38" s="724"/>
      <c r="AU38" s="724"/>
      <c r="AV38" s="724"/>
      <c r="AW38" s="724"/>
      <c r="AX38" s="724"/>
      <c r="AY38" s="725"/>
      <c r="AZ38" s="680">
        <v>42103</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3388</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1661317</v>
      </c>
      <c r="CS38" s="681"/>
      <c r="CT38" s="681"/>
      <c r="CU38" s="681"/>
      <c r="CV38" s="681"/>
      <c r="CW38" s="681"/>
      <c r="CX38" s="681"/>
      <c r="CY38" s="682"/>
      <c r="CZ38" s="683">
        <v>8.1999999999999993</v>
      </c>
      <c r="DA38" s="701"/>
      <c r="DB38" s="701"/>
      <c r="DC38" s="702"/>
      <c r="DD38" s="686">
        <v>1437036</v>
      </c>
      <c r="DE38" s="681"/>
      <c r="DF38" s="681"/>
      <c r="DG38" s="681"/>
      <c r="DH38" s="681"/>
      <c r="DI38" s="681"/>
      <c r="DJ38" s="681"/>
      <c r="DK38" s="682"/>
      <c r="DL38" s="686">
        <v>1167110</v>
      </c>
      <c r="DM38" s="681"/>
      <c r="DN38" s="681"/>
      <c r="DO38" s="681"/>
      <c r="DP38" s="681"/>
      <c r="DQ38" s="681"/>
      <c r="DR38" s="681"/>
      <c r="DS38" s="681"/>
      <c r="DT38" s="681"/>
      <c r="DU38" s="681"/>
      <c r="DV38" s="682"/>
      <c r="DW38" s="683">
        <v>15.5</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1015122</v>
      </c>
      <c r="S39" s="681"/>
      <c r="T39" s="681"/>
      <c r="U39" s="681"/>
      <c r="V39" s="681"/>
      <c r="W39" s="681"/>
      <c r="X39" s="681"/>
      <c r="Y39" s="682"/>
      <c r="Z39" s="713">
        <v>4.7</v>
      </c>
      <c r="AA39" s="713"/>
      <c r="AB39" s="713"/>
      <c r="AC39" s="713"/>
      <c r="AD39" s="714" t="s">
        <v>127</v>
      </c>
      <c r="AE39" s="714"/>
      <c r="AF39" s="714"/>
      <c r="AG39" s="714"/>
      <c r="AH39" s="714"/>
      <c r="AI39" s="714"/>
      <c r="AJ39" s="714"/>
      <c r="AK39" s="714"/>
      <c r="AL39" s="683" t="s">
        <v>223</v>
      </c>
      <c r="AM39" s="684"/>
      <c r="AN39" s="684"/>
      <c r="AO39" s="715"/>
      <c r="AQ39" s="723" t="s">
        <v>335</v>
      </c>
      <c r="AR39" s="724"/>
      <c r="AS39" s="724"/>
      <c r="AT39" s="724"/>
      <c r="AU39" s="724"/>
      <c r="AV39" s="724"/>
      <c r="AW39" s="724"/>
      <c r="AX39" s="724"/>
      <c r="AY39" s="725"/>
      <c r="AZ39" s="680">
        <v>17646</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5348</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3277702</v>
      </c>
      <c r="CS39" s="699"/>
      <c r="CT39" s="699"/>
      <c r="CU39" s="699"/>
      <c r="CV39" s="699"/>
      <c r="CW39" s="699"/>
      <c r="CX39" s="699"/>
      <c r="CY39" s="700"/>
      <c r="CZ39" s="683">
        <v>16.100000000000001</v>
      </c>
      <c r="DA39" s="701"/>
      <c r="DB39" s="701"/>
      <c r="DC39" s="702"/>
      <c r="DD39" s="686">
        <v>885072</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127</v>
      </c>
      <c r="AA40" s="713"/>
      <c r="AB40" s="713"/>
      <c r="AC40" s="713"/>
      <c r="AD40" s="714" t="s">
        <v>223</v>
      </c>
      <c r="AE40" s="714"/>
      <c r="AF40" s="714"/>
      <c r="AG40" s="714"/>
      <c r="AH40" s="714"/>
      <c r="AI40" s="714"/>
      <c r="AJ40" s="714"/>
      <c r="AK40" s="714"/>
      <c r="AL40" s="683" t="s">
        <v>223</v>
      </c>
      <c r="AM40" s="684"/>
      <c r="AN40" s="684"/>
      <c r="AO40" s="715"/>
      <c r="AQ40" s="723" t="s">
        <v>339</v>
      </c>
      <c r="AR40" s="724"/>
      <c r="AS40" s="724"/>
      <c r="AT40" s="724"/>
      <c r="AU40" s="724"/>
      <c r="AV40" s="724"/>
      <c r="AW40" s="724"/>
      <c r="AX40" s="724"/>
      <c r="AY40" s="725"/>
      <c r="AZ40" s="680" t="s">
        <v>223</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109</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25000</v>
      </c>
      <c r="CS40" s="681"/>
      <c r="CT40" s="681"/>
      <c r="CU40" s="681"/>
      <c r="CV40" s="681"/>
      <c r="CW40" s="681"/>
      <c r="CX40" s="681"/>
      <c r="CY40" s="682"/>
      <c r="CZ40" s="683">
        <v>0.1</v>
      </c>
      <c r="DA40" s="701"/>
      <c r="DB40" s="701"/>
      <c r="DC40" s="702"/>
      <c r="DD40" s="686">
        <v>25000</v>
      </c>
      <c r="DE40" s="681"/>
      <c r="DF40" s="681"/>
      <c r="DG40" s="681"/>
      <c r="DH40" s="681"/>
      <c r="DI40" s="681"/>
      <c r="DJ40" s="681"/>
      <c r="DK40" s="682"/>
      <c r="DL40" s="686">
        <v>20000</v>
      </c>
      <c r="DM40" s="681"/>
      <c r="DN40" s="681"/>
      <c r="DO40" s="681"/>
      <c r="DP40" s="681"/>
      <c r="DQ40" s="681"/>
      <c r="DR40" s="681"/>
      <c r="DS40" s="681"/>
      <c r="DT40" s="681"/>
      <c r="DU40" s="681"/>
      <c r="DV40" s="682"/>
      <c r="DW40" s="683">
        <v>0.3</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223</v>
      </c>
      <c r="S41" s="681"/>
      <c r="T41" s="681"/>
      <c r="U41" s="681"/>
      <c r="V41" s="681"/>
      <c r="W41" s="681"/>
      <c r="X41" s="681"/>
      <c r="Y41" s="682"/>
      <c r="Z41" s="713" t="s">
        <v>127</v>
      </c>
      <c r="AA41" s="713"/>
      <c r="AB41" s="713"/>
      <c r="AC41" s="713"/>
      <c r="AD41" s="714" t="s">
        <v>127</v>
      </c>
      <c r="AE41" s="714"/>
      <c r="AF41" s="714"/>
      <c r="AG41" s="714"/>
      <c r="AH41" s="714"/>
      <c r="AI41" s="714"/>
      <c r="AJ41" s="714"/>
      <c r="AK41" s="714"/>
      <c r="AL41" s="683" t="s">
        <v>127</v>
      </c>
      <c r="AM41" s="684"/>
      <c r="AN41" s="684"/>
      <c r="AO41" s="715"/>
      <c r="AQ41" s="723" t="s">
        <v>344</v>
      </c>
      <c r="AR41" s="724"/>
      <c r="AS41" s="724"/>
      <c r="AT41" s="724"/>
      <c r="AU41" s="724"/>
      <c r="AV41" s="724"/>
      <c r="AW41" s="724"/>
      <c r="AX41" s="724"/>
      <c r="AY41" s="725"/>
      <c r="AZ41" s="680">
        <v>312912</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223</v>
      </c>
      <c r="CS41" s="699"/>
      <c r="CT41" s="699"/>
      <c r="CU41" s="699"/>
      <c r="CV41" s="699"/>
      <c r="CW41" s="699"/>
      <c r="CX41" s="699"/>
      <c r="CY41" s="700"/>
      <c r="CZ41" s="683" t="s">
        <v>223</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303434</v>
      </c>
      <c r="S42" s="681"/>
      <c r="T42" s="681"/>
      <c r="U42" s="681"/>
      <c r="V42" s="681"/>
      <c r="W42" s="681"/>
      <c r="X42" s="681"/>
      <c r="Y42" s="682"/>
      <c r="Z42" s="713">
        <v>1.4</v>
      </c>
      <c r="AA42" s="713"/>
      <c r="AB42" s="713"/>
      <c r="AC42" s="713"/>
      <c r="AD42" s="714" t="s">
        <v>127</v>
      </c>
      <c r="AE42" s="714"/>
      <c r="AF42" s="714"/>
      <c r="AG42" s="714"/>
      <c r="AH42" s="714"/>
      <c r="AI42" s="714"/>
      <c r="AJ42" s="714"/>
      <c r="AK42" s="714"/>
      <c r="AL42" s="683" t="s">
        <v>223</v>
      </c>
      <c r="AM42" s="684"/>
      <c r="AN42" s="684"/>
      <c r="AO42" s="715"/>
      <c r="AQ42" s="716" t="s">
        <v>348</v>
      </c>
      <c r="AR42" s="717"/>
      <c r="AS42" s="717"/>
      <c r="AT42" s="717"/>
      <c r="AU42" s="717"/>
      <c r="AV42" s="717"/>
      <c r="AW42" s="717"/>
      <c r="AX42" s="717"/>
      <c r="AY42" s="718"/>
      <c r="AZ42" s="664">
        <v>873798</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488</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2023173</v>
      </c>
      <c r="CS42" s="681"/>
      <c r="CT42" s="681"/>
      <c r="CU42" s="681"/>
      <c r="CV42" s="681"/>
      <c r="CW42" s="681"/>
      <c r="CX42" s="681"/>
      <c r="CY42" s="682"/>
      <c r="CZ42" s="683">
        <v>10</v>
      </c>
      <c r="DA42" s="684"/>
      <c r="DB42" s="684"/>
      <c r="DC42" s="685"/>
      <c r="DD42" s="686">
        <v>179663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21646605</v>
      </c>
      <c r="S43" s="703"/>
      <c r="T43" s="703"/>
      <c r="U43" s="703"/>
      <c r="V43" s="703"/>
      <c r="W43" s="703"/>
      <c r="X43" s="703"/>
      <c r="Y43" s="704"/>
      <c r="Z43" s="705">
        <v>100</v>
      </c>
      <c r="AA43" s="705"/>
      <c r="AB43" s="705"/>
      <c r="AC43" s="705"/>
      <c r="AD43" s="706">
        <v>7243947</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28865</v>
      </c>
      <c r="CS43" s="699"/>
      <c r="CT43" s="699"/>
      <c r="CU43" s="699"/>
      <c r="CV43" s="699"/>
      <c r="CW43" s="699"/>
      <c r="CX43" s="699"/>
      <c r="CY43" s="700"/>
      <c r="CZ43" s="683">
        <v>0.1</v>
      </c>
      <c r="DA43" s="701"/>
      <c r="DB43" s="701"/>
      <c r="DC43" s="702"/>
      <c r="DD43" s="686">
        <v>28865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1984751</v>
      </c>
      <c r="CS44" s="681"/>
      <c r="CT44" s="681"/>
      <c r="CU44" s="681"/>
      <c r="CV44" s="681"/>
      <c r="CW44" s="681"/>
      <c r="CX44" s="681"/>
      <c r="CY44" s="682"/>
      <c r="CZ44" s="683">
        <v>9.8000000000000007</v>
      </c>
      <c r="DA44" s="684"/>
      <c r="DB44" s="684"/>
      <c r="DC44" s="685"/>
      <c r="DD44" s="686">
        <v>175228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479244</v>
      </c>
      <c r="CS45" s="699"/>
      <c r="CT45" s="699"/>
      <c r="CU45" s="699"/>
      <c r="CV45" s="699"/>
      <c r="CW45" s="699"/>
      <c r="CX45" s="699"/>
      <c r="CY45" s="700"/>
      <c r="CZ45" s="683">
        <v>2.4</v>
      </c>
      <c r="DA45" s="701"/>
      <c r="DB45" s="701"/>
      <c r="DC45" s="702"/>
      <c r="DD45" s="686">
        <v>14757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1490066</v>
      </c>
      <c r="CS46" s="681"/>
      <c r="CT46" s="681"/>
      <c r="CU46" s="681"/>
      <c r="CV46" s="681"/>
      <c r="CW46" s="681"/>
      <c r="CX46" s="681"/>
      <c r="CY46" s="682"/>
      <c r="CZ46" s="683">
        <v>7.3</v>
      </c>
      <c r="DA46" s="684"/>
      <c r="DB46" s="684"/>
      <c r="DC46" s="685"/>
      <c r="DD46" s="686">
        <v>156430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38422</v>
      </c>
      <c r="CS47" s="699"/>
      <c r="CT47" s="699"/>
      <c r="CU47" s="699"/>
      <c r="CV47" s="699"/>
      <c r="CW47" s="699"/>
      <c r="CX47" s="699"/>
      <c r="CY47" s="700"/>
      <c r="CZ47" s="683">
        <v>0.2</v>
      </c>
      <c r="DA47" s="701"/>
      <c r="DB47" s="701"/>
      <c r="DC47" s="702"/>
      <c r="DD47" s="686">
        <v>4435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223</v>
      </c>
      <c r="CS48" s="681"/>
      <c r="CT48" s="681"/>
      <c r="CU48" s="681"/>
      <c r="CV48" s="681"/>
      <c r="CW48" s="681"/>
      <c r="CX48" s="681"/>
      <c r="CY48" s="682"/>
      <c r="CZ48" s="683" t="s">
        <v>223</v>
      </c>
      <c r="DA48" s="684"/>
      <c r="DB48" s="684"/>
      <c r="DC48" s="685"/>
      <c r="DD48" s="686" t="s">
        <v>223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20324810</v>
      </c>
      <c r="CS49" s="665"/>
      <c r="CT49" s="665"/>
      <c r="CU49" s="665"/>
      <c r="CV49" s="665"/>
      <c r="CW49" s="665"/>
      <c r="CX49" s="665"/>
      <c r="CY49" s="666"/>
      <c r="CZ49" s="667">
        <v>100</v>
      </c>
      <c r="DA49" s="668"/>
      <c r="DB49" s="668"/>
      <c r="DC49" s="669"/>
      <c r="DD49" s="670">
        <v>8932332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eEvKrRmtMJBuRotggxUzV7QCG45dXEHC+okXFPgscck6NZs1ynTnaJ0jKp0Lb0t/He9USHZQonQffO1NdliHw==" saltValue="lZynqFlAVvxmD3+c3OaQG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17512</v>
      </c>
      <c r="R7" s="1200"/>
      <c r="S7" s="1200"/>
      <c r="T7" s="1200"/>
      <c r="U7" s="1200"/>
      <c r="V7" s="1200">
        <v>16647</v>
      </c>
      <c r="W7" s="1200"/>
      <c r="X7" s="1200"/>
      <c r="Y7" s="1200"/>
      <c r="Z7" s="1200"/>
      <c r="AA7" s="1200">
        <v>865</v>
      </c>
      <c r="AB7" s="1200"/>
      <c r="AC7" s="1200"/>
      <c r="AD7" s="1200"/>
      <c r="AE7" s="1201"/>
      <c r="AF7" s="1202">
        <v>333</v>
      </c>
      <c r="AG7" s="1203"/>
      <c r="AH7" s="1203"/>
      <c r="AI7" s="1203"/>
      <c r="AJ7" s="1204"/>
      <c r="AK7" s="1186">
        <v>2236</v>
      </c>
      <c r="AL7" s="1187"/>
      <c r="AM7" s="1187"/>
      <c r="AN7" s="1187"/>
      <c r="AO7" s="1187"/>
      <c r="AP7" s="1187">
        <v>15564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3</v>
      </c>
      <c r="CI7" s="1184"/>
      <c r="CJ7" s="1184"/>
      <c r="CK7" s="1184"/>
      <c r="CL7" s="1185"/>
      <c r="CM7" s="1183">
        <v>93</v>
      </c>
      <c r="CN7" s="1184"/>
      <c r="CO7" s="1184"/>
      <c r="CP7" s="1184"/>
      <c r="CQ7" s="1185"/>
      <c r="CR7" s="1183">
        <v>31</v>
      </c>
      <c r="CS7" s="1184"/>
      <c r="CT7" s="1184"/>
      <c r="CU7" s="1184"/>
      <c r="CV7" s="1185"/>
      <c r="CW7" s="1183" t="s">
        <v>605</v>
      </c>
      <c r="CX7" s="1184"/>
      <c r="CY7" s="1184"/>
      <c r="CZ7" s="1184"/>
      <c r="DA7" s="1185"/>
      <c r="DB7" s="1183" t="s">
        <v>605</v>
      </c>
      <c r="DC7" s="1184"/>
      <c r="DD7" s="1184"/>
      <c r="DE7" s="1184"/>
      <c r="DF7" s="1185"/>
      <c r="DG7" s="1183" t="s">
        <v>605</v>
      </c>
      <c r="DH7" s="1184"/>
      <c r="DI7" s="1184"/>
      <c r="DJ7" s="1184"/>
      <c r="DK7" s="1185"/>
      <c r="DL7" s="1183" t="s">
        <v>605</v>
      </c>
      <c r="DM7" s="1184"/>
      <c r="DN7" s="1184"/>
      <c r="DO7" s="1184"/>
      <c r="DP7" s="1185"/>
      <c r="DQ7" s="1183" t="s">
        <v>605</v>
      </c>
      <c r="DR7" s="1184"/>
      <c r="DS7" s="1184"/>
      <c r="DT7" s="1184"/>
      <c r="DU7" s="1185"/>
      <c r="DV7" s="1210"/>
      <c r="DW7" s="1211"/>
      <c r="DX7" s="1211"/>
      <c r="DY7" s="1211"/>
      <c r="DZ7" s="1212"/>
      <c r="EA7" s="256"/>
    </row>
    <row r="8" spans="1:131" s="257" customFormat="1" ht="26.25" customHeight="1" x14ac:dyDescent="0.15">
      <c r="A8" s="263">
        <v>2</v>
      </c>
      <c r="B8" s="1132" t="s">
        <v>385</v>
      </c>
      <c r="C8" s="1133"/>
      <c r="D8" s="1133"/>
      <c r="E8" s="1133"/>
      <c r="F8" s="1133"/>
      <c r="G8" s="1133"/>
      <c r="H8" s="1133"/>
      <c r="I8" s="1133"/>
      <c r="J8" s="1133"/>
      <c r="K8" s="1133"/>
      <c r="L8" s="1133"/>
      <c r="M8" s="1133"/>
      <c r="N8" s="1133"/>
      <c r="O8" s="1133"/>
      <c r="P8" s="1134"/>
      <c r="Q8" s="1138">
        <v>65</v>
      </c>
      <c r="R8" s="1139"/>
      <c r="S8" s="1139"/>
      <c r="T8" s="1139"/>
      <c r="U8" s="1139"/>
      <c r="V8" s="1139">
        <v>52</v>
      </c>
      <c r="W8" s="1139"/>
      <c r="X8" s="1139"/>
      <c r="Y8" s="1139"/>
      <c r="Z8" s="1139"/>
      <c r="AA8" s="1139">
        <v>13</v>
      </c>
      <c r="AB8" s="1139"/>
      <c r="AC8" s="1139"/>
      <c r="AD8" s="1139"/>
      <c r="AE8" s="1140"/>
      <c r="AF8" s="1114">
        <v>13</v>
      </c>
      <c r="AG8" s="1115"/>
      <c r="AH8" s="1115"/>
      <c r="AI8" s="1115"/>
      <c r="AJ8" s="1116"/>
      <c r="AK8" s="1181">
        <v>63</v>
      </c>
      <c r="AL8" s="1182"/>
      <c r="AM8" s="1182"/>
      <c r="AN8" s="1182"/>
      <c r="AO8" s="1182"/>
      <c r="AP8" s="1182">
        <v>15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601</v>
      </c>
      <c r="BT8" s="1110"/>
      <c r="BU8" s="1110"/>
      <c r="BV8" s="1110"/>
      <c r="BW8" s="1110"/>
      <c r="BX8" s="1110"/>
      <c r="BY8" s="1110"/>
      <c r="BZ8" s="1110"/>
      <c r="CA8" s="1110"/>
      <c r="CB8" s="1110"/>
      <c r="CC8" s="1110"/>
      <c r="CD8" s="1110"/>
      <c r="CE8" s="1110"/>
      <c r="CF8" s="1110"/>
      <c r="CG8" s="1111"/>
      <c r="CH8" s="1084">
        <v>-1</v>
      </c>
      <c r="CI8" s="1085"/>
      <c r="CJ8" s="1085"/>
      <c r="CK8" s="1085"/>
      <c r="CL8" s="1086"/>
      <c r="CM8" s="1084">
        <v>360</v>
      </c>
      <c r="CN8" s="1085"/>
      <c r="CO8" s="1085"/>
      <c r="CP8" s="1085"/>
      <c r="CQ8" s="1086"/>
      <c r="CR8" s="1084">
        <v>220</v>
      </c>
      <c r="CS8" s="1085"/>
      <c r="CT8" s="1085"/>
      <c r="CU8" s="1085"/>
      <c r="CV8" s="1086"/>
      <c r="CW8" s="1084" t="s">
        <v>605</v>
      </c>
      <c r="CX8" s="1085"/>
      <c r="CY8" s="1085"/>
      <c r="CZ8" s="1085"/>
      <c r="DA8" s="1086"/>
      <c r="DB8" s="1084" t="s">
        <v>605</v>
      </c>
      <c r="DC8" s="1085"/>
      <c r="DD8" s="1085"/>
      <c r="DE8" s="1085"/>
      <c r="DF8" s="1086"/>
      <c r="DG8" s="1084" t="s">
        <v>605</v>
      </c>
      <c r="DH8" s="1085"/>
      <c r="DI8" s="1085"/>
      <c r="DJ8" s="1085"/>
      <c r="DK8" s="1086"/>
      <c r="DL8" s="1084" t="s">
        <v>605</v>
      </c>
      <c r="DM8" s="1085"/>
      <c r="DN8" s="1085"/>
      <c r="DO8" s="1085"/>
      <c r="DP8" s="1086"/>
      <c r="DQ8" s="1084" t="s">
        <v>605</v>
      </c>
      <c r="DR8" s="1085"/>
      <c r="DS8" s="1085"/>
      <c r="DT8" s="1085"/>
      <c r="DU8" s="1086"/>
      <c r="DV8" s="1087"/>
      <c r="DW8" s="1088"/>
      <c r="DX8" s="1088"/>
      <c r="DY8" s="1088"/>
      <c r="DZ8" s="1089"/>
      <c r="EA8" s="256"/>
    </row>
    <row r="9" spans="1:131" s="257" customFormat="1" ht="26.25" customHeight="1" x14ac:dyDescent="0.15">
      <c r="A9" s="263">
        <v>3</v>
      </c>
      <c r="B9" s="1132" t="s">
        <v>386</v>
      </c>
      <c r="C9" s="1133"/>
      <c r="D9" s="1133"/>
      <c r="E9" s="1133"/>
      <c r="F9" s="1133"/>
      <c r="G9" s="1133"/>
      <c r="H9" s="1133"/>
      <c r="I9" s="1133"/>
      <c r="J9" s="1133"/>
      <c r="K9" s="1133"/>
      <c r="L9" s="1133"/>
      <c r="M9" s="1133"/>
      <c r="N9" s="1133"/>
      <c r="O9" s="1133"/>
      <c r="P9" s="1134"/>
      <c r="Q9" s="1138">
        <v>5900</v>
      </c>
      <c r="R9" s="1139"/>
      <c r="S9" s="1139"/>
      <c r="T9" s="1139"/>
      <c r="U9" s="1139"/>
      <c r="V9" s="1139">
        <v>5456</v>
      </c>
      <c r="W9" s="1139"/>
      <c r="X9" s="1139"/>
      <c r="Y9" s="1139"/>
      <c r="Z9" s="1139"/>
      <c r="AA9" s="1139">
        <v>444</v>
      </c>
      <c r="AB9" s="1139"/>
      <c r="AC9" s="1139"/>
      <c r="AD9" s="1139"/>
      <c r="AE9" s="1140"/>
      <c r="AF9" s="1114">
        <v>444</v>
      </c>
      <c r="AG9" s="1115"/>
      <c r="AH9" s="1115"/>
      <c r="AI9" s="1115"/>
      <c r="AJ9" s="1116"/>
      <c r="AK9" s="1181">
        <v>3420</v>
      </c>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602</v>
      </c>
      <c r="BT9" s="1110"/>
      <c r="BU9" s="1110"/>
      <c r="BV9" s="1110"/>
      <c r="BW9" s="1110"/>
      <c r="BX9" s="1110"/>
      <c r="BY9" s="1110"/>
      <c r="BZ9" s="1110"/>
      <c r="CA9" s="1110"/>
      <c r="CB9" s="1110"/>
      <c r="CC9" s="1110"/>
      <c r="CD9" s="1110"/>
      <c r="CE9" s="1110"/>
      <c r="CF9" s="1110"/>
      <c r="CG9" s="1111"/>
      <c r="CH9" s="1084">
        <v>1</v>
      </c>
      <c r="CI9" s="1085"/>
      <c r="CJ9" s="1085"/>
      <c r="CK9" s="1085"/>
      <c r="CL9" s="1086"/>
      <c r="CM9" s="1084">
        <v>12</v>
      </c>
      <c r="CN9" s="1085"/>
      <c r="CO9" s="1085"/>
      <c r="CP9" s="1085"/>
      <c r="CQ9" s="1086"/>
      <c r="CR9" s="1084">
        <v>5</v>
      </c>
      <c r="CS9" s="1085"/>
      <c r="CT9" s="1085"/>
      <c r="CU9" s="1085"/>
      <c r="CV9" s="1086"/>
      <c r="CW9" s="1084" t="s">
        <v>605</v>
      </c>
      <c r="CX9" s="1085"/>
      <c r="CY9" s="1085"/>
      <c r="CZ9" s="1085"/>
      <c r="DA9" s="1086"/>
      <c r="DB9" s="1084" t="s">
        <v>605</v>
      </c>
      <c r="DC9" s="1085"/>
      <c r="DD9" s="1085"/>
      <c r="DE9" s="1085"/>
      <c r="DF9" s="1086"/>
      <c r="DG9" s="1084" t="s">
        <v>605</v>
      </c>
      <c r="DH9" s="1085"/>
      <c r="DI9" s="1085"/>
      <c r="DJ9" s="1085"/>
      <c r="DK9" s="1086"/>
      <c r="DL9" s="1084" t="s">
        <v>605</v>
      </c>
      <c r="DM9" s="1085"/>
      <c r="DN9" s="1085"/>
      <c r="DO9" s="1085"/>
      <c r="DP9" s="1086"/>
      <c r="DQ9" s="1084" t="s">
        <v>605</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603</v>
      </c>
      <c r="BT10" s="1110"/>
      <c r="BU10" s="1110"/>
      <c r="BV10" s="1110"/>
      <c r="BW10" s="1110"/>
      <c r="BX10" s="1110"/>
      <c r="BY10" s="1110"/>
      <c r="BZ10" s="1110"/>
      <c r="CA10" s="1110"/>
      <c r="CB10" s="1110"/>
      <c r="CC10" s="1110"/>
      <c r="CD10" s="1110"/>
      <c r="CE10" s="1110"/>
      <c r="CF10" s="1110"/>
      <c r="CG10" s="1111"/>
      <c r="CH10" s="1084">
        <v>7</v>
      </c>
      <c r="CI10" s="1085"/>
      <c r="CJ10" s="1085"/>
      <c r="CK10" s="1085"/>
      <c r="CL10" s="1086"/>
      <c r="CM10" s="1084">
        <v>10</v>
      </c>
      <c r="CN10" s="1085"/>
      <c r="CO10" s="1085"/>
      <c r="CP10" s="1085"/>
      <c r="CQ10" s="1086"/>
      <c r="CR10" s="1084">
        <v>1</v>
      </c>
      <c r="CS10" s="1085"/>
      <c r="CT10" s="1085"/>
      <c r="CU10" s="1085"/>
      <c r="CV10" s="1086"/>
      <c r="CW10" s="1084" t="s">
        <v>605</v>
      </c>
      <c r="CX10" s="1085"/>
      <c r="CY10" s="1085"/>
      <c r="CZ10" s="1085"/>
      <c r="DA10" s="1086"/>
      <c r="DB10" s="1084" t="s">
        <v>605</v>
      </c>
      <c r="DC10" s="1085"/>
      <c r="DD10" s="1085"/>
      <c r="DE10" s="1085"/>
      <c r="DF10" s="1086"/>
      <c r="DG10" s="1084" t="s">
        <v>605</v>
      </c>
      <c r="DH10" s="1085"/>
      <c r="DI10" s="1085"/>
      <c r="DJ10" s="1085"/>
      <c r="DK10" s="1086"/>
      <c r="DL10" s="1084" t="s">
        <v>605</v>
      </c>
      <c r="DM10" s="1085"/>
      <c r="DN10" s="1085"/>
      <c r="DO10" s="1085"/>
      <c r="DP10" s="1086"/>
      <c r="DQ10" s="1084" t="s">
        <v>605</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21647</v>
      </c>
      <c r="R23" s="1164"/>
      <c r="S23" s="1164"/>
      <c r="T23" s="1164"/>
      <c r="U23" s="1164"/>
      <c r="V23" s="1164">
        <v>20325</v>
      </c>
      <c r="W23" s="1164"/>
      <c r="X23" s="1164"/>
      <c r="Y23" s="1164"/>
      <c r="Z23" s="1164"/>
      <c r="AA23" s="1164">
        <v>1322</v>
      </c>
      <c r="AB23" s="1164"/>
      <c r="AC23" s="1164"/>
      <c r="AD23" s="1164"/>
      <c r="AE23" s="1165"/>
      <c r="AF23" s="1166">
        <v>791</v>
      </c>
      <c r="AG23" s="1164"/>
      <c r="AH23" s="1164"/>
      <c r="AI23" s="1164"/>
      <c r="AJ23" s="1167"/>
      <c r="AK23" s="1168"/>
      <c r="AL23" s="1169"/>
      <c r="AM23" s="1169"/>
      <c r="AN23" s="1169"/>
      <c r="AO23" s="1169"/>
      <c r="AP23" s="1164">
        <v>15579</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3785</v>
      </c>
      <c r="R28" s="1149"/>
      <c r="S28" s="1149"/>
      <c r="T28" s="1149"/>
      <c r="U28" s="1149"/>
      <c r="V28" s="1149">
        <v>3684</v>
      </c>
      <c r="W28" s="1149"/>
      <c r="X28" s="1149"/>
      <c r="Y28" s="1149"/>
      <c r="Z28" s="1149"/>
      <c r="AA28" s="1149">
        <v>101</v>
      </c>
      <c r="AB28" s="1149"/>
      <c r="AC28" s="1149"/>
      <c r="AD28" s="1149"/>
      <c r="AE28" s="1150"/>
      <c r="AF28" s="1151">
        <v>101</v>
      </c>
      <c r="AG28" s="1149"/>
      <c r="AH28" s="1149"/>
      <c r="AI28" s="1149"/>
      <c r="AJ28" s="1152"/>
      <c r="AK28" s="1153">
        <v>276</v>
      </c>
      <c r="AL28" s="1141"/>
      <c r="AM28" s="1141"/>
      <c r="AN28" s="1141"/>
      <c r="AO28" s="1141"/>
      <c r="AP28" s="1141">
        <v>73</v>
      </c>
      <c r="AQ28" s="1141"/>
      <c r="AR28" s="1141"/>
      <c r="AS28" s="1141"/>
      <c r="AT28" s="1141"/>
      <c r="AU28" s="1141" t="s">
        <v>604</v>
      </c>
      <c r="AV28" s="1141"/>
      <c r="AW28" s="1141"/>
      <c r="AX28" s="1141"/>
      <c r="AY28" s="1141"/>
      <c r="AZ28" s="1142" t="s">
        <v>604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445</v>
      </c>
      <c r="R29" s="1139"/>
      <c r="S29" s="1139"/>
      <c r="T29" s="1139"/>
      <c r="U29" s="1139"/>
      <c r="V29" s="1139">
        <v>443</v>
      </c>
      <c r="W29" s="1139"/>
      <c r="X29" s="1139"/>
      <c r="Y29" s="1139"/>
      <c r="Z29" s="1139"/>
      <c r="AA29" s="1139">
        <v>2</v>
      </c>
      <c r="AB29" s="1139"/>
      <c r="AC29" s="1139"/>
      <c r="AD29" s="1139"/>
      <c r="AE29" s="1140"/>
      <c r="AF29" s="1114">
        <v>2</v>
      </c>
      <c r="AG29" s="1115"/>
      <c r="AH29" s="1115"/>
      <c r="AI29" s="1115"/>
      <c r="AJ29" s="1116"/>
      <c r="AK29" s="1075">
        <v>104</v>
      </c>
      <c r="AL29" s="1066"/>
      <c r="AM29" s="1066"/>
      <c r="AN29" s="1066"/>
      <c r="AO29" s="1066"/>
      <c r="AP29" s="1066" t="s">
        <v>604</v>
      </c>
      <c r="AQ29" s="1066"/>
      <c r="AR29" s="1066"/>
      <c r="AS29" s="1066"/>
      <c r="AT29" s="1066"/>
      <c r="AU29" s="1066" t="s">
        <v>604</v>
      </c>
      <c r="AV29" s="1066"/>
      <c r="AW29" s="1066"/>
      <c r="AX29" s="1066"/>
      <c r="AY29" s="1066"/>
      <c r="AZ29" s="1137" t="s">
        <v>604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1994</v>
      </c>
      <c r="R30" s="1139"/>
      <c r="S30" s="1139"/>
      <c r="T30" s="1139"/>
      <c r="U30" s="1139"/>
      <c r="V30" s="1139">
        <v>1946</v>
      </c>
      <c r="W30" s="1139"/>
      <c r="X30" s="1139"/>
      <c r="Y30" s="1139"/>
      <c r="Z30" s="1139"/>
      <c r="AA30" s="1139">
        <v>48</v>
      </c>
      <c r="AB30" s="1139"/>
      <c r="AC30" s="1139"/>
      <c r="AD30" s="1139"/>
      <c r="AE30" s="1140"/>
      <c r="AF30" s="1114">
        <v>44</v>
      </c>
      <c r="AG30" s="1115"/>
      <c r="AH30" s="1115"/>
      <c r="AI30" s="1115"/>
      <c r="AJ30" s="1116"/>
      <c r="AK30" s="1075">
        <v>454</v>
      </c>
      <c r="AL30" s="1066"/>
      <c r="AM30" s="1066"/>
      <c r="AN30" s="1066"/>
      <c r="AO30" s="1066"/>
      <c r="AP30" s="1066">
        <v>6828</v>
      </c>
      <c r="AQ30" s="1066"/>
      <c r="AR30" s="1066"/>
      <c r="AS30" s="1066"/>
      <c r="AT30" s="1066"/>
      <c r="AU30" s="1066">
        <v>5148</v>
      </c>
      <c r="AV30" s="1066"/>
      <c r="AW30" s="1066"/>
      <c r="AX30" s="1066"/>
      <c r="AY30" s="1066"/>
      <c r="AZ30" s="1137" t="s">
        <v>604</v>
      </c>
      <c r="BA30" s="1137"/>
      <c r="BB30" s="1137"/>
      <c r="BC30" s="1137"/>
      <c r="BD30" s="1137"/>
      <c r="BE30" s="1127" t="s">
        <v>404</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83</v>
      </c>
      <c r="R31" s="1139"/>
      <c r="S31" s="1139"/>
      <c r="T31" s="1139"/>
      <c r="U31" s="1139"/>
      <c r="V31" s="1139">
        <v>0</v>
      </c>
      <c r="W31" s="1139"/>
      <c r="X31" s="1139"/>
      <c r="Y31" s="1139"/>
      <c r="Z31" s="1139"/>
      <c r="AA31" s="1139">
        <v>83</v>
      </c>
      <c r="AB31" s="1139"/>
      <c r="AC31" s="1139"/>
      <c r="AD31" s="1139"/>
      <c r="AE31" s="1140"/>
      <c r="AF31" s="1114">
        <v>83</v>
      </c>
      <c r="AG31" s="1115"/>
      <c r="AH31" s="1115"/>
      <c r="AI31" s="1115"/>
      <c r="AJ31" s="1116"/>
      <c r="AK31" s="1075" t="s">
        <v>604</v>
      </c>
      <c r="AL31" s="1066"/>
      <c r="AM31" s="1066"/>
      <c r="AN31" s="1066"/>
      <c r="AO31" s="1066"/>
      <c r="AP31" s="1066" t="s">
        <v>604</v>
      </c>
      <c r="AQ31" s="1066"/>
      <c r="AR31" s="1066"/>
      <c r="AS31" s="1066"/>
      <c r="AT31" s="1066"/>
      <c r="AU31" s="1066" t="s">
        <v>604</v>
      </c>
      <c r="AV31" s="1066"/>
      <c r="AW31" s="1066"/>
      <c r="AX31" s="1066"/>
      <c r="AY31" s="1066"/>
      <c r="AZ31" s="1137" t="s">
        <v>604</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48</v>
      </c>
      <c r="R32" s="1139"/>
      <c r="S32" s="1139"/>
      <c r="T32" s="1139"/>
      <c r="U32" s="1139"/>
      <c r="V32" s="1139">
        <v>47</v>
      </c>
      <c r="W32" s="1139"/>
      <c r="X32" s="1139"/>
      <c r="Y32" s="1139"/>
      <c r="Z32" s="1139"/>
      <c r="AA32" s="1139">
        <v>1</v>
      </c>
      <c r="AB32" s="1139"/>
      <c r="AC32" s="1139"/>
      <c r="AD32" s="1139"/>
      <c r="AE32" s="1140"/>
      <c r="AF32" s="1114">
        <v>1</v>
      </c>
      <c r="AG32" s="1115"/>
      <c r="AH32" s="1115"/>
      <c r="AI32" s="1115"/>
      <c r="AJ32" s="1116"/>
      <c r="AK32" s="1075">
        <v>33</v>
      </c>
      <c r="AL32" s="1066"/>
      <c r="AM32" s="1066"/>
      <c r="AN32" s="1066"/>
      <c r="AO32" s="1066"/>
      <c r="AP32" s="1066" t="s">
        <v>604</v>
      </c>
      <c r="AQ32" s="1066"/>
      <c r="AR32" s="1066"/>
      <c r="AS32" s="1066"/>
      <c r="AT32" s="1066"/>
      <c r="AU32" s="1066" t="s">
        <v>604</v>
      </c>
      <c r="AV32" s="1066"/>
      <c r="AW32" s="1066"/>
      <c r="AX32" s="1066"/>
      <c r="AY32" s="1066"/>
      <c r="AZ32" s="1137" t="s">
        <v>604</v>
      </c>
      <c r="BA32" s="1137"/>
      <c r="BB32" s="1137"/>
      <c r="BC32" s="1137"/>
      <c r="BD32" s="1137"/>
      <c r="BE32" s="1127" t="s">
        <v>404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231</v>
      </c>
      <c r="AG63" s="1054"/>
      <c r="AH63" s="1054"/>
      <c r="AI63" s="1054"/>
      <c r="AJ63" s="1125"/>
      <c r="AK63" s="1126"/>
      <c r="AL63" s="1058"/>
      <c r="AM63" s="1058"/>
      <c r="AN63" s="1058"/>
      <c r="AO63" s="1058"/>
      <c r="AP63" s="1054">
        <v>6901</v>
      </c>
      <c r="AQ63" s="1054"/>
      <c r="AR63" s="1054"/>
      <c r="AS63" s="1054"/>
      <c r="AT63" s="1054"/>
      <c r="AU63" s="1054">
        <v>5148</v>
      </c>
      <c r="AV63" s="1054"/>
      <c r="AW63" s="1054"/>
      <c r="AX63" s="1054"/>
      <c r="AY63" s="1054"/>
      <c r="AZ63" s="1120"/>
      <c r="BA63" s="1120"/>
      <c r="BB63" s="1120"/>
      <c r="BC63" s="1120"/>
      <c r="BD63" s="1120"/>
      <c r="BE63" s="1055"/>
      <c r="BF63" s="1055"/>
      <c r="BG63" s="1055"/>
      <c r="BH63" s="1055"/>
      <c r="BI63" s="1056"/>
      <c r="BJ63" s="1121" t="s">
        <v>409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413</v>
      </c>
      <c r="W66" s="1097"/>
      <c r="X66" s="1097"/>
      <c r="Y66" s="1097"/>
      <c r="Z66" s="1098"/>
      <c r="AA66" s="1096" t="s">
        <v>414</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1484</v>
      </c>
      <c r="R68" s="1077"/>
      <c r="S68" s="1077"/>
      <c r="T68" s="1077"/>
      <c r="U68" s="1077"/>
      <c r="V68" s="1077">
        <v>1434</v>
      </c>
      <c r="W68" s="1077"/>
      <c r="X68" s="1077"/>
      <c r="Y68" s="1077"/>
      <c r="Z68" s="1077"/>
      <c r="AA68" s="1077">
        <v>49</v>
      </c>
      <c r="AB68" s="1077"/>
      <c r="AC68" s="1077"/>
      <c r="AD68" s="1077"/>
      <c r="AE68" s="1077"/>
      <c r="AF68" s="1077">
        <v>49</v>
      </c>
      <c r="AG68" s="1077"/>
      <c r="AH68" s="1077"/>
      <c r="AI68" s="1077"/>
      <c r="AJ68" s="1077"/>
      <c r="AK68" s="1077" t="s">
        <v>606</v>
      </c>
      <c r="AL68" s="1077"/>
      <c r="AM68" s="1077"/>
      <c r="AN68" s="1077"/>
      <c r="AO68" s="1077"/>
      <c r="AP68" s="1077" t="s">
        <v>605</v>
      </c>
      <c r="AQ68" s="1077"/>
      <c r="AR68" s="1077"/>
      <c r="AS68" s="1077"/>
      <c r="AT68" s="1077"/>
      <c r="AU68" s="1077" t="s">
        <v>605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1520</v>
      </c>
      <c r="R69" s="1066"/>
      <c r="S69" s="1066"/>
      <c r="T69" s="1066"/>
      <c r="U69" s="1066"/>
      <c r="V69" s="1066">
        <v>1504</v>
      </c>
      <c r="W69" s="1066"/>
      <c r="X69" s="1066"/>
      <c r="Y69" s="1066"/>
      <c r="Z69" s="1066"/>
      <c r="AA69" s="1066">
        <v>16</v>
      </c>
      <c r="AB69" s="1066"/>
      <c r="AC69" s="1066"/>
      <c r="AD69" s="1066"/>
      <c r="AE69" s="1066"/>
      <c r="AF69" s="1066">
        <v>16</v>
      </c>
      <c r="AG69" s="1066"/>
      <c r="AH69" s="1066"/>
      <c r="AI69" s="1066"/>
      <c r="AJ69" s="1066"/>
      <c r="AK69" s="1066">
        <v>46</v>
      </c>
      <c r="AL69" s="1066"/>
      <c r="AM69" s="1066"/>
      <c r="AN69" s="1066"/>
      <c r="AO69" s="1066"/>
      <c r="AP69" s="1066">
        <v>309</v>
      </c>
      <c r="AQ69" s="1066"/>
      <c r="AR69" s="1066"/>
      <c r="AS69" s="1066"/>
      <c r="AT69" s="1066"/>
      <c r="AU69" s="1066" t="s">
        <v>605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441</v>
      </c>
      <c r="R70" s="1066"/>
      <c r="S70" s="1066"/>
      <c r="T70" s="1066"/>
      <c r="U70" s="1066"/>
      <c r="V70" s="1066">
        <v>418</v>
      </c>
      <c r="W70" s="1066"/>
      <c r="X70" s="1066"/>
      <c r="Y70" s="1066"/>
      <c r="Z70" s="1066"/>
      <c r="AA70" s="1066">
        <v>23</v>
      </c>
      <c r="AB70" s="1066"/>
      <c r="AC70" s="1066"/>
      <c r="AD70" s="1066"/>
      <c r="AE70" s="1066"/>
      <c r="AF70" s="1066">
        <v>23</v>
      </c>
      <c r="AG70" s="1066"/>
      <c r="AH70" s="1066"/>
      <c r="AI70" s="1066"/>
      <c r="AJ70" s="1066"/>
      <c r="AK70" s="1066">
        <v>18</v>
      </c>
      <c r="AL70" s="1066"/>
      <c r="AM70" s="1066"/>
      <c r="AN70" s="1066"/>
      <c r="AO70" s="1066"/>
      <c r="AP70" s="1066" t="s">
        <v>605</v>
      </c>
      <c r="AQ70" s="1066"/>
      <c r="AR70" s="1066"/>
      <c r="AS70" s="1066"/>
      <c r="AT70" s="1066"/>
      <c r="AU70" s="1066" t="s">
        <v>605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2430</v>
      </c>
      <c r="R71" s="1066"/>
      <c r="S71" s="1066"/>
      <c r="T71" s="1066"/>
      <c r="U71" s="1066"/>
      <c r="V71" s="1066">
        <v>2292</v>
      </c>
      <c r="W71" s="1066"/>
      <c r="X71" s="1066"/>
      <c r="Y71" s="1066"/>
      <c r="Z71" s="1066"/>
      <c r="AA71" s="1066">
        <v>138</v>
      </c>
      <c r="AB71" s="1066"/>
      <c r="AC71" s="1066"/>
      <c r="AD71" s="1066"/>
      <c r="AE71" s="1066"/>
      <c r="AF71" s="1066">
        <v>2013</v>
      </c>
      <c r="AG71" s="1066"/>
      <c r="AH71" s="1066"/>
      <c r="AI71" s="1066"/>
      <c r="AJ71" s="1066"/>
      <c r="AK71" s="1066">
        <v>31</v>
      </c>
      <c r="AL71" s="1066"/>
      <c r="AM71" s="1066"/>
      <c r="AN71" s="1066"/>
      <c r="AO71" s="1066"/>
      <c r="AP71" s="1066">
        <v>5620</v>
      </c>
      <c r="AQ71" s="1066"/>
      <c r="AR71" s="1066"/>
      <c r="AS71" s="1066"/>
      <c r="AT71" s="1066"/>
      <c r="AU71" s="1066">
        <v>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2390</v>
      </c>
      <c r="R72" s="1066"/>
      <c r="S72" s="1066"/>
      <c r="T72" s="1066"/>
      <c r="U72" s="1066"/>
      <c r="V72" s="1066">
        <v>2031</v>
      </c>
      <c r="W72" s="1066"/>
      <c r="X72" s="1066"/>
      <c r="Y72" s="1066"/>
      <c r="Z72" s="1066"/>
      <c r="AA72" s="1066">
        <v>358</v>
      </c>
      <c r="AB72" s="1066"/>
      <c r="AC72" s="1066"/>
      <c r="AD72" s="1066"/>
      <c r="AE72" s="1066"/>
      <c r="AF72" s="1066">
        <v>2519</v>
      </c>
      <c r="AG72" s="1066"/>
      <c r="AH72" s="1066"/>
      <c r="AI72" s="1066"/>
      <c r="AJ72" s="1066"/>
      <c r="AK72" s="1066">
        <v>5</v>
      </c>
      <c r="AL72" s="1066"/>
      <c r="AM72" s="1066"/>
      <c r="AN72" s="1066"/>
      <c r="AO72" s="1066"/>
      <c r="AP72" s="1066">
        <v>1177</v>
      </c>
      <c r="AQ72" s="1066"/>
      <c r="AR72" s="1066"/>
      <c r="AS72" s="1066"/>
      <c r="AT72" s="1066"/>
      <c r="AU72" s="1066" t="s">
        <v>605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60</v>
      </c>
      <c r="R73" s="1066"/>
      <c r="S73" s="1066"/>
      <c r="T73" s="1066"/>
      <c r="U73" s="1066"/>
      <c r="V73" s="1066">
        <v>53</v>
      </c>
      <c r="W73" s="1066"/>
      <c r="X73" s="1066"/>
      <c r="Y73" s="1066"/>
      <c r="Z73" s="1066"/>
      <c r="AA73" s="1066">
        <v>7</v>
      </c>
      <c r="AB73" s="1066"/>
      <c r="AC73" s="1066"/>
      <c r="AD73" s="1066"/>
      <c r="AE73" s="1066"/>
      <c r="AF73" s="1066">
        <v>7</v>
      </c>
      <c r="AG73" s="1066"/>
      <c r="AH73" s="1066"/>
      <c r="AI73" s="1066"/>
      <c r="AJ73" s="1066"/>
      <c r="AK73" s="1066">
        <v>4</v>
      </c>
      <c r="AL73" s="1066"/>
      <c r="AM73" s="1066"/>
      <c r="AN73" s="1066"/>
      <c r="AO73" s="1066"/>
      <c r="AP73" s="1066" t="s">
        <v>605</v>
      </c>
      <c r="AQ73" s="1066"/>
      <c r="AR73" s="1066"/>
      <c r="AS73" s="1066"/>
      <c r="AT73" s="1066"/>
      <c r="AU73" s="1066" t="s">
        <v>605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101</v>
      </c>
      <c r="R74" s="1066"/>
      <c r="S74" s="1066"/>
      <c r="T74" s="1066"/>
      <c r="U74" s="1066"/>
      <c r="V74" s="1066">
        <v>100</v>
      </c>
      <c r="W74" s="1066"/>
      <c r="X74" s="1066"/>
      <c r="Y74" s="1066"/>
      <c r="Z74" s="1066"/>
      <c r="AA74" s="1066">
        <v>1</v>
      </c>
      <c r="AB74" s="1066"/>
      <c r="AC74" s="1066"/>
      <c r="AD74" s="1066"/>
      <c r="AE74" s="1066"/>
      <c r="AF74" s="1066">
        <v>1</v>
      </c>
      <c r="AG74" s="1066"/>
      <c r="AH74" s="1066"/>
      <c r="AI74" s="1066"/>
      <c r="AJ74" s="1066"/>
      <c r="AK74" s="1066">
        <v>0</v>
      </c>
      <c r="AL74" s="1066"/>
      <c r="AM74" s="1066"/>
      <c r="AN74" s="1066"/>
      <c r="AO74" s="1066"/>
      <c r="AP74" s="1066" t="s">
        <v>605</v>
      </c>
      <c r="AQ74" s="1066"/>
      <c r="AR74" s="1066"/>
      <c r="AS74" s="1066"/>
      <c r="AT74" s="1066"/>
      <c r="AU74" s="1066" t="s">
        <v>605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10152</v>
      </c>
      <c r="R75" s="1074"/>
      <c r="S75" s="1074"/>
      <c r="T75" s="1074"/>
      <c r="U75" s="1075"/>
      <c r="V75" s="1076">
        <v>9626</v>
      </c>
      <c r="W75" s="1074"/>
      <c r="X75" s="1074"/>
      <c r="Y75" s="1074"/>
      <c r="Z75" s="1075"/>
      <c r="AA75" s="1076">
        <v>526</v>
      </c>
      <c r="AB75" s="1074"/>
      <c r="AC75" s="1074"/>
      <c r="AD75" s="1074"/>
      <c r="AE75" s="1075"/>
      <c r="AF75" s="1076">
        <v>526</v>
      </c>
      <c r="AG75" s="1074"/>
      <c r="AH75" s="1074"/>
      <c r="AI75" s="1074"/>
      <c r="AJ75" s="1075"/>
      <c r="AK75" s="1076">
        <v>1538</v>
      </c>
      <c r="AL75" s="1074"/>
      <c r="AM75" s="1074"/>
      <c r="AN75" s="1074"/>
      <c r="AO75" s="1075"/>
      <c r="AP75" s="1066" t="s">
        <v>605</v>
      </c>
      <c r="AQ75" s="1066"/>
      <c r="AR75" s="1066"/>
      <c r="AS75" s="1066"/>
      <c r="AT75" s="1066"/>
      <c r="AU75" s="1066" t="s">
        <v>605</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257</v>
      </c>
      <c r="R76" s="1074"/>
      <c r="S76" s="1074"/>
      <c r="T76" s="1074"/>
      <c r="U76" s="1075"/>
      <c r="V76" s="1076">
        <v>251</v>
      </c>
      <c r="W76" s="1074"/>
      <c r="X76" s="1074"/>
      <c r="Y76" s="1074"/>
      <c r="Z76" s="1075"/>
      <c r="AA76" s="1076">
        <v>6</v>
      </c>
      <c r="AB76" s="1074"/>
      <c r="AC76" s="1074"/>
      <c r="AD76" s="1074"/>
      <c r="AE76" s="1075"/>
      <c r="AF76" s="1076">
        <v>6</v>
      </c>
      <c r="AG76" s="1074"/>
      <c r="AH76" s="1074"/>
      <c r="AI76" s="1074"/>
      <c r="AJ76" s="1075"/>
      <c r="AK76" s="1076">
        <v>41</v>
      </c>
      <c r="AL76" s="1074"/>
      <c r="AM76" s="1074"/>
      <c r="AN76" s="1074"/>
      <c r="AO76" s="1075"/>
      <c r="AP76" s="1066" t="s">
        <v>605</v>
      </c>
      <c r="AQ76" s="1066"/>
      <c r="AR76" s="1066"/>
      <c r="AS76" s="1066"/>
      <c r="AT76" s="1066"/>
      <c r="AU76" s="1066" t="s">
        <v>605</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596</v>
      </c>
      <c r="C77" s="1070"/>
      <c r="D77" s="1070"/>
      <c r="E77" s="1070"/>
      <c r="F77" s="1070"/>
      <c r="G77" s="1070"/>
      <c r="H77" s="1070"/>
      <c r="I77" s="1070"/>
      <c r="J77" s="1070"/>
      <c r="K77" s="1070"/>
      <c r="L77" s="1070"/>
      <c r="M77" s="1070"/>
      <c r="N77" s="1070"/>
      <c r="O77" s="1070"/>
      <c r="P77" s="1071"/>
      <c r="Q77" s="1073">
        <v>131132</v>
      </c>
      <c r="R77" s="1074"/>
      <c r="S77" s="1074"/>
      <c r="T77" s="1074"/>
      <c r="U77" s="1075"/>
      <c r="V77" s="1076">
        <v>125037</v>
      </c>
      <c r="W77" s="1074"/>
      <c r="X77" s="1074"/>
      <c r="Y77" s="1074"/>
      <c r="Z77" s="1075"/>
      <c r="AA77" s="1076">
        <v>6095</v>
      </c>
      <c r="AB77" s="1074"/>
      <c r="AC77" s="1074"/>
      <c r="AD77" s="1074"/>
      <c r="AE77" s="1075"/>
      <c r="AF77" s="1076">
        <v>6095</v>
      </c>
      <c r="AG77" s="1074"/>
      <c r="AH77" s="1074"/>
      <c r="AI77" s="1074"/>
      <c r="AJ77" s="1075"/>
      <c r="AK77" s="1076">
        <v>1013</v>
      </c>
      <c r="AL77" s="1074"/>
      <c r="AM77" s="1074"/>
      <c r="AN77" s="1074"/>
      <c r="AO77" s="1075"/>
      <c r="AP77" s="1066" t="s">
        <v>605</v>
      </c>
      <c r="AQ77" s="1066"/>
      <c r="AR77" s="1066"/>
      <c r="AS77" s="1066"/>
      <c r="AT77" s="1066"/>
      <c r="AU77" s="1066" t="s">
        <v>605</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597</v>
      </c>
      <c r="C78" s="1070"/>
      <c r="D78" s="1070"/>
      <c r="E78" s="1070"/>
      <c r="F78" s="1070"/>
      <c r="G78" s="1070"/>
      <c r="H78" s="1070"/>
      <c r="I78" s="1070"/>
      <c r="J78" s="1070"/>
      <c r="K78" s="1070"/>
      <c r="L78" s="1070"/>
      <c r="M78" s="1070"/>
      <c r="N78" s="1070"/>
      <c r="O78" s="1070"/>
      <c r="P78" s="1071"/>
      <c r="Q78" s="1072">
        <v>3485</v>
      </c>
      <c r="R78" s="1066"/>
      <c r="S78" s="1066"/>
      <c r="T78" s="1066"/>
      <c r="U78" s="1066"/>
      <c r="V78" s="1066">
        <v>3133</v>
      </c>
      <c r="W78" s="1066"/>
      <c r="X78" s="1066"/>
      <c r="Y78" s="1066"/>
      <c r="Z78" s="1066"/>
      <c r="AA78" s="1066">
        <v>352</v>
      </c>
      <c r="AB78" s="1066"/>
      <c r="AC78" s="1066"/>
      <c r="AD78" s="1066"/>
      <c r="AE78" s="1066"/>
      <c r="AF78" s="1066">
        <v>352</v>
      </c>
      <c r="AG78" s="1066"/>
      <c r="AH78" s="1066"/>
      <c r="AI78" s="1066"/>
      <c r="AJ78" s="1066"/>
      <c r="AK78" s="1066">
        <v>10</v>
      </c>
      <c r="AL78" s="1066"/>
      <c r="AM78" s="1066"/>
      <c r="AN78" s="1066"/>
      <c r="AO78" s="1066"/>
      <c r="AP78" s="1066" t="s">
        <v>605</v>
      </c>
      <c r="AQ78" s="1066"/>
      <c r="AR78" s="1066"/>
      <c r="AS78" s="1066"/>
      <c r="AT78" s="1066"/>
      <c r="AU78" s="1066" t="s">
        <v>605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598</v>
      </c>
      <c r="C79" s="1070"/>
      <c r="D79" s="1070"/>
      <c r="E79" s="1070"/>
      <c r="F79" s="1070"/>
      <c r="G79" s="1070"/>
      <c r="H79" s="1070"/>
      <c r="I79" s="1070"/>
      <c r="J79" s="1070"/>
      <c r="K79" s="1070"/>
      <c r="L79" s="1070"/>
      <c r="M79" s="1070"/>
      <c r="N79" s="1070"/>
      <c r="O79" s="1070"/>
      <c r="P79" s="1071"/>
      <c r="Q79" s="1072">
        <v>28</v>
      </c>
      <c r="R79" s="1066"/>
      <c r="S79" s="1066"/>
      <c r="T79" s="1066"/>
      <c r="U79" s="1066"/>
      <c r="V79" s="1066">
        <v>26</v>
      </c>
      <c r="W79" s="1066"/>
      <c r="X79" s="1066"/>
      <c r="Y79" s="1066"/>
      <c r="Z79" s="1066"/>
      <c r="AA79" s="1066">
        <v>2</v>
      </c>
      <c r="AB79" s="1066"/>
      <c r="AC79" s="1066"/>
      <c r="AD79" s="1066"/>
      <c r="AE79" s="1066"/>
      <c r="AF79" s="1066">
        <v>2</v>
      </c>
      <c r="AG79" s="1066"/>
      <c r="AH79" s="1066"/>
      <c r="AI79" s="1066"/>
      <c r="AJ79" s="1066"/>
      <c r="AK79" s="1066" t="s">
        <v>606</v>
      </c>
      <c r="AL79" s="1066"/>
      <c r="AM79" s="1066"/>
      <c r="AN79" s="1066"/>
      <c r="AO79" s="1066"/>
      <c r="AP79" s="1066" t="s">
        <v>605</v>
      </c>
      <c r="AQ79" s="1066"/>
      <c r="AR79" s="1066"/>
      <c r="AS79" s="1066"/>
      <c r="AT79" s="1066"/>
      <c r="AU79" s="1066" t="s">
        <v>605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599</v>
      </c>
      <c r="C80" s="1070"/>
      <c r="D80" s="1070"/>
      <c r="E80" s="1070"/>
      <c r="F80" s="1070"/>
      <c r="G80" s="1070"/>
      <c r="H80" s="1070"/>
      <c r="I80" s="1070"/>
      <c r="J80" s="1070"/>
      <c r="K80" s="1070"/>
      <c r="L80" s="1070"/>
      <c r="M80" s="1070"/>
      <c r="N80" s="1070"/>
      <c r="O80" s="1070"/>
      <c r="P80" s="1071"/>
      <c r="Q80" s="1072">
        <v>220</v>
      </c>
      <c r="R80" s="1066"/>
      <c r="S80" s="1066"/>
      <c r="T80" s="1066"/>
      <c r="U80" s="1066"/>
      <c r="V80" s="1066">
        <v>191</v>
      </c>
      <c r="W80" s="1066"/>
      <c r="X80" s="1066"/>
      <c r="Y80" s="1066"/>
      <c r="Z80" s="1066"/>
      <c r="AA80" s="1066">
        <v>29</v>
      </c>
      <c r="AB80" s="1066"/>
      <c r="AC80" s="1066"/>
      <c r="AD80" s="1066"/>
      <c r="AE80" s="1066"/>
      <c r="AF80" s="1066">
        <v>29</v>
      </c>
      <c r="AG80" s="1066"/>
      <c r="AH80" s="1066"/>
      <c r="AI80" s="1066"/>
      <c r="AJ80" s="1066"/>
      <c r="AK80" s="1066" t="s">
        <v>606</v>
      </c>
      <c r="AL80" s="1066"/>
      <c r="AM80" s="1066"/>
      <c r="AN80" s="1066"/>
      <c r="AO80" s="1066"/>
      <c r="AP80" s="1066" t="s">
        <v>605</v>
      </c>
      <c r="AQ80" s="1066"/>
      <c r="AR80" s="1066"/>
      <c r="AS80" s="1066"/>
      <c r="AT80" s="1066"/>
      <c r="AU80" s="1066" t="s">
        <v>605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11638</v>
      </c>
      <c r="AG88" s="1054"/>
      <c r="AH88" s="1054"/>
      <c r="AI88" s="1054"/>
      <c r="AJ88" s="1054"/>
      <c r="AK88" s="1058"/>
      <c r="AL88" s="1058"/>
      <c r="AM88" s="1058"/>
      <c r="AN88" s="1058"/>
      <c r="AO88" s="1058"/>
      <c r="AP88" s="1054">
        <v>7106</v>
      </c>
      <c r="AQ88" s="1054"/>
      <c r="AR88" s="1054"/>
      <c r="AS88" s="1054"/>
      <c r="AT88" s="1054"/>
      <c r="AU88" s="1054">
        <v>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257</v>
      </c>
      <c r="CS102" s="1046"/>
      <c r="CT102" s="1046"/>
      <c r="CU102" s="1046"/>
      <c r="CV102" s="1047"/>
      <c r="CW102" s="1045" t="s">
        <v>605</v>
      </c>
      <c r="CX102" s="1046"/>
      <c r="CY102" s="1046"/>
      <c r="CZ102" s="1046"/>
      <c r="DA102" s="1047"/>
      <c r="DB102" s="1045" t="s">
        <v>605</v>
      </c>
      <c r="DC102" s="1046"/>
      <c r="DD102" s="1046"/>
      <c r="DE102" s="1046"/>
      <c r="DF102" s="1047"/>
      <c r="DG102" s="1045" t="s">
        <v>605</v>
      </c>
      <c r="DH102" s="1046"/>
      <c r="DI102" s="1046"/>
      <c r="DJ102" s="1046"/>
      <c r="DK102" s="1047"/>
      <c r="DL102" s="1045" t="s">
        <v>605</v>
      </c>
      <c r="DM102" s="1046"/>
      <c r="DN102" s="1046"/>
      <c r="DO102" s="1046"/>
      <c r="DP102" s="1047"/>
      <c r="DQ102" s="1045" t="s">
        <v>605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302</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302</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302</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1658234</v>
      </c>
      <c r="AB110" s="982"/>
      <c r="AC110" s="982"/>
      <c r="AD110" s="982"/>
      <c r="AE110" s="983"/>
      <c r="AF110" s="984">
        <v>1676265</v>
      </c>
      <c r="AG110" s="982"/>
      <c r="AH110" s="982"/>
      <c r="AI110" s="982"/>
      <c r="AJ110" s="983"/>
      <c r="AK110" s="984">
        <v>1668259</v>
      </c>
      <c r="AL110" s="982"/>
      <c r="AM110" s="982"/>
      <c r="AN110" s="982"/>
      <c r="AO110" s="983"/>
      <c r="AP110" s="985">
        <v>27.3</v>
      </c>
      <c r="AQ110" s="986"/>
      <c r="AR110" s="986"/>
      <c r="AS110" s="986"/>
      <c r="AT110" s="987"/>
      <c r="AU110" s="1021" t="s">
        <v>72</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16875471</v>
      </c>
      <c r="BR110" s="929"/>
      <c r="BS110" s="929"/>
      <c r="BT110" s="929"/>
      <c r="BU110" s="929"/>
      <c r="BV110" s="929">
        <v>16169393</v>
      </c>
      <c r="BW110" s="929"/>
      <c r="BX110" s="929"/>
      <c r="BY110" s="929"/>
      <c r="BZ110" s="929"/>
      <c r="CA110" s="929">
        <v>15578642</v>
      </c>
      <c r="CB110" s="929"/>
      <c r="CC110" s="929"/>
      <c r="CD110" s="929"/>
      <c r="CE110" s="929"/>
      <c r="CF110" s="953">
        <v>255.3</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4494534</v>
      </c>
      <c r="DH110" s="929"/>
      <c r="DI110" s="929"/>
      <c r="DJ110" s="929"/>
      <c r="DK110" s="929"/>
      <c r="DL110" s="929">
        <v>4156249</v>
      </c>
      <c r="DM110" s="929"/>
      <c r="DN110" s="929"/>
      <c r="DO110" s="929"/>
      <c r="DP110" s="929"/>
      <c r="DQ110" s="929">
        <v>4085699</v>
      </c>
      <c r="DR110" s="929"/>
      <c r="DS110" s="929"/>
      <c r="DT110" s="929"/>
      <c r="DU110" s="929"/>
      <c r="DV110" s="930">
        <v>67</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437</v>
      </c>
      <c r="AG111" s="1010"/>
      <c r="AH111" s="1010"/>
      <c r="AI111" s="1010"/>
      <c r="AJ111" s="1011"/>
      <c r="AK111" s="1012" t="s">
        <v>438</v>
      </c>
      <c r="AL111" s="1010"/>
      <c r="AM111" s="1010"/>
      <c r="AN111" s="1010"/>
      <c r="AO111" s="1011"/>
      <c r="AP111" s="1013" t="s">
        <v>437</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4624950</v>
      </c>
      <c r="BR111" s="901"/>
      <c r="BS111" s="901"/>
      <c r="BT111" s="901"/>
      <c r="BU111" s="901"/>
      <c r="BV111" s="901">
        <v>4228277</v>
      </c>
      <c r="BW111" s="901"/>
      <c r="BX111" s="901"/>
      <c r="BY111" s="901"/>
      <c r="BZ111" s="901"/>
      <c r="CA111" s="901">
        <v>4132454</v>
      </c>
      <c r="CB111" s="901"/>
      <c r="CC111" s="901"/>
      <c r="CD111" s="901"/>
      <c r="CE111" s="901"/>
      <c r="CF111" s="962">
        <v>67.7</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409</v>
      </c>
      <c r="DM111" s="901"/>
      <c r="DN111" s="901"/>
      <c r="DO111" s="901"/>
      <c r="DP111" s="901"/>
      <c r="DQ111" s="901" t="s">
        <v>437</v>
      </c>
      <c r="DR111" s="901"/>
      <c r="DS111" s="901"/>
      <c r="DT111" s="901"/>
      <c r="DU111" s="901"/>
      <c r="DV111" s="878" t="s">
        <v>438</v>
      </c>
      <c r="DW111" s="878"/>
      <c r="DX111" s="878"/>
      <c r="DY111" s="878"/>
      <c r="DZ111" s="879"/>
    </row>
    <row r="112" spans="1:131" s="248" customFormat="1" ht="26.25" customHeight="1" x14ac:dyDescent="0.15">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437</v>
      </c>
      <c r="AG112" s="864"/>
      <c r="AH112" s="864"/>
      <c r="AI112" s="864"/>
      <c r="AJ112" s="865"/>
      <c r="AK112" s="866" t="s">
        <v>438</v>
      </c>
      <c r="AL112" s="864"/>
      <c r="AM112" s="864"/>
      <c r="AN112" s="864"/>
      <c r="AO112" s="865"/>
      <c r="AP112" s="911" t="s">
        <v>443</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4794383</v>
      </c>
      <c r="BR112" s="901"/>
      <c r="BS112" s="901"/>
      <c r="BT112" s="901"/>
      <c r="BU112" s="901"/>
      <c r="BV112" s="901">
        <v>5244879</v>
      </c>
      <c r="BW112" s="901"/>
      <c r="BX112" s="901"/>
      <c r="BY112" s="901"/>
      <c r="BZ112" s="901"/>
      <c r="CA112" s="901">
        <v>5426055</v>
      </c>
      <c r="CB112" s="901"/>
      <c r="CC112" s="901"/>
      <c r="CD112" s="901"/>
      <c r="CE112" s="901"/>
      <c r="CF112" s="962">
        <v>88.9</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50858</v>
      </c>
      <c r="DH112" s="901"/>
      <c r="DI112" s="901"/>
      <c r="DJ112" s="901"/>
      <c r="DK112" s="901"/>
      <c r="DL112" s="901">
        <v>31773</v>
      </c>
      <c r="DM112" s="901"/>
      <c r="DN112" s="901"/>
      <c r="DO112" s="901"/>
      <c r="DP112" s="901"/>
      <c r="DQ112" s="901">
        <v>16670</v>
      </c>
      <c r="DR112" s="901"/>
      <c r="DS112" s="901"/>
      <c r="DT112" s="901"/>
      <c r="DU112" s="901"/>
      <c r="DV112" s="878">
        <v>0.3</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279982</v>
      </c>
      <c r="AB113" s="1010"/>
      <c r="AC113" s="1010"/>
      <c r="AD113" s="1010"/>
      <c r="AE113" s="1011"/>
      <c r="AF113" s="1012">
        <v>272862</v>
      </c>
      <c r="AG113" s="1010"/>
      <c r="AH113" s="1010"/>
      <c r="AI113" s="1010"/>
      <c r="AJ113" s="1011"/>
      <c r="AK113" s="1012">
        <v>296897</v>
      </c>
      <c r="AL113" s="1010"/>
      <c r="AM113" s="1010"/>
      <c r="AN113" s="1010"/>
      <c r="AO113" s="1011"/>
      <c r="AP113" s="1013">
        <v>4.9000000000000004</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101234</v>
      </c>
      <c r="BR113" s="901"/>
      <c r="BS113" s="901"/>
      <c r="BT113" s="901"/>
      <c r="BU113" s="901"/>
      <c r="BV113" s="901">
        <v>95629</v>
      </c>
      <c r="BW113" s="901"/>
      <c r="BX113" s="901"/>
      <c r="BY113" s="901"/>
      <c r="BZ113" s="901"/>
      <c r="CA113" s="901">
        <v>76861</v>
      </c>
      <c r="CB113" s="901"/>
      <c r="CC113" s="901"/>
      <c r="CD113" s="901"/>
      <c r="CE113" s="901"/>
      <c r="CF113" s="962">
        <v>1.3</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438</v>
      </c>
      <c r="DM113" s="864"/>
      <c r="DN113" s="864"/>
      <c r="DO113" s="864"/>
      <c r="DP113" s="865"/>
      <c r="DQ113" s="866" t="s">
        <v>438</v>
      </c>
      <c r="DR113" s="864"/>
      <c r="DS113" s="864"/>
      <c r="DT113" s="864"/>
      <c r="DU113" s="865"/>
      <c r="DV113" s="911" t="s">
        <v>437</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163329</v>
      </c>
      <c r="AB114" s="864"/>
      <c r="AC114" s="864"/>
      <c r="AD114" s="864"/>
      <c r="AE114" s="865"/>
      <c r="AF114" s="866">
        <v>23064</v>
      </c>
      <c r="AG114" s="864"/>
      <c r="AH114" s="864"/>
      <c r="AI114" s="864"/>
      <c r="AJ114" s="865"/>
      <c r="AK114" s="866">
        <v>24492</v>
      </c>
      <c r="AL114" s="864"/>
      <c r="AM114" s="864"/>
      <c r="AN114" s="864"/>
      <c r="AO114" s="865"/>
      <c r="AP114" s="911">
        <v>0.4</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1422196</v>
      </c>
      <c r="BR114" s="901"/>
      <c r="BS114" s="901"/>
      <c r="BT114" s="901"/>
      <c r="BU114" s="901"/>
      <c r="BV114" s="901">
        <v>1317571</v>
      </c>
      <c r="BW114" s="901"/>
      <c r="BX114" s="901"/>
      <c r="BY114" s="901"/>
      <c r="BZ114" s="901"/>
      <c r="CA114" s="901">
        <v>1258194</v>
      </c>
      <c r="CB114" s="901"/>
      <c r="CC114" s="901"/>
      <c r="CD114" s="901"/>
      <c r="CE114" s="901"/>
      <c r="CF114" s="962">
        <v>20.6</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409</v>
      </c>
      <c r="DH114" s="864"/>
      <c r="DI114" s="864"/>
      <c r="DJ114" s="864"/>
      <c r="DK114" s="865"/>
      <c r="DL114" s="866" t="s">
        <v>409</v>
      </c>
      <c r="DM114" s="864"/>
      <c r="DN114" s="864"/>
      <c r="DO114" s="864"/>
      <c r="DP114" s="865"/>
      <c r="DQ114" s="866" t="s">
        <v>438</v>
      </c>
      <c r="DR114" s="864"/>
      <c r="DS114" s="864"/>
      <c r="DT114" s="864"/>
      <c r="DU114" s="865"/>
      <c r="DV114" s="911" t="s">
        <v>438</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98600</v>
      </c>
      <c r="AB115" s="1010"/>
      <c r="AC115" s="1010"/>
      <c r="AD115" s="1010"/>
      <c r="AE115" s="1011"/>
      <c r="AF115" s="1012">
        <v>82523</v>
      </c>
      <c r="AG115" s="1010"/>
      <c r="AH115" s="1010"/>
      <c r="AI115" s="1010"/>
      <c r="AJ115" s="1011"/>
      <c r="AK115" s="1012">
        <v>88578</v>
      </c>
      <c r="AL115" s="1010"/>
      <c r="AM115" s="1010"/>
      <c r="AN115" s="1010"/>
      <c r="AO115" s="1011"/>
      <c r="AP115" s="1013">
        <v>1.5</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455</v>
      </c>
      <c r="BR115" s="901"/>
      <c r="BS115" s="901"/>
      <c r="BT115" s="901"/>
      <c r="BU115" s="901"/>
      <c r="BV115" s="901" t="s">
        <v>390</v>
      </c>
      <c r="BW115" s="901"/>
      <c r="BX115" s="901"/>
      <c r="BY115" s="901"/>
      <c r="BZ115" s="901"/>
      <c r="CA115" s="901" t="s">
        <v>438</v>
      </c>
      <c r="CB115" s="901"/>
      <c r="CC115" s="901"/>
      <c r="CD115" s="901"/>
      <c r="CE115" s="901"/>
      <c r="CF115" s="962" t="s">
        <v>455</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29048</v>
      </c>
      <c r="DH115" s="864"/>
      <c r="DI115" s="864"/>
      <c r="DJ115" s="864"/>
      <c r="DK115" s="865"/>
      <c r="DL115" s="866" t="s">
        <v>390</v>
      </c>
      <c r="DM115" s="864"/>
      <c r="DN115" s="864"/>
      <c r="DO115" s="864"/>
      <c r="DP115" s="865"/>
      <c r="DQ115" s="866" t="s">
        <v>390</v>
      </c>
      <c r="DR115" s="864"/>
      <c r="DS115" s="864"/>
      <c r="DT115" s="864"/>
      <c r="DU115" s="865"/>
      <c r="DV115" s="911" t="s">
        <v>457</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437</v>
      </c>
      <c r="AG116" s="864"/>
      <c r="AH116" s="864"/>
      <c r="AI116" s="864"/>
      <c r="AJ116" s="865"/>
      <c r="AK116" s="866" t="s">
        <v>443</v>
      </c>
      <c r="AL116" s="864"/>
      <c r="AM116" s="864"/>
      <c r="AN116" s="864"/>
      <c r="AO116" s="865"/>
      <c r="AP116" s="911" t="s">
        <v>438</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409</v>
      </c>
      <c r="BW116" s="901"/>
      <c r="BX116" s="901"/>
      <c r="BY116" s="901"/>
      <c r="BZ116" s="901"/>
      <c r="CA116" s="901" t="s">
        <v>437</v>
      </c>
      <c r="CB116" s="901"/>
      <c r="CC116" s="901"/>
      <c r="CD116" s="901"/>
      <c r="CE116" s="901"/>
      <c r="CF116" s="962" t="s">
        <v>449</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50510</v>
      </c>
      <c r="DH116" s="864"/>
      <c r="DI116" s="864"/>
      <c r="DJ116" s="864"/>
      <c r="DK116" s="865"/>
      <c r="DL116" s="866">
        <v>40255</v>
      </c>
      <c r="DM116" s="864"/>
      <c r="DN116" s="864"/>
      <c r="DO116" s="864"/>
      <c r="DP116" s="865"/>
      <c r="DQ116" s="866">
        <v>30085</v>
      </c>
      <c r="DR116" s="864"/>
      <c r="DS116" s="864"/>
      <c r="DT116" s="864"/>
      <c r="DU116" s="865"/>
      <c r="DV116" s="911">
        <v>0.5</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2200145</v>
      </c>
      <c r="AB117" s="996"/>
      <c r="AC117" s="996"/>
      <c r="AD117" s="996"/>
      <c r="AE117" s="997"/>
      <c r="AF117" s="998">
        <v>2054714</v>
      </c>
      <c r="AG117" s="996"/>
      <c r="AH117" s="996"/>
      <c r="AI117" s="996"/>
      <c r="AJ117" s="997"/>
      <c r="AK117" s="998">
        <v>2078226</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438</v>
      </c>
      <c r="BW117" s="901"/>
      <c r="BX117" s="901"/>
      <c r="BY117" s="901"/>
      <c r="BZ117" s="901"/>
      <c r="CA117" s="901" t="s">
        <v>457</v>
      </c>
      <c r="CB117" s="901"/>
      <c r="CC117" s="901"/>
      <c r="CD117" s="901"/>
      <c r="CE117" s="901"/>
      <c r="CF117" s="962" t="s">
        <v>437</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437</v>
      </c>
      <c r="DM117" s="864"/>
      <c r="DN117" s="864"/>
      <c r="DO117" s="864"/>
      <c r="DP117" s="865"/>
      <c r="DQ117" s="866" t="s">
        <v>438</v>
      </c>
      <c r="DR117" s="864"/>
      <c r="DS117" s="864"/>
      <c r="DT117" s="864"/>
      <c r="DU117" s="865"/>
      <c r="DV117" s="911" t="s">
        <v>438</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302</v>
      </c>
      <c r="AL118" s="989"/>
      <c r="AM118" s="989"/>
      <c r="AN118" s="989"/>
      <c r="AO118" s="990"/>
      <c r="AP118" s="992" t="s">
        <v>430</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443</v>
      </c>
      <c r="BW118" s="932"/>
      <c r="BX118" s="932"/>
      <c r="BY118" s="932"/>
      <c r="BZ118" s="932"/>
      <c r="CA118" s="932" t="s">
        <v>438</v>
      </c>
      <c r="CB118" s="932"/>
      <c r="CC118" s="932"/>
      <c r="CD118" s="932"/>
      <c r="CE118" s="932"/>
      <c r="CF118" s="962" t="s">
        <v>457</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437</v>
      </c>
      <c r="DH118" s="864"/>
      <c r="DI118" s="864"/>
      <c r="DJ118" s="864"/>
      <c r="DK118" s="865"/>
      <c r="DL118" s="866" t="s">
        <v>443</v>
      </c>
      <c r="DM118" s="864"/>
      <c r="DN118" s="864"/>
      <c r="DO118" s="864"/>
      <c r="DP118" s="865"/>
      <c r="DQ118" s="866" t="s">
        <v>457</v>
      </c>
      <c r="DR118" s="864"/>
      <c r="DS118" s="864"/>
      <c r="DT118" s="864"/>
      <c r="DU118" s="865"/>
      <c r="DV118" s="911" t="s">
        <v>438</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56019</v>
      </c>
      <c r="AB119" s="982"/>
      <c r="AC119" s="982"/>
      <c r="AD119" s="982"/>
      <c r="AE119" s="983"/>
      <c r="AF119" s="984">
        <v>59646</v>
      </c>
      <c r="AG119" s="982"/>
      <c r="AH119" s="982"/>
      <c r="AI119" s="982"/>
      <c r="AJ119" s="983"/>
      <c r="AK119" s="984">
        <v>68475</v>
      </c>
      <c r="AL119" s="982"/>
      <c r="AM119" s="982"/>
      <c r="AN119" s="982"/>
      <c r="AO119" s="983"/>
      <c r="AP119" s="985">
        <v>1.1000000000000001</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466</v>
      </c>
      <c r="BP119" s="965"/>
      <c r="BQ119" s="969">
        <v>27818234</v>
      </c>
      <c r="BR119" s="932"/>
      <c r="BS119" s="932"/>
      <c r="BT119" s="932"/>
      <c r="BU119" s="932"/>
      <c r="BV119" s="932">
        <v>27055749</v>
      </c>
      <c r="BW119" s="932"/>
      <c r="BX119" s="932"/>
      <c r="BY119" s="932"/>
      <c r="BZ119" s="932"/>
      <c r="CA119" s="932">
        <v>26472206</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438</v>
      </c>
      <c r="DM119" s="847"/>
      <c r="DN119" s="847"/>
      <c r="DO119" s="847"/>
      <c r="DP119" s="848"/>
      <c r="DQ119" s="849" t="s">
        <v>455</v>
      </c>
      <c r="DR119" s="847"/>
      <c r="DS119" s="847"/>
      <c r="DT119" s="847"/>
      <c r="DU119" s="848"/>
      <c r="DV119" s="935" t="s">
        <v>437</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437</v>
      </c>
      <c r="AB120" s="864"/>
      <c r="AC120" s="864"/>
      <c r="AD120" s="864"/>
      <c r="AE120" s="865"/>
      <c r="AF120" s="866" t="s">
        <v>438</v>
      </c>
      <c r="AG120" s="864"/>
      <c r="AH120" s="864"/>
      <c r="AI120" s="864"/>
      <c r="AJ120" s="865"/>
      <c r="AK120" s="866" t="s">
        <v>438</v>
      </c>
      <c r="AL120" s="864"/>
      <c r="AM120" s="864"/>
      <c r="AN120" s="864"/>
      <c r="AO120" s="865"/>
      <c r="AP120" s="911" t="s">
        <v>437</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12221239</v>
      </c>
      <c r="BR120" s="929"/>
      <c r="BS120" s="929"/>
      <c r="BT120" s="929"/>
      <c r="BU120" s="929"/>
      <c r="BV120" s="929">
        <v>11249871</v>
      </c>
      <c r="BW120" s="929"/>
      <c r="BX120" s="929"/>
      <c r="BY120" s="929"/>
      <c r="BZ120" s="929"/>
      <c r="CA120" s="929">
        <v>10702578</v>
      </c>
      <c r="CB120" s="929"/>
      <c r="CC120" s="929"/>
      <c r="CD120" s="929"/>
      <c r="CE120" s="929"/>
      <c r="CF120" s="953">
        <v>175.4</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4794382</v>
      </c>
      <c r="DH120" s="929"/>
      <c r="DI120" s="929"/>
      <c r="DJ120" s="929"/>
      <c r="DK120" s="929"/>
      <c r="DL120" s="929">
        <v>5148179</v>
      </c>
      <c r="DM120" s="929"/>
      <c r="DN120" s="929"/>
      <c r="DO120" s="929"/>
      <c r="DP120" s="929"/>
      <c r="DQ120" s="929">
        <v>5353530</v>
      </c>
      <c r="DR120" s="929"/>
      <c r="DS120" s="929"/>
      <c r="DT120" s="929"/>
      <c r="DU120" s="929"/>
      <c r="DV120" s="930">
        <v>87.7</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20678</v>
      </c>
      <c r="AB121" s="864"/>
      <c r="AC121" s="864"/>
      <c r="AD121" s="864"/>
      <c r="AE121" s="865"/>
      <c r="AF121" s="866">
        <v>17877</v>
      </c>
      <c r="AG121" s="864"/>
      <c r="AH121" s="864"/>
      <c r="AI121" s="864"/>
      <c r="AJ121" s="865"/>
      <c r="AK121" s="866">
        <v>15103</v>
      </c>
      <c r="AL121" s="864"/>
      <c r="AM121" s="864"/>
      <c r="AN121" s="864"/>
      <c r="AO121" s="865"/>
      <c r="AP121" s="911">
        <v>0.2</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2315158</v>
      </c>
      <c r="BR121" s="901"/>
      <c r="BS121" s="901"/>
      <c r="BT121" s="901"/>
      <c r="BU121" s="901"/>
      <c r="BV121" s="901">
        <v>2273069</v>
      </c>
      <c r="BW121" s="901"/>
      <c r="BX121" s="901"/>
      <c r="BY121" s="901"/>
      <c r="BZ121" s="901"/>
      <c r="CA121" s="901">
        <v>2253287</v>
      </c>
      <c r="CB121" s="901"/>
      <c r="CC121" s="901"/>
      <c r="CD121" s="901"/>
      <c r="CE121" s="901"/>
      <c r="CF121" s="962">
        <v>36.9</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t="s">
        <v>437</v>
      </c>
      <c r="DH121" s="901"/>
      <c r="DI121" s="901"/>
      <c r="DJ121" s="901"/>
      <c r="DK121" s="901"/>
      <c r="DL121" s="901">
        <v>96700</v>
      </c>
      <c r="DM121" s="901"/>
      <c r="DN121" s="901"/>
      <c r="DO121" s="901"/>
      <c r="DP121" s="901"/>
      <c r="DQ121" s="901">
        <v>72525</v>
      </c>
      <c r="DR121" s="901"/>
      <c r="DS121" s="901"/>
      <c r="DT121" s="901"/>
      <c r="DU121" s="901"/>
      <c r="DV121" s="878">
        <v>1.2</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457</v>
      </c>
      <c r="AB122" s="864"/>
      <c r="AC122" s="864"/>
      <c r="AD122" s="864"/>
      <c r="AE122" s="865"/>
      <c r="AF122" s="866" t="s">
        <v>457</v>
      </c>
      <c r="AG122" s="864"/>
      <c r="AH122" s="864"/>
      <c r="AI122" s="864"/>
      <c r="AJ122" s="865"/>
      <c r="AK122" s="866" t="s">
        <v>438</v>
      </c>
      <c r="AL122" s="864"/>
      <c r="AM122" s="864"/>
      <c r="AN122" s="864"/>
      <c r="AO122" s="865"/>
      <c r="AP122" s="911" t="s">
        <v>437</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15229747</v>
      </c>
      <c r="BR122" s="932"/>
      <c r="BS122" s="932"/>
      <c r="BT122" s="932"/>
      <c r="BU122" s="932"/>
      <c r="BV122" s="932">
        <v>15159213</v>
      </c>
      <c r="BW122" s="932"/>
      <c r="BX122" s="932"/>
      <c r="BY122" s="932"/>
      <c r="BZ122" s="932"/>
      <c r="CA122" s="932">
        <v>14556206</v>
      </c>
      <c r="CB122" s="932"/>
      <c r="CC122" s="932"/>
      <c r="CD122" s="932"/>
      <c r="CE122" s="932"/>
      <c r="CF122" s="933">
        <v>238.5</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457</v>
      </c>
      <c r="DH122" s="901"/>
      <c r="DI122" s="901"/>
      <c r="DJ122" s="901"/>
      <c r="DK122" s="901"/>
      <c r="DL122" s="901" t="s">
        <v>457</v>
      </c>
      <c r="DM122" s="901"/>
      <c r="DN122" s="901"/>
      <c r="DO122" s="901"/>
      <c r="DP122" s="901"/>
      <c r="DQ122" s="901" t="s">
        <v>438</v>
      </c>
      <c r="DR122" s="901"/>
      <c r="DS122" s="901"/>
      <c r="DT122" s="901"/>
      <c r="DU122" s="901"/>
      <c r="DV122" s="878" t="s">
        <v>438</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5000</v>
      </c>
      <c r="AB123" s="864"/>
      <c r="AC123" s="864"/>
      <c r="AD123" s="864"/>
      <c r="AE123" s="865"/>
      <c r="AF123" s="866">
        <v>5000</v>
      </c>
      <c r="AG123" s="864"/>
      <c r="AH123" s="864"/>
      <c r="AI123" s="864"/>
      <c r="AJ123" s="865"/>
      <c r="AK123" s="866">
        <v>5000</v>
      </c>
      <c r="AL123" s="864"/>
      <c r="AM123" s="864"/>
      <c r="AN123" s="864"/>
      <c r="AO123" s="865"/>
      <c r="AP123" s="911">
        <v>0.1</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477</v>
      </c>
      <c r="BP123" s="965"/>
      <c r="BQ123" s="919">
        <v>29766144</v>
      </c>
      <c r="BR123" s="920"/>
      <c r="BS123" s="920"/>
      <c r="BT123" s="920"/>
      <c r="BU123" s="920"/>
      <c r="BV123" s="920">
        <v>28682153</v>
      </c>
      <c r="BW123" s="920"/>
      <c r="BX123" s="920"/>
      <c r="BY123" s="920"/>
      <c r="BZ123" s="920"/>
      <c r="CA123" s="920">
        <v>27512071</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455</v>
      </c>
      <c r="DH123" s="864"/>
      <c r="DI123" s="864"/>
      <c r="DJ123" s="864"/>
      <c r="DK123" s="865"/>
      <c r="DL123" s="866" t="s">
        <v>455</v>
      </c>
      <c r="DM123" s="864"/>
      <c r="DN123" s="864"/>
      <c r="DO123" s="864"/>
      <c r="DP123" s="865"/>
      <c r="DQ123" s="866" t="s">
        <v>438</v>
      </c>
      <c r="DR123" s="864"/>
      <c r="DS123" s="864"/>
      <c r="DT123" s="864"/>
      <c r="DU123" s="865"/>
      <c r="DV123" s="911" t="s">
        <v>438</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438</v>
      </c>
      <c r="AB124" s="864"/>
      <c r="AC124" s="864"/>
      <c r="AD124" s="864"/>
      <c r="AE124" s="865"/>
      <c r="AF124" s="866" t="s">
        <v>438</v>
      </c>
      <c r="AG124" s="864"/>
      <c r="AH124" s="864"/>
      <c r="AI124" s="864"/>
      <c r="AJ124" s="865"/>
      <c r="AK124" s="866" t="s">
        <v>449</v>
      </c>
      <c r="AL124" s="864"/>
      <c r="AM124" s="864"/>
      <c r="AN124" s="864"/>
      <c r="AO124" s="865"/>
      <c r="AP124" s="911" t="s">
        <v>438</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438</v>
      </c>
      <c r="BR124" s="918"/>
      <c r="BS124" s="918"/>
      <c r="BT124" s="918"/>
      <c r="BU124" s="918"/>
      <c r="BV124" s="918" t="s">
        <v>438</v>
      </c>
      <c r="BW124" s="918"/>
      <c r="BX124" s="918"/>
      <c r="BY124" s="918"/>
      <c r="BZ124" s="918"/>
      <c r="CA124" s="918" t="s">
        <v>438</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t="s">
        <v>438</v>
      </c>
      <c r="DH124" s="847"/>
      <c r="DI124" s="847"/>
      <c r="DJ124" s="847"/>
      <c r="DK124" s="848"/>
      <c r="DL124" s="849" t="s">
        <v>438</v>
      </c>
      <c r="DM124" s="847"/>
      <c r="DN124" s="847"/>
      <c r="DO124" s="847"/>
      <c r="DP124" s="848"/>
      <c r="DQ124" s="849" t="s">
        <v>438</v>
      </c>
      <c r="DR124" s="847"/>
      <c r="DS124" s="847"/>
      <c r="DT124" s="847"/>
      <c r="DU124" s="848"/>
      <c r="DV124" s="935" t="s">
        <v>437</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437</v>
      </c>
      <c r="AB125" s="864"/>
      <c r="AC125" s="864"/>
      <c r="AD125" s="864"/>
      <c r="AE125" s="865"/>
      <c r="AF125" s="866" t="s">
        <v>437</v>
      </c>
      <c r="AG125" s="864"/>
      <c r="AH125" s="864"/>
      <c r="AI125" s="864"/>
      <c r="AJ125" s="865"/>
      <c r="AK125" s="866" t="s">
        <v>437</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455</v>
      </c>
      <c r="DH125" s="929"/>
      <c r="DI125" s="929"/>
      <c r="DJ125" s="929"/>
      <c r="DK125" s="929"/>
      <c r="DL125" s="929" t="s">
        <v>437</v>
      </c>
      <c r="DM125" s="929"/>
      <c r="DN125" s="929"/>
      <c r="DO125" s="929"/>
      <c r="DP125" s="929"/>
      <c r="DQ125" s="929" t="s">
        <v>455</v>
      </c>
      <c r="DR125" s="929"/>
      <c r="DS125" s="929"/>
      <c r="DT125" s="929"/>
      <c r="DU125" s="929"/>
      <c r="DV125" s="930" t="s">
        <v>437</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16608</v>
      </c>
      <c r="AB126" s="864"/>
      <c r="AC126" s="864"/>
      <c r="AD126" s="864"/>
      <c r="AE126" s="865"/>
      <c r="AF126" s="866" t="s">
        <v>438</v>
      </c>
      <c r="AG126" s="864"/>
      <c r="AH126" s="864"/>
      <c r="AI126" s="864"/>
      <c r="AJ126" s="865"/>
      <c r="AK126" s="866" t="s">
        <v>437</v>
      </c>
      <c r="AL126" s="864"/>
      <c r="AM126" s="864"/>
      <c r="AN126" s="864"/>
      <c r="AO126" s="865"/>
      <c r="AP126" s="911" t="s">
        <v>437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449</v>
      </c>
      <c r="DH126" s="901"/>
      <c r="DI126" s="901"/>
      <c r="DJ126" s="901"/>
      <c r="DK126" s="901"/>
      <c r="DL126" s="901" t="s">
        <v>438</v>
      </c>
      <c r="DM126" s="901"/>
      <c r="DN126" s="901"/>
      <c r="DO126" s="901"/>
      <c r="DP126" s="901"/>
      <c r="DQ126" s="901" t="s">
        <v>437</v>
      </c>
      <c r="DR126" s="901"/>
      <c r="DS126" s="901"/>
      <c r="DT126" s="901"/>
      <c r="DU126" s="901"/>
      <c r="DV126" s="878" t="s">
        <v>438</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295</v>
      </c>
      <c r="AB127" s="864"/>
      <c r="AC127" s="864"/>
      <c r="AD127" s="864"/>
      <c r="AE127" s="865"/>
      <c r="AF127" s="866" t="s">
        <v>449</v>
      </c>
      <c r="AG127" s="864"/>
      <c r="AH127" s="864"/>
      <c r="AI127" s="864"/>
      <c r="AJ127" s="865"/>
      <c r="AK127" s="866" t="s">
        <v>449</v>
      </c>
      <c r="AL127" s="864"/>
      <c r="AM127" s="864"/>
      <c r="AN127" s="864"/>
      <c r="AO127" s="865"/>
      <c r="AP127" s="911" t="s">
        <v>437</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449</v>
      </c>
      <c r="DH127" s="901"/>
      <c r="DI127" s="901"/>
      <c r="DJ127" s="901"/>
      <c r="DK127" s="901"/>
      <c r="DL127" s="901" t="s">
        <v>437</v>
      </c>
      <c r="DM127" s="901"/>
      <c r="DN127" s="901"/>
      <c r="DO127" s="901"/>
      <c r="DP127" s="901"/>
      <c r="DQ127" s="901" t="s">
        <v>437</v>
      </c>
      <c r="DR127" s="901"/>
      <c r="DS127" s="901"/>
      <c r="DT127" s="901"/>
      <c r="DU127" s="901"/>
      <c r="DV127" s="878" t="s">
        <v>455</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113871</v>
      </c>
      <c r="AB128" s="885"/>
      <c r="AC128" s="885"/>
      <c r="AD128" s="885"/>
      <c r="AE128" s="886"/>
      <c r="AF128" s="887">
        <v>109850</v>
      </c>
      <c r="AG128" s="885"/>
      <c r="AH128" s="885"/>
      <c r="AI128" s="885"/>
      <c r="AJ128" s="886"/>
      <c r="AK128" s="887">
        <v>106384</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438</v>
      </c>
      <c r="BG128" s="871"/>
      <c r="BH128" s="871"/>
      <c r="BI128" s="871"/>
      <c r="BJ128" s="871"/>
      <c r="BK128" s="871"/>
      <c r="BL128" s="894"/>
      <c r="BM128" s="870">
        <v>13.89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455</v>
      </c>
      <c r="DH128" s="875"/>
      <c r="DI128" s="875"/>
      <c r="DJ128" s="875"/>
      <c r="DK128" s="875"/>
      <c r="DL128" s="875" t="s">
        <v>437</v>
      </c>
      <c r="DM128" s="875"/>
      <c r="DN128" s="875"/>
      <c r="DO128" s="875"/>
      <c r="DP128" s="875"/>
      <c r="DQ128" s="875" t="s">
        <v>437</v>
      </c>
      <c r="DR128" s="875"/>
      <c r="DS128" s="875"/>
      <c r="DT128" s="875"/>
      <c r="DU128" s="875"/>
      <c r="DV128" s="876" t="s">
        <v>437</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7290452</v>
      </c>
      <c r="AB129" s="864"/>
      <c r="AC129" s="864"/>
      <c r="AD129" s="864"/>
      <c r="AE129" s="865"/>
      <c r="AF129" s="866">
        <v>7241085</v>
      </c>
      <c r="AG129" s="864"/>
      <c r="AH129" s="864"/>
      <c r="AI129" s="864"/>
      <c r="AJ129" s="865"/>
      <c r="AK129" s="866">
        <v>7505394</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496</v>
      </c>
      <c r="BG129" s="854"/>
      <c r="BH129" s="854"/>
      <c r="BI129" s="854"/>
      <c r="BJ129" s="854"/>
      <c r="BK129" s="854"/>
      <c r="BL129" s="855"/>
      <c r="BM129" s="853">
        <v>18.89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1412970</v>
      </c>
      <c r="AB130" s="864"/>
      <c r="AC130" s="864"/>
      <c r="AD130" s="864"/>
      <c r="AE130" s="865"/>
      <c r="AF130" s="866">
        <v>1396489</v>
      </c>
      <c r="AG130" s="864"/>
      <c r="AH130" s="864"/>
      <c r="AI130" s="864"/>
      <c r="AJ130" s="865"/>
      <c r="AK130" s="866">
        <v>1403076</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10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5877482</v>
      </c>
      <c r="AB131" s="847"/>
      <c r="AC131" s="847"/>
      <c r="AD131" s="847"/>
      <c r="AE131" s="848"/>
      <c r="AF131" s="849">
        <v>5844596</v>
      </c>
      <c r="AG131" s="847"/>
      <c r="AH131" s="847"/>
      <c r="AI131" s="847"/>
      <c r="AJ131" s="848"/>
      <c r="AK131" s="849">
        <v>6102318</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t="s">
        <v>502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11.45565397</v>
      </c>
      <c r="AB132" s="827"/>
      <c r="AC132" s="827"/>
      <c r="AD132" s="827"/>
      <c r="AE132" s="828"/>
      <c r="AF132" s="829">
        <v>9.3825988999999996</v>
      </c>
      <c r="AG132" s="827"/>
      <c r="AH132" s="827"/>
      <c r="AI132" s="827"/>
      <c r="AJ132" s="828"/>
      <c r="AK132" s="829">
        <v>9.3204910000000005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11.8</v>
      </c>
      <c r="AB133" s="806"/>
      <c r="AC133" s="806"/>
      <c r="AD133" s="806"/>
      <c r="AE133" s="807"/>
      <c r="AF133" s="805">
        <v>10.9</v>
      </c>
      <c r="AG133" s="806"/>
      <c r="AH133" s="806"/>
      <c r="AI133" s="806"/>
      <c r="AJ133" s="807"/>
      <c r="AK133" s="805">
        <v>10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WlWUK/R/u+S8O1kpdKTZNBGSUW3eHe4YuiIQWv+W2XxWuw2QwNAGIw3gMZkxxssvChIYa5wJpBe27GAsFFQaA==" saltValue="NAtwGx0n2+/5bcuyUjFj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6ivbNJ0G5gccgyDiw3NbzyD5cV3+ExN87+nP0+ytM1c5DKhMRHInitxbpmPn0qww/6LWM2lQkkIN1P8ysVIQQ==" saltValue="oe1Qhsrhj9/9Ql6q/exc3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juIwRjfZvwiW31iDeW+wJjnxH19CG8IvWav3l0MHMzid/be5N34zBWdSEv4uQPEq7z7UiQNfZ0PjE6ZU67zyQ==" saltValue="wojrWluHBbN4U45VIQvSF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2085986</v>
      </c>
      <c r="AP9" s="314">
        <v>81015</v>
      </c>
      <c r="AQ9" s="315">
        <v>63681</v>
      </c>
      <c r="AR9" s="316">
        <v>27.2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299384</v>
      </c>
      <c r="AP10" s="317">
        <v>11627</v>
      </c>
      <c r="AQ10" s="318">
        <v>8003</v>
      </c>
      <c r="AR10" s="319">
        <v>45.3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t="s">
        <v>517</v>
      </c>
      <c r="AP11" s="317" t="s">
        <v>517</v>
      </c>
      <c r="AQ11" s="318">
        <v>360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517</v>
      </c>
      <c r="AP12" s="317" t="s">
        <v>517</v>
      </c>
      <c r="AQ12" s="318">
        <v>18</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71212</v>
      </c>
      <c r="AP13" s="317">
        <v>2766</v>
      </c>
      <c r="AQ13" s="318">
        <v>2539</v>
      </c>
      <c r="AR13" s="319">
        <v>8.9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28865</v>
      </c>
      <c r="AP14" s="317">
        <v>1121</v>
      </c>
      <c r="AQ14" s="318">
        <v>1117</v>
      </c>
      <c r="AR14" s="319">
        <v>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-159157</v>
      </c>
      <c r="AP15" s="317">
        <v>-6181</v>
      </c>
      <c r="AQ15" s="318">
        <v>-4412</v>
      </c>
      <c r="AR15" s="319">
        <v>40.1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2326290</v>
      </c>
      <c r="AP16" s="317">
        <v>90348</v>
      </c>
      <c r="AQ16" s="318">
        <v>71307</v>
      </c>
      <c r="AR16" s="319">
        <v>26.7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8.39</v>
      </c>
      <c r="AP21" s="331">
        <v>6.49</v>
      </c>
      <c r="AQ21" s="332">
        <v>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97.6</v>
      </c>
      <c r="AP22" s="336">
        <v>97.2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1668259</v>
      </c>
      <c r="AP32" s="345">
        <v>64792</v>
      </c>
      <c r="AQ32" s="346">
        <v>31105</v>
      </c>
      <c r="AR32" s="347">
        <v>108.3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517</v>
      </c>
      <c r="AP34" s="345" t="s">
        <v>517</v>
      </c>
      <c r="AQ34" s="346">
        <v>0</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296897</v>
      </c>
      <c r="AP35" s="345">
        <v>11531</v>
      </c>
      <c r="AQ35" s="346">
        <v>8747</v>
      </c>
      <c r="AR35" s="347">
        <v>31.8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24492</v>
      </c>
      <c r="AP36" s="345">
        <v>951</v>
      </c>
      <c r="AQ36" s="346">
        <v>2193</v>
      </c>
      <c r="AR36" s="347">
        <v>-56.6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88578</v>
      </c>
      <c r="AP37" s="345">
        <v>3440</v>
      </c>
      <c r="AQ37" s="346">
        <v>863</v>
      </c>
      <c r="AR37" s="347">
        <v>298.60000000000002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-106384</v>
      </c>
      <c r="AP39" s="345">
        <v>-4132</v>
      </c>
      <c r="AQ39" s="346">
        <v>-3092</v>
      </c>
      <c r="AR39" s="347">
        <v>33.6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-1403076</v>
      </c>
      <c r="AP40" s="345">
        <v>-54493</v>
      </c>
      <c r="AQ40" s="346">
        <v>-27116</v>
      </c>
      <c r="AR40" s="347">
        <v>101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568766</v>
      </c>
      <c r="AP41" s="345">
        <v>22090</v>
      </c>
      <c r="AQ41" s="346">
        <v>12702</v>
      </c>
      <c r="AR41" s="347">
        <v>73.900000000000006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3092621</v>
      </c>
      <c r="AN51" s="367">
        <v>121032</v>
      </c>
      <c r="AO51" s="368">
        <v>16.5</v>
      </c>
      <c r="AP51" s="369">
        <v>47738</v>
      </c>
      <c r="AQ51" s="370">
        <v>-4.4000000000000004</v>
      </c>
      <c r="AR51" s="371">
        <v>20.9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2606712</v>
      </c>
      <c r="AN52" s="375">
        <v>102016</v>
      </c>
      <c r="AO52" s="376">
        <v>43.2</v>
      </c>
      <c r="AP52" s="377">
        <v>24937</v>
      </c>
      <c r="AQ52" s="378">
        <v>-5.5</v>
      </c>
      <c r="AR52" s="379">
        <v>48.7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4248493</v>
      </c>
      <c r="AN53" s="367">
        <v>166784</v>
      </c>
      <c r="AO53" s="368">
        <v>37.799999999999997</v>
      </c>
      <c r="AP53" s="369">
        <v>52191</v>
      </c>
      <c r="AQ53" s="370">
        <v>9.3000000000000007</v>
      </c>
      <c r="AR53" s="371">
        <v>28.5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1246193</v>
      </c>
      <c r="AN54" s="375">
        <v>48922</v>
      </c>
      <c r="AO54" s="376">
        <v>-52</v>
      </c>
      <c r="AP54" s="377">
        <v>24843</v>
      </c>
      <c r="AQ54" s="378">
        <v>-0.4</v>
      </c>
      <c r="AR54" s="379">
        <v>-51.6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2764241</v>
      </c>
      <c r="AN55" s="367">
        <v>108198</v>
      </c>
      <c r="AO55" s="368">
        <v>-35.1</v>
      </c>
      <c r="AP55" s="369">
        <v>47387</v>
      </c>
      <c r="AQ55" s="370">
        <v>-9.1999999999999993</v>
      </c>
      <c r="AR55" s="371">
        <v>-25.9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2181788</v>
      </c>
      <c r="AN56" s="375">
        <v>85400</v>
      </c>
      <c r="AO56" s="376">
        <v>74.599999999999994</v>
      </c>
      <c r="AP56" s="377">
        <v>24928</v>
      </c>
      <c r="AQ56" s="378">
        <v>0.3</v>
      </c>
      <c r="AR56" s="379">
        <v>74.3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3259574</v>
      </c>
      <c r="AN57" s="367">
        <v>126935</v>
      </c>
      <c r="AO57" s="368">
        <v>17.3</v>
      </c>
      <c r="AP57" s="369">
        <v>51264</v>
      </c>
      <c r="AQ57" s="370">
        <v>8.1999999999999993</v>
      </c>
      <c r="AR57" s="371">
        <v>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2476949</v>
      </c>
      <c r="AN58" s="375">
        <v>96458</v>
      </c>
      <c r="AO58" s="376">
        <v>12.9</v>
      </c>
      <c r="AP58" s="377">
        <v>26040</v>
      </c>
      <c r="AQ58" s="378">
        <v>4.5</v>
      </c>
      <c r="AR58" s="379">
        <v>8.4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1984751</v>
      </c>
      <c r="AN59" s="367">
        <v>77084</v>
      </c>
      <c r="AO59" s="368">
        <v>-39.299999999999997</v>
      </c>
      <c r="AP59" s="369">
        <v>52068</v>
      </c>
      <c r="AQ59" s="370">
        <v>1.6</v>
      </c>
      <c r="AR59" s="371">
        <v>-40.9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1490066</v>
      </c>
      <c r="AN60" s="375">
        <v>57871</v>
      </c>
      <c r="AO60" s="376">
        <v>-40</v>
      </c>
      <c r="AP60" s="377">
        <v>26936</v>
      </c>
      <c r="AQ60" s="378">
        <v>3.4</v>
      </c>
      <c r="AR60" s="379">
        <v>-43.4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3069936</v>
      </c>
      <c r="AN61" s="382">
        <v>120007</v>
      </c>
      <c r="AO61" s="383">
        <v>-0.6</v>
      </c>
      <c r="AP61" s="384">
        <v>50130</v>
      </c>
      <c r="AQ61" s="385">
        <v>1.1000000000000001</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2000342</v>
      </c>
      <c r="AN62" s="375">
        <v>78133</v>
      </c>
      <c r="AO62" s="376">
        <v>7.7</v>
      </c>
      <c r="AP62" s="377">
        <v>25537</v>
      </c>
      <c r="AQ62" s="378">
        <v>0.5</v>
      </c>
      <c r="AR62" s="379">
        <v>7.2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BohvnXs2Ucx8Nr5AqkP2IaMiad+TUbgy3PSODY9a0sOf3X2ezF1D/bJoTro88loXjs/gzcozZstXFwj7LzRGQ==" saltValue="ZUolMIxJt+tBY00JzQZD5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1" spans="125:125" ht="13.5" hidden="1" customHeight="1" x14ac:dyDescent="0.15">
      <c r="DU121" s="292"/>
    </row>
  </sheetData>
  <sheetProtection algorithmName="SHA-512" hashValue="WnllSPQYWeMLCAu7LRJ+sJ3XxQsy8bDLExxlFxpXTLA/F4JQoz9E1LDkl/PzgglpFjtxRnWGC3gh456f6GyhDw==" saltValue="mPVljf35xgoP7yk8vZzl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HPW/lVBFYqVjuw3OUlV/YJB1nKioNc27PtGGV1cRPCNvuUuySpZeECscQfxgvlOSGtE6oPLPNvTEQkb8C4pa4w==" saltValue="LO301jq/2HhcqucGhgmjJ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24.74</v>
      </c>
      <c r="G47" s="12">
        <v>24.59</v>
      </c>
      <c r="H47" s="12">
        <v>20.52</v>
      </c>
      <c r="I47" s="12">
        <v>20.7</v>
      </c>
      <c r="J47" s="13">
        <v>26.08</v>
      </c>
    </row>
    <row r="48" spans="2:10" ht="57.75" customHeight="1" x14ac:dyDescent="0.15">
      <c r="B48" s="14"/>
      <c r="C48" s="1240" t="s">
        <v>4</v>
      </c>
      <c r="D48" s="1240"/>
      <c r="E48" s="1241"/>
      <c r="F48" s="15">
        <v>8.9700000000000006</v>
      </c>
      <c r="G48" s="16">
        <v>20.309999999999999</v>
      </c>
      <c r="H48" s="16">
        <v>32.340000000000003</v>
      </c>
      <c r="I48" s="16">
        <v>7.43</v>
      </c>
      <c r="J48" s="17">
        <v>10.53</v>
      </c>
    </row>
    <row r="49" spans="2:10" ht="57.75" customHeight="1" thickBot="1" x14ac:dyDescent="0.2">
      <c r="B49" s="18"/>
      <c r="C49" s="1242" t="s">
        <v>5</v>
      </c>
      <c r="D49" s="1242"/>
      <c r="E49" s="1243"/>
      <c r="F49" s="19">
        <v>3.98</v>
      </c>
      <c r="G49" s="20">
        <v>11.44</v>
      </c>
      <c r="H49" s="20">
        <v>8.65</v>
      </c>
      <c r="I49" s="20" t="s">
        <v>564</v>
      </c>
      <c r="J49" s="21">
        <v>9.48</v>
      </c>
    </row>
    <row r="50" spans="2:10" ht="13.5" customHeight="1" x14ac:dyDescent="0.15"/>
  </sheetData>
  <sheetProtection algorithmName="SHA-512" hashValue="X6aSk8Uer7Xb/3jScyY13+rfi0LTsOQRFFYJYeuNJRPJY7sxOpnXLOCVLUgBZiI9ZQgF+1famIrK2j90LcylZw==" saltValue="qghuKp5x7N3uYFjAeDmvU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太田　夏波（市町支援課）</cp:lastModifiedBy>
  <cp:lastPrinted>2022-09-20T09:44:01Z</cp:lastPrinted>
  <dcterms:created xsi:type="dcterms:W3CDTF">2022-02-02T07:11:06Z</dcterms:created>
  <dcterms:modified xsi:type="dcterms:W3CDTF">2022-09-20T09:44:26Z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