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ddh17112399\E\財政担当共有フォルダー\12 普通会計決算統計\財政状況資料集\R1財政状況資料集\10　→総務省・市町\公表データ\"/>
    </mc:Choice>
  </mc:AlternateContent>
  <xr:revisionPtr revIDLastSave="0" documentId="13_ncr:1_{30FB59CD-2C05-4847-A302-F70486501956}" xr6:coauthVersionLast="45" xr6:coauthVersionMax="45" xr10:uidLastSave="{00000000-0000-0000-0000-000000000000}"/>
  <bookViews>
    <workbookView xWindow="-28920" yWindow="-120" windowWidth="29040" windowHeight="15840" firstSheet="12" activeTab="14"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G36" i="10" l="1"/>
  <c r="BG35" i="10"/>
  <c r="BG34"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O36" i="10"/>
  <c r="AM36" i="10"/>
  <c r="U36" i="10"/>
  <c r="CO35" i="10"/>
  <c r="AM35" i="10"/>
  <c r="C34" i="10"/>
  <c r="C35" i="10" s="1"/>
  <c r="C36" i="10" s="1"/>
  <c r="C37" i="10" l="1"/>
  <c r="U34" i="10"/>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s="1"/>
  <c r="BE36" i="10" s="1"/>
  <c r="BW34" i="10" l="1"/>
  <c r="BW35" i="10" s="1"/>
  <c r="BW36" i="10" s="1"/>
  <c r="BW37" i="10" s="1"/>
  <c r="BW38" i="10" s="1"/>
  <c r="BW39" i="10" s="1"/>
  <c r="BW40" i="10" s="1"/>
  <c r="BW41" i="10" s="1"/>
  <c r="BW42" i="10" s="1"/>
  <c r="CO34" i="10" l="1"/>
</calcChain>
</file>

<file path=xl/sharedStrings.xml><?xml version="1.0" encoding="utf-8"?>
<sst xmlns="http://schemas.openxmlformats.org/spreadsheetml/2006/main" count="1091" uniqueCount="624">
  <si>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</si>
  <si>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</si>
  <si>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</si>
  <si>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</si>
  <si>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</si>
  <si>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</si>
  <si>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</si>
  <si>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</si>
  <si>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</si>
  <si>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</si>
  <si>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</si>
  <si>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</si>
  <si>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</si>
  <si>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</si>
  <si>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</si>
  <si>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</si>
  <si>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</si>
  <si>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</si>
  <si>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</si>
  <si>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</si>
  <si>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</si>
  <si>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</si>
  <si>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</si>
  <si>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</si>
  <si>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</si>
  <si>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</si>
  <si>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</si>
  <si>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</si>
  <si>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</si>
  <si>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</si>
  <si>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</si>
  <si>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</si>
  <si>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</si>
  <si>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</si>
  <si>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</si>
  <si>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</si>
  <si>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</si>
  <si>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</si>
  <si>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</si>
  <si>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</si>
  <si>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</si>
  <si>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</si>
  <si>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</si>
  <si>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</si>
  <si>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</si>
  <si>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</si>
  <si>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</si>
  <si>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</si>
  <si>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</si>
  <si>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</si>
  <si>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</si>
  <si>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</si>
  <si>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</si>
  <si>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</si>
  <si>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</si>
  <si>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</si>
  <si>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</si>
  <si>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</si>
  <si>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</si>
  <si>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</si>
  <si>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</si>
  <si>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</si>
  <si>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</si>
  <si>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</si>
  <si>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</si>
  <si>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</si>
  <si>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</si>
  <si>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</si>
  <si>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</si>
  <si>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</si>
  <si>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</si>
  <si>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</si>
  <si>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</si>
  <si>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</si>
  <si>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</si>
  <si>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</si>
  <si>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</si>
  <si>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</si>
  <si>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</si>
  <si>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</si>
  <si>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</si>
  <si>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</si>
  <si>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</si>
  <si>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佐賀県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</si>
  <si>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</si>
  <si>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</si>
  <si>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</si>
  <si>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</si>
  <si>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</si>
  <si>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</si>
  <si>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</si>
  <si>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</si>
  <si>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</si>
  <si>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</si>
  <si>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</si>
  <si>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</si>
  <si>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</si>
  <si>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</si>
  <si>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嬉野市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</si>
  <si>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</si>
  <si>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</si>
  <si>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</si>
  <si>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</si>
  <si>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</si>
  <si>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</si>
  <si>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</si>
  <si>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</si>
  <si>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</si>
  <si>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</si>
  <si>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</si>
  <si>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</si>
  <si>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</si>
  <si>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</si>
  <si>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</si>
  <si>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</si>
  <si>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</si>
  <si>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</si>
  <si>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</si>
  <si>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</si>
  <si>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</si>
  <si>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</si>
  <si>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</si>
  <si>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</si>
  <si>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</si>
  <si>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</si>
  <si>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</si>
  <si>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</si>
  <si>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</si>
  <si>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</si>
  <si>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</si>
  <si>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</si>
  <si>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</si>
  <si>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</si>
  <si>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</si>
  <si>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</si>
  <si>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</si>
  <si>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</si>
  <si>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</si>
  <si>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</si>
  <si>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</si>
  <si>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</si>
  <si>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</si>
  <si>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</si>
  <si>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</si>
  <si>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</si>
  <si>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</si>
  <si>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</si>
  <si>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</si>
  <si>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</si>
  <si>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</si>
  <si>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</si>
  <si>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</si>
  <si>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</si>
  <si>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</si>
  <si>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</si>
  <si>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</si>
  <si>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</si>
  <si>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</si>
  <si>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</si>
  <si>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</si>
  <si>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</si>
  <si>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</si>
  <si>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</si>
  <si>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</si>
  <si>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</si>
  <si>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</si>
  <si>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</si>
  <si>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</si>
  <si>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</si>
  <si>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</si>
  <si>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</si>
  <si>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</si>
  <si>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</si>
  <si>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</si>
  <si>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</si>
  <si>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</si>
  <si>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</si>
  <si>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</si>
  <si>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</si>
  <si>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</si>
  <si>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</si>
  <si>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</si>
  <si>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</si>
  <si>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</si>
  <si>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</si>
  <si>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</si>
  <si>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</si>
  <si>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</si>
  <si>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</si>
  <si>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</si>
  <si>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</si>
  <si>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</si>
  <si>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</si>
  <si>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</si>
  <si>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</si>
  <si>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</si>
  <si>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</si>
  <si>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</si>
  <si>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</si>
  <si>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</si>
  <si>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</si>
  <si>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</si>
  <si>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</si>
  <si>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</si>
  <si>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</si>
  <si>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</si>
  <si>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</si>
  <si>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</si>
  <si>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</si>
  <si>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</si>
  <si>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</si>
  <si>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</si>
  <si>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</si>
  <si>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</si>
  <si>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佐賀県嬉野市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</si>
  <si>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</si>
  <si>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</si>
  <si>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</si>
  <si>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</si>
  <si>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</si>
  <si>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</si>
  <si>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</si>
  <si>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</si>
  <si>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</si>
  <si>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</si>
  <si>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</si>
  <si>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</si>
  <si>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</si>
  <si>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</si>
  <si>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</si>
  <si>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</si>
  <si>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</si>
  <si>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</si>
  <si>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</si>
  <si>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</si>
  <si>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</si>
  <si>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</si>
  <si>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</si>
  <si>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</si>
  <si>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</si>
  <si>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</si>
  <si>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</si>
  <si>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</si>
  <si>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</si>
  <si>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</si>
  <si>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</si>
  <si>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</si>
  <si>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</si>
  <si>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</si>
  <si>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</si>
  <si>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</si>
  <si>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</si>
  <si>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</si>
  <si>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</si>
  <si>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</si>
  <si>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</si>
  <si>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</si>
  <si>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</si>
  <si>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</si>
  <si>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</si>
  <si>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</si>
  <si>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</si>
  <si>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</si>
  <si>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</si>
  <si>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</si>
  <si>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</si>
  <si>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</si>
  <si>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</si>
  <si>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</si>
  <si>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</si>
  <si>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</si>
  <si>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</si>
  <si>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</si>
  <si>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</si>
  <si>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</si>
  <si>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</si>
  <si>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</si>
  <si>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</si>
  <si>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</si>
  <si>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</si>
  <si>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</si>
  <si>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</si>
  <si>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</si>
  <si>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</si>
  <si>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</si>
  <si>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</si>
  <si>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</si>
  <si>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</si>
  <si>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</si>
  <si>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</si>
  <si>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</si>
  <si>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</si>
  <si>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</si>
  <si>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</si>
  <si>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</si>
  <si>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</si>
  <si>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</si>
  <si>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</si>
  <si>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</si>
  <si>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</si>
  <si>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</si>
  <si>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</si>
  <si>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</si>
  <si>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</si>
  <si>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</si>
  <si>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</si>
  <si>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</si>
  <si>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</si>
  <si>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</si>
  <si>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</si>
  <si>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</si>
  <si>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</si>
  <si>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</si>
  <si>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</si>
  <si>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</si>
  <si>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</si>
  <si>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</si>
  <si>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</si>
  <si>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</si>
  <si>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</si>
  <si>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</si>
  <si>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</si>
  <si>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</si>
  <si>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</si>
  <si>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</si>
  <si>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</si>
  <si>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</si>
  <si>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</si>
  <si>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</si>
  <si>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</si>
  <si>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</si>
  <si>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</si>
  <si>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</si>
  <si>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</si>
  <si>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</si>
  <si>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</si>
  <si>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</si>
  <si>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</si>
  <si>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</si>
  <si>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</si>
  <si>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</si>
  <si>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</si>
  <si>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</si>
  <si>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</si>
  <si>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</si>
  <si>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</si>
  <si>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</si>
  <si>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</si>
  <si>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</si>
  <si>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</si>
  <si>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</si>
  <si>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</si>
  <si>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</si>
  <si>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</si>
  <si>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</si>
  <si>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</si>
  <si>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</si>
  <si>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</si>
  <si>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</si>
  <si>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</si>
  <si>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</si>
  <si>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</si>
  <si>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</si>
  <si>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</si>
  <si>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</si>
  <si>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</si>
  <si>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</si>
  <si>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</si>
  <si>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佐賀県嬉野市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</si>
  <si>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</si>
  <si>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</si>
  <si>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</si>
  <si>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</si>
  <si>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</si>
  <si>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</si>
  <si>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</si>
  <si>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</si>
  <si>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</si>
  <si>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</si>
  <si>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</si>
  <si>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</si>
  <si>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</si>
  <si>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</si>
  <si>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</si>
  <si>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</si>
  <si>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</si>
  <si>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</si>
  <si>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</si>
  <si>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</si>
  <si>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嬉野市嬉野都市計画事業嬉野第七土地区画整理事業費特別会計</t>
    <phoneticPr fontId="5"/>
  </si>
  <si>
    <t>嬉野市嬉野都市計画事業嬉野第八土地区画整理事業費特別会計</t>
    <phoneticPr fontId="5"/>
  </si>
  <si>
    <t>嬉野市嬉野都市計画事業嬉野温泉駅周辺土地区画整理事業費特別会計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</si>
  <si>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</si>
  <si>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</si>
  <si>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</si>
  <si>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</si>
  <si>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</si>
  <si>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</si>
  <si>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</si>
  <si>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</si>
  <si>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</si>
  <si>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</si>
  <si>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</si>
  <si>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</si>
  <si>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</si>
  <si>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嬉野市国民健康保険特別会計</t>
    <phoneticPr fontId="5"/>
  </si>
  <si>
    <t>嬉野市後期高齢者医療特別会計</t>
    <phoneticPr fontId="5"/>
  </si>
  <si>
    <t>嬉野市水道事業会計</t>
    <phoneticPr fontId="5"/>
  </si>
  <si>
    <t>法適用企業</t>
    <phoneticPr fontId="5"/>
  </si>
  <si>
    <t>嬉野市農業集落排水特別会計</t>
    <phoneticPr fontId="5"/>
  </si>
  <si>
    <t>法非適用企業</t>
    <phoneticPr fontId="5"/>
  </si>
  <si>
    <t>嬉野都市計画下水道事業嬉野市公共下水道事業費特別会計</t>
    <phoneticPr fontId="5"/>
  </si>
  <si>
    <t>法非適用企業</t>
    <phoneticPr fontId="5"/>
  </si>
  <si>
    <t>嬉野市浄化槽特別会計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</si>
  <si>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</si>
  <si>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</si>
  <si>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</si>
  <si>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</si>
  <si>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</si>
  <si>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</si>
  <si>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</si>
  <si>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</si>
  <si>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</si>
  <si>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</si>
  <si>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</si>
  <si>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</si>
  <si>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</si>
  <si>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</si>
  <si>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</si>
  <si>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</si>
  <si>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</si>
  <si>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</si>
  <si>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</si>
  <si>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</si>
  <si>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</si>
  <si>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</si>
  <si>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</si>
  <si>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</si>
  <si>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</si>
  <si>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</si>
  <si>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</si>
  <si>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</si>
  <si>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</si>
  <si>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</si>
  <si>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</si>
  <si>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</si>
  <si>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</si>
  <si>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</si>
  <si>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</si>
  <si>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</si>
  <si>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</si>
  <si>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</si>
  <si>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</si>
  <si>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</si>
  <si>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</si>
  <si>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</si>
  <si>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</si>
  <si>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</si>
  <si>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</si>
  <si>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</si>
  <si>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</si>
  <si>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</si>
  <si>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</si>
  <si>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</si>
  <si>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</si>
  <si>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</si>
  <si>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</si>
  <si>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</si>
  <si>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</si>
  <si>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</si>
  <si>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</si>
  <si>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</si>
  <si>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</si>
  <si>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</si>
  <si>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</si>
  <si>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</si>
  <si>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</si>
  <si>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</si>
  <si>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</si>
  <si>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</si>
  <si>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嬉野市農業集落排水特別会計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</si>
  <si>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</si>
  <si>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</si>
  <si>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嬉野都市計画下水道事業嬉野市公共下水道事業費特別会計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</si>
  <si>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</si>
  <si>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嬉野市水道事業会計</t>
    <phoneticPr fontId="5"/>
  </si>
  <si>
    <t>-</t>
    <phoneticPr fontId="5"/>
  </si>
  <si>
    <t>(Ｆ)</t>
    <phoneticPr fontId="5"/>
  </si>
  <si>
    <t>嬉野市浄化槽特別会計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</si>
  <si>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</si>
  <si>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</si>
  <si>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</si>
  <si>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</si>
  <si>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</si>
  <si>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</si>
  <si>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</si>
  <si>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</si>
  <si>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</si>
  <si>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</si>
  <si>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</si>
  <si>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</si>
  <si>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</si>
  <si>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</si>
  <si>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</si>
  <si>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</si>
  <si>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</si>
  <si>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</si>
  <si>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</si>
  <si>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</si>
  <si>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</si>
  <si>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</si>
  <si>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</si>
  <si>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</si>
  <si>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</si>
  <si>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</si>
  <si>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</si>
  <si>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</si>
  <si>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</si>
  <si>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</si>
  <si>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</si>
  <si>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</si>
  <si>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</si>
  <si>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</si>
  <si>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</si>
  <si>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</si>
  <si>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</si>
  <si>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</si>
  <si>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</si>
  <si>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</si>
  <si>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</si>
  <si>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</si>
  <si>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</si>
  <si>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</si>
  <si>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</si>
  <si>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</si>
  <si>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</si>
  <si>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</si>
  <si>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</si>
  <si>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</si>
  <si>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</si>
  <si>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</si>
  <si>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</si>
  <si>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</si>
  <si>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</si>
  <si>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</si>
  <si>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</si>
  <si>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</si>
  <si>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</si>
  <si>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</si>
  <si>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</si>
  <si>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</si>
  <si>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</si>
  <si>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</si>
  <si>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</si>
  <si>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</si>
  <si>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</si>
  <si>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</si>
  <si>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</si>
  <si>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</si>
  <si>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</si>
  <si>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</si>
  <si>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</si>
  <si>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</si>
  <si>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</si>
  <si>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</si>
  <si>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</si>
  <si>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</si>
  <si>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</si>
  <si>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</si>
  <si>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</si>
  <si>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</si>
  <si>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</si>
  <si>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</si>
  <si>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</si>
  <si>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</si>
  <si>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</si>
  <si>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2.33</t>
  </si>
  <si>
    <t>嬉野市水道事業会計</t>
  </si>
  <si>
    <t>一般会計</t>
  </si>
  <si>
    <t>嬉野市国民健康保険特別会計</t>
  </si>
  <si>
    <t>▲ 3.64</t>
  </si>
  <si>
    <t>▲ 3.11</t>
  </si>
  <si>
    <t>嬉野市嬉野都市計画事業嬉野第七土地区画整理事業費特別会計</t>
  </si>
  <si>
    <t>嬉野都市計画下水道事業嬉野市公共下水道事業費特別会計</t>
  </si>
  <si>
    <t>嬉野市嬉野都市計画事業嬉野第八土地区画整理事業費特別会計</t>
  </si>
  <si>
    <t>嬉野市農業集落排水特別会計</t>
  </si>
  <si>
    <t>嬉野市浄化槽特別会計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</si>
  <si>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</si>
  <si>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</si>
  <si>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</si>
  <si>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</si>
  <si>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</si>
  <si>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</si>
  <si>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</si>
  <si>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</si>
  <si>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</si>
  <si>
    <t>鹿島・藤津地区衛生施設組合</t>
  </si>
  <si>
    <t>杵藤地区広域市町村圏組合</t>
  </si>
  <si>
    <t>杵藤地区広域市町村圏組合(特別会計)</t>
    <rPh sb="13" eb="15">
      <t>トクベツ</t>
    </rPh>
    <rPh sb="15" eb="17">
      <t>カイケイ</t>
    </rPh>
    <phoneticPr fontId="2"/>
  </si>
  <si>
    <t>佐賀県後期高齢者医療広域連合</t>
  </si>
  <si>
    <t>佐賀県後期高齢者医療広域連合(特別会計)</t>
    <rPh sb="15" eb="17">
      <t>トクベツ</t>
    </rPh>
    <rPh sb="17" eb="19">
      <t>カイケイ</t>
    </rPh>
    <phoneticPr fontId="2"/>
  </si>
  <si>
    <t>佐賀県市町総合事務組合</t>
  </si>
  <si>
    <t>佐賀県市町総合事務組合（交通災害）</t>
  </si>
  <si>
    <t>佐賀県西部広域環境組合</t>
  </si>
  <si>
    <t>佐賀西部広域水道企業団</t>
    <rPh sb="0" eb="2">
      <t>サガ</t>
    </rPh>
    <rPh sb="2" eb="4">
      <t>セイブ</t>
    </rPh>
    <rPh sb="4" eb="6">
      <t>コウイキ</t>
    </rPh>
    <rPh sb="6" eb="8">
      <t>スイドウ</t>
    </rPh>
    <rPh sb="8" eb="10">
      <t>キギョウ</t>
    </rPh>
    <rPh sb="10" eb="11">
      <t>ダン</t>
    </rPh>
    <phoneticPr fontId="2"/>
  </si>
  <si>
    <t>嬉野市土地開発公社</t>
    <rPh sb="0" eb="3">
      <t>ウレシノシ</t>
    </rPh>
    <rPh sb="3" eb="5">
      <t>トチ</t>
    </rPh>
    <rPh sb="5" eb="7">
      <t>カイハツ</t>
    </rPh>
    <rPh sb="7" eb="9">
      <t>コウシャ</t>
    </rPh>
    <phoneticPr fontId="2"/>
  </si>
  <si>
    <t>ふるさと応援寄附金基金</t>
    <phoneticPr fontId="2"/>
  </si>
  <si>
    <t>合併振興基金</t>
    <phoneticPr fontId="2"/>
  </si>
  <si>
    <t>地域づくり推進事業基金</t>
    <phoneticPr fontId="2"/>
  </si>
  <si>
    <t>公共施設建設基金</t>
    <phoneticPr fontId="2"/>
  </si>
  <si>
    <t>地域福祉基金</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</si>
  <si>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</si>
  <si>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</si>
  <si>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</si>
  <si>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</si>
  <si>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は、H27～H30年まで駅周辺区画整理事業用地取得に係る債務負担や中央体育館及び市民センターの建設等大型事業に伴う地方債借入により残高が増加し、類似団体と比較すると高い水準にあった。今年度は、大型の投資的事業が一旦落ち着き新規の起債が減となった事やふるさと応援寄付金の充当が増となった為、前年比が大きく減となった。今後は、嬉野温泉駅周辺整備事業といった大型事業が控えており、相当の起債発行が予定されているため、改善に向けて努力を継続していく。
有形固定資産減価償却率については、類似団体と比較し低水準である。平成28年度に策定した公共施設等総合管理計画において、この先40年間で公共施設等の延べ床面積を1.5万㎡削減する目標を掲げており、今後は個別施設計画を策定し、更新時期や更新費用について留意しながら長寿命化保全等の具体的な実施計画の検討を含め、大規模改修や施設の建替え、集約化・複合化を計画的に推進していく。</t>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</si>
  <si>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</si>
  <si>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</si>
  <si>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</si>
  <si>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</si>
  <si>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</si>
  <si>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</si>
  <si>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</si>
  <si>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比率については、年々増となってきているが、令和元年度は元利償還金等は減少したが、標準税収入額及び臨時財政対策債の減等により標準財政規模が減となったことにより今年度も増加となった。また、将来負担比率については駅周辺区画整理事業用地取得に係る債務負担額及び一部事務組合の起債や中央体育館及び市民センターの建設等大型事業により増加していたが、今年度は大型事業の新規借入れが減となった事やふるさと応援寄付金の財源充当により大きく減少した。今後は新幹線嬉野温泉駅周辺整備事業などの大型事業も予定されており、減債基金の確保と計画的な起債の発行により指標の改善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</si>
</sst>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0" fontId="18" fillId="0" borderId="41" xfId="16" applyFont="1" applyBorder="1" applyAlignment="1" applyProtection="1">
      <alignment horizontal="left" vertical="top" wrapText="1"/>
      <protection locked="0"/>
    </xf>
    <xf numFmtId="0" fontId="18" fillId="0" borderId="12" xfId="16" applyFont="1" applyBorder="1" applyAlignment="1" applyProtection="1">
      <alignment horizontal="left" vertical="top" wrapText="1"/>
      <protection locked="0"/>
    </xf>
    <xf numFmtId="0" fontId="18" fillId="0" borderId="48" xfId="16" applyFont="1" applyBorder="1" applyAlignment="1" applyProtection="1">
      <alignment horizontal="left" vertical="top" wrapText="1"/>
      <protection locked="0"/>
    </xf>
    <xf numFmtId="0" fontId="18" fillId="0" borderId="64" xfId="16" applyFont="1" applyBorder="1" applyAlignment="1" applyProtection="1">
      <alignment horizontal="left" vertical="top" wrapText="1"/>
      <protection locked="0"/>
    </xf>
    <xf numFmtId="0" fontId="18" fillId="0" borderId="0" xfId="16" applyFont="1" applyAlignment="1" applyProtection="1">
      <alignment horizontal="left" vertical="top" wrapText="1"/>
      <protection locked="0"/>
    </xf>
    <xf numFmtId="0" fontId="18" fillId="0" borderId="38" xfId="16" applyFont="1" applyBorder="1" applyAlignment="1" applyProtection="1">
      <alignment horizontal="left" vertical="top" wrapText="1"/>
      <protection locked="0"/>
    </xf>
    <xf numFmtId="0" fontId="18" fillId="0" borderId="37" xfId="16" applyFont="1" applyBorder="1" applyAlignment="1" applyProtection="1">
      <alignment horizontal="left" vertical="top" wrapText="1"/>
      <protection locked="0"/>
    </xf>
    <xf numFmtId="0" fontId="18" fillId="0" borderId="54" xfId="16" applyFont="1" applyBorder="1" applyAlignment="1" applyProtection="1">
      <alignment horizontal="left" vertical="top" wrapText="1"/>
      <protection locked="0"/>
    </xf>
    <xf numFmtId="0" fontId="18" fillId="0" borderId="40" xfId="16" applyFont="1" applyBorder="1" applyAlignment="1" applyProtection="1">
      <alignment horizontal="left" vertical="top" wrapText="1"/>
      <protection locked="0"/>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85459</c:v>
                </c:pt>
                <c:pt idx="1">
                  <c:v>83280</c:v>
                </c:pt>
                <c:pt idx="2">
                  <c:v>88968</c:v>
                </c:pt>
                <c:pt idx="3">
                  <c:v>85173</c:v>
                </c:pt>
                <c:pt idx="4">
                  <c:v>94081</c:v>
                </c:pt>
              </c:numCache>
            </c:numRef>
          </c:val>
          <c:smooth val="0"/>
          <c:extLst>
            <c:ext xmlns:c16="http://schemas.microsoft.com/office/drawing/2014/chart" uri="{C3380CC4-5D6E-409C-BE32-E72D297353CC}">
              <c16:uniqueId val="{00000000-DAD9-4224-B8C9-3867514D65F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77298</c:v>
                </c:pt>
                <c:pt idx="1">
                  <c:v>87830</c:v>
                </c:pt>
                <c:pt idx="2">
                  <c:v>82358</c:v>
                </c:pt>
                <c:pt idx="3">
                  <c:v>103012</c:v>
                </c:pt>
                <c:pt idx="4">
                  <c:v>59597</c:v>
                </c:pt>
              </c:numCache>
            </c:numRef>
          </c:val>
          <c:smooth val="0"/>
          <c:extLst>
            <c:ext xmlns:c16="http://schemas.microsoft.com/office/drawing/2014/chart" uri="{C3380CC4-5D6E-409C-BE32-E72D297353CC}">
              <c16:uniqueId val="{00000001-DAD9-4224-B8C9-3867514D65F9}"/>
            </c:ext>
          </c:extLst>
        </c:ser>
        <c:dLbls>
          <c:showLegendKey val="0"/>
          <c:showVal val="0"/>
          <c:showCatName val="0"/>
          <c:showSerName val="0"/>
          <c:showPercent val="0"/>
          <c:showBubbleSize val="0"/>
        </c:dLbls>
        <c:marker val="1"/>
        <c:smooth val="0"/>
        <c:axId val="693607912"/>
        <c:axId val="693608696"/>
      </c:lineChart>
      <c:catAx>
        <c:axId val="6936079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93608696"/>
        <c:crosses val="autoZero"/>
        <c:auto val="1"/>
        <c:lblAlgn val="ctr"/>
        <c:lblOffset val="100"/>
        <c:tickLblSkip val="1"/>
        <c:tickMarkSkip val="1"/>
        <c:noMultiLvlLbl val="0"/>
      </c:catAx>
      <c:valAx>
        <c:axId val="69360869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936079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5.76</c:v>
                </c:pt>
                <c:pt idx="1">
                  <c:v>6.87</c:v>
                </c:pt>
                <c:pt idx="2">
                  <c:v>5.56</c:v>
                </c:pt>
                <c:pt idx="3">
                  <c:v>4.76</c:v>
                </c:pt>
                <c:pt idx="4">
                  <c:v>7.13</c:v>
                </c:pt>
              </c:numCache>
            </c:numRef>
          </c:val>
          <c:extLst>
            <c:ext xmlns:c16="http://schemas.microsoft.com/office/drawing/2014/chart" uri="{C3380CC4-5D6E-409C-BE32-E72D297353CC}">
              <c16:uniqueId val="{00000000-E071-408A-B815-10987AD52EE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22.49</c:v>
                </c:pt>
                <c:pt idx="1">
                  <c:v>33.840000000000003</c:v>
                </c:pt>
                <c:pt idx="2">
                  <c:v>37.840000000000003</c:v>
                </c:pt>
                <c:pt idx="3">
                  <c:v>40.82</c:v>
                </c:pt>
                <c:pt idx="4">
                  <c:v>41.14</c:v>
                </c:pt>
              </c:numCache>
            </c:numRef>
          </c:val>
          <c:extLst>
            <c:ext xmlns:c16="http://schemas.microsoft.com/office/drawing/2014/chart" uri="{C3380CC4-5D6E-409C-BE32-E72D297353CC}">
              <c16:uniqueId val="{00000001-E071-408A-B815-10987AD52EEE}"/>
            </c:ext>
          </c:extLst>
        </c:ser>
        <c:dLbls>
          <c:showLegendKey val="0"/>
          <c:showVal val="0"/>
          <c:showCatName val="0"/>
          <c:showSerName val="0"/>
          <c:showPercent val="0"/>
          <c:showBubbleSize val="0"/>
        </c:dLbls>
        <c:gapWidth val="250"/>
        <c:overlap val="100"/>
        <c:axId val="761316208"/>
        <c:axId val="7613166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-2.33</c:v>
                </c:pt>
                <c:pt idx="1">
                  <c:v>12.42</c:v>
                </c:pt>
                <c:pt idx="2">
                  <c:v>2.2400000000000002</c:v>
                </c:pt>
                <c:pt idx="3">
                  <c:v>2.02</c:v>
                </c:pt>
                <c:pt idx="4">
                  <c:v>2.31</c:v>
                </c:pt>
              </c:numCache>
            </c:numRef>
          </c:val>
          <c:smooth val="0"/>
          <c:extLst>
            <c:ext xmlns:c16="http://schemas.microsoft.com/office/drawing/2014/chart" uri="{C3380CC4-5D6E-409C-BE32-E72D297353CC}">
              <c16:uniqueId val="{00000002-E071-408A-B815-10987AD52EEE}"/>
            </c:ext>
          </c:extLst>
        </c:ser>
        <c:dLbls>
          <c:showLegendKey val="0"/>
          <c:showVal val="0"/>
          <c:showCatName val="0"/>
          <c:showSerName val="0"/>
          <c:showPercent val="0"/>
          <c:showBubbleSize val="0"/>
        </c:dLbls>
        <c:marker val="1"/>
        <c:smooth val="0"/>
        <c:axId val="761316208"/>
        <c:axId val="761316600"/>
      </c:lineChart>
      <c:catAx>
        <c:axId val="761316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61316600"/>
        <c:crosses val="autoZero"/>
        <c:auto val="1"/>
        <c:lblAlgn val="ctr"/>
        <c:lblOffset val="100"/>
        <c:tickLblSkip val="1"/>
        <c:tickMarkSkip val="1"/>
        <c:noMultiLvlLbl val="0"/>
      </c:catAx>
      <c:valAx>
        <c:axId val="761316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61316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0.35</c:v>
                </c:pt>
                <c:pt idx="2">
                  <c:v>#N/A</c:v>
                </c:pt>
                <c:pt idx="3">
                  <c:v>0.18</c:v>
                </c:pt>
                <c:pt idx="4">
                  <c:v>#N/A</c:v>
                </c:pt>
                <c:pt idx="5">
                  <c:v>0.03</c:v>
                </c:pt>
                <c:pt idx="6">
                  <c:v>#N/A</c:v>
                </c:pt>
                <c:pt idx="7">
                  <c:v>0.06</c:v>
                </c:pt>
                <c:pt idx="8">
                  <c:v>#N/A</c:v>
                </c:pt>
                <c:pt idx="9">
                  <c:v>0.11</c:v>
                </c:pt>
              </c:numCache>
            </c:numRef>
          </c:val>
          <c:extLst>
            <c:ext xmlns:c16="http://schemas.microsoft.com/office/drawing/2014/chart" uri="{C3380CC4-5D6E-409C-BE32-E72D297353CC}">
              <c16:uniqueId val="{00000000-5060-4669-ADEE-77083D6DF00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060-4669-ADEE-77083D6DF006}"/>
            </c:ext>
          </c:extLst>
        </c:ser>
        <c:ser>
          <c:idx val="2"/>
          <c:order val="2"/>
          <c:tx>
            <c:strRef>
              <c:f>データシート!$A$29</c:f>
              <c:strCache>
                <c:ptCount val="1"/>
                <c:pt idx="0">
                  <c:v>嬉野市浄化槽特別会計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0.03</c:v>
                </c:pt>
                <c:pt idx="2">
                  <c:v>#N/A</c:v>
                </c:pt>
                <c:pt idx="3">
                  <c:v>0.03</c:v>
                </c:pt>
                <c:pt idx="4">
                  <c:v>#N/A</c:v>
                </c:pt>
                <c:pt idx="5">
                  <c:v>0.08</c:v>
                </c:pt>
                <c:pt idx="6">
                  <c:v>#N/A</c:v>
                </c:pt>
                <c:pt idx="7">
                  <c:v>7.0000000000000007E-2</c:v>
                </c:pt>
                <c:pt idx="8">
                  <c:v>#N/A</c:v>
                </c:pt>
                <c:pt idx="9">
                  <c:v>0.08</c:v>
                </c:pt>
              </c:numCache>
            </c:numRef>
          </c:val>
          <c:extLst>
            <c:ext xmlns:c16="http://schemas.microsoft.com/office/drawing/2014/chart" uri="{C3380CC4-5D6E-409C-BE32-E72D297353CC}">
              <c16:uniqueId val="{00000002-5060-4669-ADEE-77083D6DF006}"/>
            </c:ext>
          </c:extLst>
        </c:ser>
        <c:ser>
          <c:idx val="3"/>
          <c:order val="3"/>
          <c:tx>
            <c:strRef>
              <c:f>データシート!$A$30</c:f>
              <c:strCache>
                <c:ptCount val="1"/>
                <c:pt idx="0">
                  <c:v>嬉野市農業集落排水特別会計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0.12</c:v>
                </c:pt>
                <c:pt idx="2">
                  <c:v>#N/A</c:v>
                </c:pt>
                <c:pt idx="3">
                  <c:v>0.12</c:v>
                </c:pt>
                <c:pt idx="4">
                  <c:v>#N/A</c:v>
                </c:pt>
                <c:pt idx="5">
                  <c:v>0.11</c:v>
                </c:pt>
                <c:pt idx="6">
                  <c:v>#N/A</c:v>
                </c:pt>
                <c:pt idx="7">
                  <c:v>0.06</c:v>
                </c:pt>
                <c:pt idx="8">
                  <c:v>#N/A</c:v>
                </c:pt>
                <c:pt idx="9">
                  <c:v>0.09</c:v>
                </c:pt>
              </c:numCache>
            </c:numRef>
          </c:val>
          <c:extLst>
            <c:ext xmlns:c16="http://schemas.microsoft.com/office/drawing/2014/chart" uri="{C3380CC4-5D6E-409C-BE32-E72D297353CC}">
              <c16:uniqueId val="{00000003-5060-4669-ADEE-77083D6DF006}"/>
            </c:ext>
          </c:extLst>
        </c:ser>
        <c:ser>
          <c:idx val="4"/>
          <c:order val="4"/>
          <c:tx>
            <c:strRef>
              <c:f>データシート!$A$31</c:f>
              <c:strCache>
                <c:ptCount val="1"/>
                <c:pt idx="0">
                  <c:v>嬉野市嬉野都市計画事業嬉野第八土地区画整理事業費特別会計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0.14000000000000001</c:v>
                </c:pt>
                <c:pt idx="2">
                  <c:v>#N/A</c:v>
                </c:pt>
                <c:pt idx="3">
                  <c:v>0.14000000000000001</c:v>
                </c:pt>
                <c:pt idx="4">
                  <c:v>#N/A</c:v>
                </c:pt>
                <c:pt idx="5">
                  <c:v>0.01</c:v>
                </c:pt>
                <c:pt idx="6">
                  <c:v>#N/A</c:v>
                </c:pt>
                <c:pt idx="7">
                  <c:v>0.01</c:v>
                </c:pt>
                <c:pt idx="8">
                  <c:v>#N/A</c:v>
                </c:pt>
                <c:pt idx="9">
                  <c:v>0.1</c:v>
                </c:pt>
              </c:numCache>
            </c:numRef>
          </c:val>
          <c:extLst>
            <c:ext xmlns:c16="http://schemas.microsoft.com/office/drawing/2014/chart" uri="{C3380CC4-5D6E-409C-BE32-E72D297353CC}">
              <c16:uniqueId val="{00000004-5060-4669-ADEE-77083D6DF006}"/>
            </c:ext>
          </c:extLst>
        </c:ser>
        <c:ser>
          <c:idx val="5"/>
          <c:order val="5"/>
          <c:tx>
            <c:strRef>
              <c:f>データシート!$A$32</c:f>
              <c:strCache>
                <c:ptCount val="1"/>
                <c:pt idx="0">
                  <c:v>嬉野都市計画下水道事業嬉野市公共下水道事業費特別会計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0.14000000000000001</c:v>
                </c:pt>
                <c:pt idx="2">
                  <c:v>#N/A</c:v>
                </c:pt>
                <c:pt idx="3">
                  <c:v>0.11</c:v>
                </c:pt>
                <c:pt idx="4">
                  <c:v>#N/A</c:v>
                </c:pt>
                <c:pt idx="5">
                  <c:v>0.16</c:v>
                </c:pt>
                <c:pt idx="6">
                  <c:v>#N/A</c:v>
                </c:pt>
                <c:pt idx="7">
                  <c:v>0.04</c:v>
                </c:pt>
                <c:pt idx="8">
                  <c:v>#N/A</c:v>
                </c:pt>
                <c:pt idx="9">
                  <c:v>0.15</c:v>
                </c:pt>
              </c:numCache>
            </c:numRef>
          </c:val>
          <c:extLst>
            <c:ext xmlns:c16="http://schemas.microsoft.com/office/drawing/2014/chart" uri="{C3380CC4-5D6E-409C-BE32-E72D297353CC}">
              <c16:uniqueId val="{00000005-5060-4669-ADEE-77083D6DF006}"/>
            </c:ext>
          </c:extLst>
        </c:ser>
        <c:ser>
          <c:idx val="6"/>
          <c:order val="6"/>
          <c:tx>
            <c:strRef>
              <c:f>データシート!$A$33</c:f>
              <c:strCache>
                <c:ptCount val="1"/>
                <c:pt idx="0">
                  <c:v>嬉野市嬉野都市計画事業嬉野第七土地区画整理事業費特別会計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0.09</c:v>
                </c:pt>
                <c:pt idx="2">
                  <c:v>#N/A</c:v>
                </c:pt>
                <c:pt idx="3">
                  <c:v>0</c:v>
                </c:pt>
                <c:pt idx="4">
                  <c:v>#N/A</c:v>
                </c:pt>
                <c:pt idx="5">
                  <c:v>0.16</c:v>
                </c:pt>
                <c:pt idx="6">
                  <c:v>#N/A</c:v>
                </c:pt>
                <c:pt idx="7">
                  <c:v>0.38</c:v>
                </c:pt>
                <c:pt idx="8">
                  <c:v>#N/A</c:v>
                </c:pt>
                <c:pt idx="9">
                  <c:v>0.21</c:v>
                </c:pt>
              </c:numCache>
            </c:numRef>
          </c:val>
          <c:extLst>
            <c:ext xmlns:c16="http://schemas.microsoft.com/office/drawing/2014/chart" uri="{C3380CC4-5D6E-409C-BE32-E72D297353CC}">
              <c16:uniqueId val="{00000006-5060-4669-ADEE-77083D6DF006}"/>
            </c:ext>
          </c:extLst>
        </c:ser>
        <c:ser>
          <c:idx val="7"/>
          <c:order val="7"/>
          <c:tx>
            <c:strRef>
              <c:f>データシート!$A$34</c:f>
              <c:strCache>
                <c:ptCount val="1"/>
                <c:pt idx="0">
                  <c:v>嬉野市国民健康保険特別会計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3.64</c:v>
                </c:pt>
                <c:pt idx="1">
                  <c:v>#N/A</c:v>
                </c:pt>
                <c:pt idx="2">
                  <c:v>3.11</c:v>
                </c:pt>
                <c:pt idx="3">
                  <c:v>#N/A</c:v>
                </c:pt>
                <c:pt idx="4">
                  <c:v>#N/A</c:v>
                </c:pt>
                <c:pt idx="5">
                  <c:v>0.87</c:v>
                </c:pt>
                <c:pt idx="6">
                  <c:v>#N/A</c:v>
                </c:pt>
                <c:pt idx="7">
                  <c:v>1.79</c:v>
                </c:pt>
                <c:pt idx="8">
                  <c:v>#N/A</c:v>
                </c:pt>
                <c:pt idx="9">
                  <c:v>0.37</c:v>
                </c:pt>
              </c:numCache>
            </c:numRef>
          </c:val>
          <c:extLst>
            <c:ext xmlns:c16="http://schemas.microsoft.com/office/drawing/2014/chart" uri="{C3380CC4-5D6E-409C-BE32-E72D297353CC}">
              <c16:uniqueId val="{00000007-5060-4669-ADEE-77083D6DF00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5.4</c:v>
                </c:pt>
                <c:pt idx="2">
                  <c:v>#N/A</c:v>
                </c:pt>
                <c:pt idx="3">
                  <c:v>6.68</c:v>
                </c:pt>
                <c:pt idx="4">
                  <c:v>#N/A</c:v>
                </c:pt>
                <c:pt idx="5">
                  <c:v>5.5</c:v>
                </c:pt>
                <c:pt idx="6">
                  <c:v>#N/A</c:v>
                </c:pt>
                <c:pt idx="7">
                  <c:v>4.71</c:v>
                </c:pt>
                <c:pt idx="8">
                  <c:v>#N/A</c:v>
                </c:pt>
                <c:pt idx="9">
                  <c:v>7.03</c:v>
                </c:pt>
              </c:numCache>
            </c:numRef>
          </c:val>
          <c:extLst>
            <c:ext xmlns:c16="http://schemas.microsoft.com/office/drawing/2014/chart" uri="{C3380CC4-5D6E-409C-BE32-E72D297353CC}">
              <c16:uniqueId val="{00000008-5060-4669-ADEE-77083D6DF006}"/>
            </c:ext>
          </c:extLst>
        </c:ser>
        <c:ser>
          <c:idx val="9"/>
          <c:order val="9"/>
          <c:tx>
            <c:strRef>
              <c:f>データシート!$A$36</c:f>
              <c:strCache>
                <c:ptCount val="1"/>
                <c:pt idx="0">
                  <c:v>嬉野市水道事業会計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15.66</c:v>
                </c:pt>
                <c:pt idx="2">
                  <c:v>#N/A</c:v>
                </c:pt>
                <c:pt idx="3">
                  <c:v>16.96</c:v>
                </c:pt>
                <c:pt idx="4">
                  <c:v>#N/A</c:v>
                </c:pt>
                <c:pt idx="5">
                  <c:v>17.690000000000001</c:v>
                </c:pt>
                <c:pt idx="6">
                  <c:v>#N/A</c:v>
                </c:pt>
                <c:pt idx="7">
                  <c:v>16.28</c:v>
                </c:pt>
                <c:pt idx="8">
                  <c:v>#N/A</c:v>
                </c:pt>
                <c:pt idx="9">
                  <c:v>14.94</c:v>
                </c:pt>
              </c:numCache>
            </c:numRef>
          </c:val>
          <c:extLst>
            <c:ext xmlns:c16="http://schemas.microsoft.com/office/drawing/2014/chart" uri="{C3380CC4-5D6E-409C-BE32-E72D297353CC}">
              <c16:uniqueId val="{00000009-5060-4669-ADEE-77083D6DF006}"/>
            </c:ext>
          </c:extLst>
        </c:ser>
        <c:dLbls>
          <c:showLegendKey val="0"/>
          <c:showVal val="0"/>
          <c:showCatName val="0"/>
          <c:showSerName val="0"/>
          <c:showPercent val="0"/>
          <c:showBubbleSize val="0"/>
        </c:dLbls>
        <c:gapWidth val="150"/>
        <c:overlap val="100"/>
        <c:axId val="761317384"/>
        <c:axId val="705191008"/>
      </c:barChart>
      <c:catAx>
        <c:axId val="761317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05191008"/>
        <c:crosses val="autoZero"/>
        <c:auto val="1"/>
        <c:lblAlgn val="ctr"/>
        <c:lblOffset val="100"/>
        <c:tickLblSkip val="1"/>
        <c:tickMarkSkip val="1"/>
        <c:noMultiLvlLbl val="0"/>
      </c:catAx>
      <c:valAx>
        <c:axId val="705191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613173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1274</c:v>
                </c:pt>
                <c:pt idx="5">
                  <c:v>1410</c:v>
                </c:pt>
                <c:pt idx="8">
                  <c:v>1407</c:v>
                </c:pt>
                <c:pt idx="11">
                  <c:v>1400</c:v>
                </c:pt>
                <c:pt idx="14">
                  <c:v>1361</c:v>
                </c:pt>
              </c:numCache>
            </c:numRef>
          </c:val>
          <c:extLst>
            <c:ext xmlns:c16="http://schemas.microsoft.com/office/drawing/2014/chart" uri="{C3380CC4-5D6E-409C-BE32-E72D297353CC}">
              <c16:uniqueId val="{00000000-9110-4660-9C11-CC2585466F0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110-4660-9C11-CC2585466F0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110-4660-9C11-CC2585466F0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9</c:v>
                </c:pt>
                <c:pt idx="3">
                  <c:v>27</c:v>
                </c:pt>
                <c:pt idx="6">
                  <c:v>43</c:v>
                </c:pt>
                <c:pt idx="9">
                  <c:v>94</c:v>
                </c:pt>
                <c:pt idx="12">
                  <c:v>115</c:v>
                </c:pt>
              </c:numCache>
            </c:numRef>
          </c:val>
          <c:extLst>
            <c:ext xmlns:c16="http://schemas.microsoft.com/office/drawing/2014/chart" uri="{C3380CC4-5D6E-409C-BE32-E72D297353CC}">
              <c16:uniqueId val="{00000003-9110-4660-9C11-CC2585466F0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408</c:v>
                </c:pt>
                <c:pt idx="3">
                  <c:v>415</c:v>
                </c:pt>
                <c:pt idx="6">
                  <c:v>437</c:v>
                </c:pt>
                <c:pt idx="9">
                  <c:v>423</c:v>
                </c:pt>
                <c:pt idx="12">
                  <c:v>448</c:v>
                </c:pt>
              </c:numCache>
            </c:numRef>
          </c:val>
          <c:extLst>
            <c:ext xmlns:c16="http://schemas.microsoft.com/office/drawing/2014/chart" uri="{C3380CC4-5D6E-409C-BE32-E72D297353CC}">
              <c16:uniqueId val="{00000004-9110-4660-9C11-CC2585466F0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110-4660-9C11-CC2585466F0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110-4660-9C11-CC2585466F0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1340</c:v>
                </c:pt>
                <c:pt idx="3">
                  <c:v>1498</c:v>
                </c:pt>
                <c:pt idx="6">
                  <c:v>1540</c:v>
                </c:pt>
                <c:pt idx="9">
                  <c:v>1492</c:v>
                </c:pt>
                <c:pt idx="12">
                  <c:v>1431</c:v>
                </c:pt>
              </c:numCache>
            </c:numRef>
          </c:val>
          <c:extLst>
            <c:ext xmlns:c16="http://schemas.microsoft.com/office/drawing/2014/chart" uri="{C3380CC4-5D6E-409C-BE32-E72D297353CC}">
              <c16:uniqueId val="{00000007-9110-4660-9C11-CC2585466F08}"/>
            </c:ext>
          </c:extLst>
        </c:ser>
        <c:dLbls>
          <c:showLegendKey val="0"/>
          <c:showVal val="0"/>
          <c:showCatName val="0"/>
          <c:showSerName val="0"/>
          <c:showPercent val="0"/>
          <c:showBubbleSize val="0"/>
        </c:dLbls>
        <c:gapWidth val="100"/>
        <c:overlap val="100"/>
        <c:axId val="705188656"/>
        <c:axId val="7051906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483</c:v>
                </c:pt>
                <c:pt idx="2">
                  <c:v>#N/A</c:v>
                </c:pt>
                <c:pt idx="3">
                  <c:v>#N/A</c:v>
                </c:pt>
                <c:pt idx="4">
                  <c:v>530</c:v>
                </c:pt>
                <c:pt idx="5">
                  <c:v>#N/A</c:v>
                </c:pt>
                <c:pt idx="6">
                  <c:v>#N/A</c:v>
                </c:pt>
                <c:pt idx="7">
                  <c:v>613</c:v>
                </c:pt>
                <c:pt idx="8">
                  <c:v>#N/A</c:v>
                </c:pt>
                <c:pt idx="9">
                  <c:v>#N/A</c:v>
                </c:pt>
                <c:pt idx="10">
                  <c:v>609</c:v>
                </c:pt>
                <c:pt idx="11">
                  <c:v>#N/A</c:v>
                </c:pt>
                <c:pt idx="12">
                  <c:v>#N/A</c:v>
                </c:pt>
                <c:pt idx="13">
                  <c:v>633</c:v>
                </c:pt>
                <c:pt idx="14">
                  <c:v>#N/A</c:v>
                </c:pt>
              </c:numCache>
            </c:numRef>
          </c:val>
          <c:smooth val="0"/>
          <c:extLst>
            <c:ext xmlns:c16="http://schemas.microsoft.com/office/drawing/2014/chart" uri="{C3380CC4-5D6E-409C-BE32-E72D297353CC}">
              <c16:uniqueId val="{00000008-9110-4660-9C11-CC2585466F08}"/>
            </c:ext>
          </c:extLst>
        </c:ser>
        <c:dLbls>
          <c:showLegendKey val="0"/>
          <c:showVal val="0"/>
          <c:showCatName val="0"/>
          <c:showSerName val="0"/>
          <c:showPercent val="0"/>
          <c:showBubbleSize val="0"/>
        </c:dLbls>
        <c:marker val="1"/>
        <c:smooth val="0"/>
        <c:axId val="705188656"/>
        <c:axId val="705190616"/>
      </c:lineChart>
      <c:catAx>
        <c:axId val="705188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05190616"/>
        <c:crosses val="autoZero"/>
        <c:auto val="1"/>
        <c:lblAlgn val="ctr"/>
        <c:lblOffset val="100"/>
        <c:tickLblSkip val="1"/>
        <c:tickMarkSkip val="1"/>
        <c:noMultiLvlLbl val="0"/>
      </c:catAx>
      <c:valAx>
        <c:axId val="7051906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05188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13903</c:v>
                </c:pt>
                <c:pt idx="5">
                  <c:v>13527</c:v>
                </c:pt>
                <c:pt idx="8">
                  <c:v>13263</c:v>
                </c:pt>
                <c:pt idx="11">
                  <c:v>12978</c:v>
                </c:pt>
                <c:pt idx="14">
                  <c:v>11546</c:v>
                </c:pt>
              </c:numCache>
            </c:numRef>
          </c:val>
          <c:extLst>
            <c:ext xmlns:c16="http://schemas.microsoft.com/office/drawing/2014/chart" uri="{C3380CC4-5D6E-409C-BE32-E72D297353CC}">
              <c16:uniqueId val="{00000000-D6AC-4021-BB72-3C94FE1AFD3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262</c:v>
                </c:pt>
                <c:pt idx="5">
                  <c:v>195</c:v>
                </c:pt>
                <c:pt idx="8">
                  <c:v>158</c:v>
                </c:pt>
                <c:pt idx="11">
                  <c:v>127</c:v>
                </c:pt>
                <c:pt idx="14">
                  <c:v>101</c:v>
                </c:pt>
              </c:numCache>
            </c:numRef>
          </c:val>
          <c:extLst>
            <c:ext xmlns:c16="http://schemas.microsoft.com/office/drawing/2014/chart" uri="{C3380CC4-5D6E-409C-BE32-E72D297353CC}">
              <c16:uniqueId val="{00000001-D6AC-4021-BB72-3C94FE1AFD3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5410</c:v>
                </c:pt>
                <c:pt idx="5">
                  <c:v>5814</c:v>
                </c:pt>
                <c:pt idx="8">
                  <c:v>6037</c:v>
                </c:pt>
                <c:pt idx="11">
                  <c:v>6052</c:v>
                </c:pt>
                <c:pt idx="14">
                  <c:v>7195</c:v>
                </c:pt>
              </c:numCache>
            </c:numRef>
          </c:val>
          <c:extLst>
            <c:ext xmlns:c16="http://schemas.microsoft.com/office/drawing/2014/chart" uri="{C3380CC4-5D6E-409C-BE32-E72D297353CC}">
              <c16:uniqueId val="{00000002-D6AC-4021-BB72-3C94FE1AFD3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6AC-4021-BB72-3C94FE1AFD3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6AC-4021-BB72-3C94FE1AFD3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6AC-4021-BB72-3C94FE1AFD3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2094</c:v>
                </c:pt>
                <c:pt idx="3">
                  <c:v>1994</c:v>
                </c:pt>
                <c:pt idx="6">
                  <c:v>1964</c:v>
                </c:pt>
                <c:pt idx="9">
                  <c:v>1844</c:v>
                </c:pt>
                <c:pt idx="12">
                  <c:v>1770</c:v>
                </c:pt>
              </c:numCache>
            </c:numRef>
          </c:val>
          <c:extLst>
            <c:ext xmlns:c16="http://schemas.microsoft.com/office/drawing/2014/chart" uri="{C3380CC4-5D6E-409C-BE32-E72D297353CC}">
              <c16:uniqueId val="{00000006-D6AC-4021-BB72-3C94FE1AFD3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1662</c:v>
                </c:pt>
                <c:pt idx="3">
                  <c:v>1607</c:v>
                </c:pt>
                <c:pt idx="6">
                  <c:v>1542</c:v>
                </c:pt>
                <c:pt idx="9">
                  <c:v>1508</c:v>
                </c:pt>
                <c:pt idx="12">
                  <c:v>1366</c:v>
                </c:pt>
              </c:numCache>
            </c:numRef>
          </c:val>
          <c:extLst>
            <c:ext xmlns:c16="http://schemas.microsoft.com/office/drawing/2014/chart" uri="{C3380CC4-5D6E-409C-BE32-E72D297353CC}">
              <c16:uniqueId val="{00000007-D6AC-4021-BB72-3C94FE1AFD3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6165</c:v>
                </c:pt>
                <c:pt idx="3">
                  <c:v>6067</c:v>
                </c:pt>
                <c:pt idx="6">
                  <c:v>6071</c:v>
                </c:pt>
                <c:pt idx="9">
                  <c:v>5749</c:v>
                </c:pt>
                <c:pt idx="12">
                  <c:v>5646</c:v>
                </c:pt>
              </c:numCache>
            </c:numRef>
          </c:val>
          <c:extLst>
            <c:ext xmlns:c16="http://schemas.microsoft.com/office/drawing/2014/chart" uri="{C3380CC4-5D6E-409C-BE32-E72D297353CC}">
              <c16:uniqueId val="{00000008-D6AC-4021-BB72-3C94FE1AFD3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1767</c:v>
                </c:pt>
                <c:pt idx="3">
                  <c:v>1720</c:v>
                </c:pt>
                <c:pt idx="6">
                  <c:v>1803</c:v>
                </c:pt>
                <c:pt idx="9">
                  <c:v>1765</c:v>
                </c:pt>
                <c:pt idx="12">
                  <c:v>1767</c:v>
                </c:pt>
              </c:numCache>
            </c:numRef>
          </c:val>
          <c:extLst>
            <c:ext xmlns:c16="http://schemas.microsoft.com/office/drawing/2014/chart" uri="{C3380CC4-5D6E-409C-BE32-E72D297353CC}">
              <c16:uniqueId val="{00000009-D6AC-4021-BB72-3C94FE1AFD3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13098</c:v>
                </c:pt>
                <c:pt idx="3">
                  <c:v>12744</c:v>
                </c:pt>
                <c:pt idx="6">
                  <c:v>12527</c:v>
                </c:pt>
                <c:pt idx="9">
                  <c:v>12672</c:v>
                </c:pt>
                <c:pt idx="12">
                  <c:v>12046</c:v>
                </c:pt>
              </c:numCache>
            </c:numRef>
          </c:val>
          <c:extLst>
            <c:ext xmlns:c16="http://schemas.microsoft.com/office/drawing/2014/chart" uri="{C3380CC4-5D6E-409C-BE32-E72D297353CC}">
              <c16:uniqueId val="{0000000A-D6AC-4021-BB72-3C94FE1AFD3D}"/>
            </c:ext>
          </c:extLst>
        </c:ser>
        <c:dLbls>
          <c:showLegendKey val="0"/>
          <c:showVal val="0"/>
          <c:showCatName val="0"/>
          <c:showSerName val="0"/>
          <c:showPercent val="0"/>
          <c:showBubbleSize val="0"/>
        </c:dLbls>
        <c:gapWidth val="100"/>
        <c:overlap val="100"/>
        <c:axId val="714578736"/>
        <c:axId val="7145779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5211</c:v>
                </c:pt>
                <c:pt idx="2">
                  <c:v>#N/A</c:v>
                </c:pt>
                <c:pt idx="3">
                  <c:v>#N/A</c:v>
                </c:pt>
                <c:pt idx="4">
                  <c:v>4596</c:v>
                </c:pt>
                <c:pt idx="5">
                  <c:v>#N/A</c:v>
                </c:pt>
                <c:pt idx="6">
                  <c:v>#N/A</c:v>
                </c:pt>
                <c:pt idx="7">
                  <c:v>4448</c:v>
                </c:pt>
                <c:pt idx="8">
                  <c:v>#N/A</c:v>
                </c:pt>
                <c:pt idx="9">
                  <c:v>#N/A</c:v>
                </c:pt>
                <c:pt idx="10">
                  <c:v>4382</c:v>
                </c:pt>
                <c:pt idx="11">
                  <c:v>#N/A</c:v>
                </c:pt>
                <c:pt idx="12">
                  <c:v>#N/A</c:v>
                </c:pt>
                <c:pt idx="13">
                  <c:v>3752</c:v>
                </c:pt>
                <c:pt idx="14">
                  <c:v>#N/A</c:v>
                </c:pt>
              </c:numCache>
            </c:numRef>
          </c:val>
          <c:smooth val="0"/>
          <c:extLst>
            <c:ext xmlns:c16="http://schemas.microsoft.com/office/drawing/2014/chart" uri="{C3380CC4-5D6E-409C-BE32-E72D297353CC}">
              <c16:uniqueId val="{0000000B-D6AC-4021-BB72-3C94FE1AFD3D}"/>
            </c:ext>
          </c:extLst>
        </c:ser>
        <c:dLbls>
          <c:showLegendKey val="0"/>
          <c:showVal val="0"/>
          <c:showCatName val="0"/>
          <c:showSerName val="0"/>
          <c:showPercent val="0"/>
          <c:showBubbleSize val="0"/>
        </c:dLbls>
        <c:marker val="1"/>
        <c:smooth val="0"/>
        <c:axId val="714578736"/>
        <c:axId val="714577952"/>
      </c:lineChart>
      <c:catAx>
        <c:axId val="714578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14577952"/>
        <c:crosses val="autoZero"/>
        <c:auto val="1"/>
        <c:lblAlgn val="ctr"/>
        <c:lblOffset val="100"/>
        <c:tickLblSkip val="1"/>
        <c:tickMarkSkip val="1"/>
        <c:noMultiLvlLbl val="0"/>
      </c:catAx>
      <c:valAx>
        <c:axId val="714577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14578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2953</c:v>
                </c:pt>
                <c:pt idx="1">
                  <c:v>3174</c:v>
                </c:pt>
                <c:pt idx="2">
                  <c:v>3172</c:v>
                </c:pt>
              </c:numCache>
            </c:numRef>
          </c:val>
          <c:extLst>
            <c:ext xmlns:c16="http://schemas.microsoft.com/office/drawing/2014/chart" uri="{C3380CC4-5D6E-409C-BE32-E72D297353CC}">
              <c16:uniqueId val="{00000000-92CD-495D-AFBD-A0170A760C2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1271</c:v>
                </c:pt>
                <c:pt idx="1">
                  <c:v>1259</c:v>
                </c:pt>
                <c:pt idx="2">
                  <c:v>1113</c:v>
                </c:pt>
              </c:numCache>
            </c:numRef>
          </c:val>
          <c:extLst>
            <c:ext xmlns:c16="http://schemas.microsoft.com/office/drawing/2014/chart" uri="{C3380CC4-5D6E-409C-BE32-E72D297353CC}">
              <c16:uniqueId val="{00000001-92CD-495D-AFBD-A0170A760C2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3073</c:v>
                </c:pt>
                <c:pt idx="1">
                  <c:v>2876</c:v>
                </c:pt>
                <c:pt idx="2">
                  <c:v>4161</c:v>
                </c:pt>
              </c:numCache>
            </c:numRef>
          </c:val>
          <c:extLst>
            <c:ext xmlns:c16="http://schemas.microsoft.com/office/drawing/2014/chart" uri="{C3380CC4-5D6E-409C-BE32-E72D297353CC}">
              <c16:uniqueId val="{00000002-92CD-495D-AFBD-A0170A760C2A}"/>
            </c:ext>
          </c:extLst>
        </c:ser>
        <c:dLbls>
          <c:showLegendKey val="0"/>
          <c:showVal val="0"/>
          <c:showCatName val="0"/>
          <c:showSerName val="0"/>
          <c:showPercent val="0"/>
          <c:showBubbleSize val="0"/>
        </c:dLbls>
        <c:gapWidth val="120"/>
        <c:overlap val="100"/>
        <c:axId val="770213392"/>
        <c:axId val="770213000"/>
      </c:barChart>
      <c:catAx>
        <c:axId val="770213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770213000"/>
        <c:crosses val="autoZero"/>
        <c:auto val="1"/>
        <c:lblAlgn val="ctr"/>
        <c:lblOffset val="100"/>
        <c:tickLblSkip val="1"/>
        <c:tickMarkSkip val="1"/>
        <c:noMultiLvlLbl val="0"/>
      </c:catAx>
      <c:valAx>
        <c:axId val="7702130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770213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{EC4ECF73-3B9C-41C8-92C1-093ED1BC62B9}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FA5D-4D64-BA9E-F7731CBE376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{4369556C-0AEE-441E-9503-601E7F4898A9}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A5D-4D64-BA9E-F7731CBE376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{2F04B88B-D61C-4BC8-90C2-F526B472F3BC}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A5D-4D64-BA9E-F7731CBE376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{98F55CC0-6402-4774-B7F6-E6121396C53D}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A5D-4D64-BA9E-F7731CBE376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{B1276F5C-5C1B-45B2-B948-116743784EB0}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A5D-4D64-BA9E-F7731CBE376A}"/>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{1DC40F0C-C193-4AF7-90E8-2A5006BC1CC9}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FA5D-4D64-BA9E-F7731CBE376A}"/>
                </c:ext>
              </c:extLst>
            </c:dLbl>
            <c:dLbl>
              <c:idx val="16"/>
              <c:layout>
                <c:manualLayout>
                  <c:x val="0"/>
                  <c:y val="-1.182883131544462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{E4477223-586D-4EF1-9409-CBE449B3F54D}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FA5D-4D64-BA9E-F7731CBE376A}"/>
                </c:ext>
              </c:extLst>
            </c:dLbl>
            <c:dLbl>
              <c:idx val="24"/>
              <c:layout>
                <c:manualLayout>
                  <c:x val="0"/>
                  <c:y val="1.1828831315444537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{7AFE1761-8644-41AB-AEFB-66A8A40CB750}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FA5D-4D64-BA9E-F7731CBE376A}"/>
                </c:ext>
              </c:extLst>
            </c:dLbl>
            <c:dLbl>
              <c:idx val="32"/>
              <c:layout>
                <c:manualLayout>
                  <c:x val="0"/>
                  <c:y val="-1.0092285416602282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{5A2F5323-F460-4411-94C8-BEFC89865332}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FA5D-4D64-BA9E-F7731CBE376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56.5</c:v>
                </c:pt>
                <c:pt idx="8">
                  <c:v>56.9</c:v>
                </c:pt>
                <c:pt idx="16">
                  <c:v>57.7</c:v>
                </c:pt>
                <c:pt idx="24">
                  <c:v>57.7</c:v>
                </c:pt>
                <c:pt idx="32">
                  <c:v>57.7</c:v>
                </c:pt>
              </c:numCache>
            </c:numRef>
          </c:xVal>
          <c:yVal>
            <c:numRef>
              <c:f>公会計指標分析・財政指標組合せ分析表!$BP$51:$DC$51</c:f>
              <c:numCache>
                <c:formatCode>#,##0.0;"▲ "#,##0.0</c:formatCode>
                <c:ptCount val="40"/>
                <c:pt idx="0">
                  <c:v>78.400000000000006</c:v>
                </c:pt>
                <c:pt idx="8">
                  <c:v>70.7</c:v>
                </c:pt>
                <c:pt idx="16">
                  <c:v>69.3</c:v>
                </c:pt>
                <c:pt idx="24">
                  <c:v>68.5</c:v>
                </c:pt>
                <c:pt idx="32">
                  <c:v>58.9</c:v>
                </c:pt>
              </c:numCache>
            </c:numRef>
          </c:yVal>
          <c:smooth val="0"/>
          <c:extLst>
            <c:ext xmlns:c16="http://schemas.microsoft.com/office/drawing/2014/chart" uri="{C3380CC4-5D6E-409C-BE32-E72D297353CC}">
              <c16:uniqueId val="{00000009-FA5D-4D64-BA9E-F7731CBE376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{795FB62D-26A9-4E2C-A3CF-023B0F5780E2}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FA5D-4D64-BA9E-F7731CBE376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{311D03BA-365E-4470-87E1-FCBBAD638152}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A5D-4D64-BA9E-F7731CBE376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{D7EB96CD-DC3B-4858-8A35-CBDF7B8AF34F}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A5D-4D64-BA9E-F7731CBE376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{C7303615-C35C-4A2D-92B5-213F14118AC0}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A5D-4D64-BA9E-F7731CBE376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{8306BCF4-A9EA-4E31-BF6E-67312EEAD5EB}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A5D-4D64-BA9E-F7731CBE376A}"/>
                </c:ext>
              </c:extLst>
            </c:dLbl>
            <c:dLbl>
              <c:idx val="8"/>
              <c:layout>
                <c:manualLayout>
                  <c:x val="-3.2145200469572303E-2"/>
                  <c:y val="-5.4646756689262901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{B7A7C06A-63AC-4A23-9192-D5618AAA0606}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FA5D-4D64-BA9E-F7731CBE376A}"/>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{116543F6-55DE-4BFD-B1D2-0C217D2E1C39}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FA5D-4D64-BA9E-F7731CBE376A}"/>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{5F54257B-2579-4ABD-8577-A3198B0F94F4}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FA5D-4D64-BA9E-F7731CBE376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{92F8FB69-8C08-416E-8A70-A7F53974B553}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FA5D-4D64-BA9E-F7731CBE376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52.9</c:v>
                </c:pt>
                <c:pt idx="8">
                  <c:v>58.3</c:v>
                </c:pt>
                <c:pt idx="16">
                  <c:v>59.6</c:v>
                </c:pt>
                <c:pt idx="24">
                  <c:v>60.7</c:v>
                </c:pt>
                <c:pt idx="32">
                  <c:v>62</c:v>
                </c:pt>
              </c:numCache>
            </c:numRef>
          </c:xVal>
          <c:yVal>
            <c:numRef>
              <c:f>公会計指標分析・財政指標組合せ分析表!$BP$55:$DC$55</c:f>
              <c:numCache>
                <c:formatCode>#,##0.0;"▲ "#,##0.0</c:formatCode>
                <c:ptCount val="40"/>
                <c:pt idx="0">
                  <c:v>58.5</c:v>
                </c:pt>
                <c:pt idx="8">
                  <c:v>54.6</c:v>
                </c:pt>
                <c:pt idx="16">
                  <c:v>53.2</c:v>
                </c:pt>
                <c:pt idx="24">
                  <c:v>47.9</c:v>
                </c:pt>
                <c:pt idx="32">
                  <c:v>49</c:v>
                </c:pt>
              </c:numCache>
            </c:numRef>
          </c:yVal>
          <c:smooth val="0"/>
          <c:extLst>
            <c:ext xmlns:c16="http://schemas.microsoft.com/office/drawing/2014/chart" uri="{C3380CC4-5D6E-409C-BE32-E72D297353CC}">
              <c16:uniqueId val="{00000013-FA5D-4D64-BA9E-F7731CBE376A}"/>
            </c:ext>
          </c:extLst>
        </c:ser>
        <c:dLbls>
          <c:showLegendKey val="0"/>
          <c:showVal val="1"/>
          <c:showCatName val="0"/>
          <c:showSerName val="0"/>
          <c:showPercent val="0"/>
          <c:showBubbleSize val="0"/>
        </c:dLbls>
        <c:axId val="46179840"/>
        <c:axId val="46181760"/>
      </c:scatterChart>
      <c:valAx>
        <c:axId val="46179840"/>
        <c:scaling>
          <c:orientation val="minMax"/>
          <c:max val="62.800000000000004"/>
          <c:min val="52.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84"/>
          <c:min val="4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{B9D2EE1C-61FD-4938-8BC1-4C2C0875BE8D}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2C12-45C2-B535-3B96A1D8457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{62C58E1D-2212-4CDE-B86E-CBDC93EF67D8}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C12-45C2-B535-3B96A1D8457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{A167DE60-60C0-4AE3-AED7-6E08354CE5D6}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C12-45C2-B535-3B96A1D8457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{F9A1EE28-4D6D-4989-8183-4BEA7D278875}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C12-45C2-B535-3B96A1D8457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{1CE4B948-20F2-45C9-A50D-0E011A6469A2}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C12-45C2-B535-3B96A1D8457E}"/>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{4F1C9821-5209-4E8B-9B64-A5E63E2A5C9D}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2C12-45C2-B535-3B96A1D8457E}"/>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{448BAE6E-EEF3-47C8-92E3-B2EC8FF3C680}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2C12-45C2-B535-3B96A1D8457E}"/>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{49E80BA5-7C7C-40A0-B861-F89F1C1D7332}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2C12-45C2-B535-3B96A1D8457E}"/>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{F9146860-658A-4BCB-9DF8-D1813989FE72}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2C12-45C2-B535-3B96A1D8457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7.7</c:v>
                </c:pt>
                <c:pt idx="8">
                  <c:v>7.7</c:v>
                </c:pt>
                <c:pt idx="16">
                  <c:v>8.3000000000000007</c:v>
                </c:pt>
                <c:pt idx="24">
                  <c:v>9</c:v>
                </c:pt>
                <c:pt idx="32">
                  <c:v>9.6</c:v>
                </c:pt>
              </c:numCache>
            </c:numRef>
          </c:xVal>
          <c:yVal>
            <c:numRef>
              <c:f>公会計指標分析・財政指標組合せ分析表!$BP$73:$DC$73</c:f>
              <c:numCache>
                <c:formatCode>#,##0.0;"▲ "#,##0.0</c:formatCode>
                <c:ptCount val="40"/>
                <c:pt idx="0">
                  <c:v>78.400000000000006</c:v>
                </c:pt>
                <c:pt idx="8">
                  <c:v>70.7</c:v>
                </c:pt>
                <c:pt idx="16">
                  <c:v>69.3</c:v>
                </c:pt>
                <c:pt idx="24">
                  <c:v>68.5</c:v>
                </c:pt>
                <c:pt idx="32">
                  <c:v>58.9</c:v>
                </c:pt>
              </c:numCache>
            </c:numRef>
          </c:yVal>
          <c:smooth val="0"/>
          <c:extLst>
            <c:ext xmlns:c16="http://schemas.microsoft.com/office/drawing/2014/chart" uri="{C3380CC4-5D6E-409C-BE32-E72D297353CC}">
              <c16:uniqueId val="{00000009-2C12-45C2-B535-3B96A1D8457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{3D34938C-85A4-4B0B-9BAD-6C3825A98C65}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2C12-45C2-B535-3B96A1D8457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{6416B8BC-F70F-47B9-A691-F6E4098306FA}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C12-45C2-B535-3B96A1D8457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{98C04535-6E60-427E-B30B-57DC71BA6E17}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C12-45C2-B535-3B96A1D8457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{BD393C22-C9F8-4F37-A10C-D13CEB242CD9}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C12-45C2-B535-3B96A1D8457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{912CC217-E4CF-4654-8F0C-9878B9159DE5}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C12-45C2-B535-3B96A1D8457E}"/>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{E4432072-0A03-4E8F-9FE5-E44905B19386}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2C12-45C2-B535-3B96A1D8457E}"/>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{DEA6FB65-843D-4CE2-8D6F-7143F4013667}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2C12-45C2-B535-3B96A1D8457E}"/>
                </c:ext>
              </c:extLst>
            </c:dLbl>
            <c:dLbl>
              <c:idx val="24"/>
              <c:layout>
                <c:manualLayout>
                  <c:x val="-3.0279495078984368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{7DB2864A-6E18-4CE2-BCF8-8762B52A9E80}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2C12-45C2-B535-3B96A1D8457E}"/>
                </c:ext>
              </c:extLst>
            </c:dLbl>
            <c:dLbl>
              <c:idx val="32"/>
              <c:layout>
                <c:manualLayout>
                  <c:x val="-3.2988839265201915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{B2179BB6-B1C8-46B1-8385-BE53BBA7A74E}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2C12-45C2-B535-3B96A1D8457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10.7</c:v>
                </c:pt>
                <c:pt idx="8">
                  <c:v>10</c:v>
                </c:pt>
                <c:pt idx="16">
                  <c:v>9.8000000000000007</c:v>
                </c:pt>
                <c:pt idx="24">
                  <c:v>9.6</c:v>
                </c:pt>
                <c:pt idx="32">
                  <c:v>9.5</c:v>
                </c:pt>
              </c:numCache>
            </c:numRef>
          </c:xVal>
          <c:yVal>
            <c:numRef>
              <c:f>公会計指標分析・財政指標組合せ分析表!$BP$77:$DC$77</c:f>
              <c:numCache>
                <c:formatCode>#,##0.0;"▲ "#,##0.0</c:formatCode>
                <c:ptCount val="40"/>
                <c:pt idx="0">
                  <c:v>58.5</c:v>
                </c:pt>
                <c:pt idx="8">
                  <c:v>54.6</c:v>
                </c:pt>
                <c:pt idx="16">
                  <c:v>53.2</c:v>
                </c:pt>
                <c:pt idx="24">
                  <c:v>47.9</c:v>
                </c:pt>
                <c:pt idx="32">
                  <c:v>49</c:v>
                </c:pt>
              </c:numCache>
            </c:numRef>
          </c:yVal>
          <c:smooth val="0"/>
          <c:extLst>
            <c:ext xmlns:c16="http://schemas.microsoft.com/office/drawing/2014/chart" uri="{C3380CC4-5D6E-409C-BE32-E72D297353CC}">
              <c16:uniqueId val="{00000013-2C12-45C2-B535-3B96A1D8457E}"/>
            </c:ext>
          </c:extLst>
        </c:ser>
        <c:dLbls>
          <c:showLegendKey val="0"/>
          <c:showVal val="1"/>
          <c:showCatName val="0"/>
          <c:showSerName val="0"/>
          <c:showPercent val="0"/>
          <c:showBubbleSize val="0"/>
        </c:dLbls>
        <c:axId val="84219776"/>
        <c:axId val="84234240"/>
      </c:scatterChart>
      <c:valAx>
        <c:axId val="84219776"/>
        <c:scaling>
          <c:orientation val="minMax"/>
          <c:max val="11"/>
          <c:min val="7.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84"/>
          <c:min val="4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佐賀県嬉野市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令和元年度の元利償還金については、学校教育施設等整備事業債及び地方道路等整備事業債の償還が進んだことによる利子分の減により、</a:t>
          </a:r>
          <a:r>
            <a:rPr kumimoji="1" lang="en-US" altLang="ja-JP" sz="1300">
              <a:solidFill>
                <a:schemeClr val="dk1"/>
              </a:solidFill>
              <a:effectLst/>
              <a:latin typeface="+mn-lt"/>
              <a:ea typeface="+mn-ea"/>
              <a:cs typeface="+mn-cs"/>
            </a:rPr>
            <a:t>61</a:t>
          </a:r>
          <a:r>
            <a:rPr kumimoji="1" lang="ja-JP" altLang="ja-JP" sz="1300">
              <a:solidFill>
                <a:schemeClr val="dk1"/>
              </a:solidFill>
              <a:effectLst/>
              <a:latin typeface="+mn-lt"/>
              <a:ea typeface="+mn-ea"/>
              <a:cs typeface="+mn-cs"/>
            </a:rPr>
            <a:t>百万円減少した。また、組合等が起こした地方債の元利償還金に対する負担金等については、一部事務組合の借入金の償還金増により、</a:t>
          </a:r>
          <a:r>
            <a:rPr kumimoji="1" lang="en-US" altLang="ja-JP" sz="1300">
              <a:solidFill>
                <a:schemeClr val="dk1"/>
              </a:solidFill>
              <a:effectLst/>
              <a:latin typeface="+mn-lt"/>
              <a:ea typeface="+mn-ea"/>
              <a:cs typeface="+mn-cs"/>
            </a:rPr>
            <a:t>21</a:t>
          </a:r>
          <a:r>
            <a:rPr kumimoji="1" lang="ja-JP" altLang="ja-JP" sz="1300">
              <a:solidFill>
                <a:schemeClr val="dk1"/>
              </a:solidFill>
              <a:effectLst/>
              <a:latin typeface="+mn-lt"/>
              <a:ea typeface="+mn-ea"/>
              <a:cs typeface="+mn-cs"/>
            </a:rPr>
            <a:t>百万円増加した。算入公債費等は</a:t>
          </a:r>
          <a:r>
            <a:rPr kumimoji="1" lang="ja-JP" altLang="en-US" sz="1300">
              <a:solidFill>
                <a:schemeClr val="dk1"/>
              </a:solidFill>
              <a:effectLst/>
              <a:latin typeface="+mn-lt"/>
              <a:ea typeface="+mn-ea"/>
              <a:cs typeface="+mn-cs"/>
            </a:rPr>
            <a:t>地方債償還費への算入額の減により</a:t>
          </a:r>
          <a:r>
            <a:rPr kumimoji="1" lang="en-US" altLang="ja-JP" sz="1300">
              <a:solidFill>
                <a:schemeClr val="dk1"/>
              </a:solidFill>
              <a:effectLst/>
              <a:latin typeface="+mn-lt"/>
              <a:ea typeface="+mn-ea"/>
              <a:cs typeface="+mn-cs"/>
            </a:rPr>
            <a:t>39</a:t>
          </a:r>
          <a:r>
            <a:rPr kumimoji="1" lang="ja-JP" altLang="en-US" sz="1300">
              <a:solidFill>
                <a:schemeClr val="dk1"/>
              </a:solidFill>
              <a:effectLst/>
              <a:latin typeface="+mn-lt"/>
              <a:ea typeface="+mn-ea"/>
              <a:cs typeface="+mn-cs"/>
            </a:rPr>
            <a:t>百万円の減小した。</a:t>
          </a:r>
          <a:endParaRPr lang="ja-JP" altLang="ja-JP" sz="1300">
            <a:effectLst/>
          </a:endParaRPr>
        </a:p>
        <a:p>
          <a:r>
            <a:rPr kumimoji="1" lang="ja-JP" altLang="ja-JP" sz="1300">
              <a:solidFill>
                <a:schemeClr val="dk1"/>
              </a:solidFill>
              <a:effectLst/>
              <a:latin typeface="+mn-lt"/>
              <a:ea typeface="+mn-ea"/>
              <a:cs typeface="+mn-cs"/>
            </a:rPr>
            <a:t>実質公債費比率については、元利償還金等</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分子</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は増加したが、</a:t>
          </a:r>
          <a:r>
            <a:rPr kumimoji="1" lang="ja-JP" altLang="en-US" sz="1300">
              <a:solidFill>
                <a:schemeClr val="dk1"/>
              </a:solidFill>
              <a:effectLst/>
              <a:latin typeface="+mn-lt"/>
              <a:ea typeface="+mn-ea"/>
              <a:cs typeface="+mn-cs"/>
            </a:rPr>
            <a:t>臨時財政対策債発行可能額の減</a:t>
          </a:r>
          <a:r>
            <a:rPr kumimoji="1" lang="ja-JP" altLang="ja-JP" sz="1300">
              <a:solidFill>
                <a:schemeClr val="dk1"/>
              </a:solidFill>
              <a:effectLst/>
              <a:latin typeface="+mn-lt"/>
              <a:ea typeface="+mn-ea"/>
              <a:cs typeface="+mn-cs"/>
            </a:rPr>
            <a:t>等により標準財政規模</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分母</a:t>
          </a:r>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減となったため上昇した。今後は新幹線嬉野温泉駅周辺整備事業などの大型事業も控えているため、減債基金の確保及び計画的な起債により償還額の平準化に努める。</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満期一括償還地方債は発行していない。</a:t>
          </a:r>
          <a:endParaRPr lang="ja-JP" altLang="ja-JP" sz="1300">
            <a:effectLst/>
          </a:endParaRPr>
        </a:p>
        <a:p>
          <a:endParaRPr kumimoji="1" lang="ja-JP" altLang="en-US" sz="13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佐賀県嬉野市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将来負担比率の分子は、地方債の償還額が新規起債額より多く地方債現在高が減少したほか、公営企業債等繰入見込み額</a:t>
          </a:r>
          <a:r>
            <a:rPr kumimoji="1" lang="ja-JP" altLang="en-US" sz="1300">
              <a:solidFill>
                <a:schemeClr val="dk1"/>
              </a:solidFill>
              <a:effectLst/>
              <a:latin typeface="+mn-lt"/>
              <a:ea typeface="+mn-ea"/>
              <a:cs typeface="+mn-cs"/>
            </a:rPr>
            <a:t>、一部事務組合の地方債残高</a:t>
          </a:r>
          <a:r>
            <a:rPr kumimoji="1" lang="ja-JP" altLang="ja-JP" sz="1300">
              <a:solidFill>
                <a:schemeClr val="dk1"/>
              </a:solidFill>
              <a:effectLst/>
              <a:latin typeface="+mn-lt"/>
              <a:ea typeface="+mn-ea"/>
              <a:cs typeface="+mn-cs"/>
            </a:rPr>
            <a:t>が減少したため、将来負担額は</a:t>
          </a:r>
          <a:r>
            <a:rPr kumimoji="1" lang="en-US" altLang="ja-JP" sz="1300">
              <a:solidFill>
                <a:schemeClr val="dk1"/>
              </a:solidFill>
              <a:effectLst/>
              <a:latin typeface="+mn-lt"/>
              <a:ea typeface="+mn-ea"/>
              <a:cs typeface="+mn-cs"/>
            </a:rPr>
            <a:t>944</a:t>
          </a:r>
          <a:r>
            <a:rPr kumimoji="1" lang="ja-JP" altLang="ja-JP" sz="1300">
              <a:solidFill>
                <a:schemeClr val="dk1"/>
              </a:solidFill>
              <a:effectLst/>
              <a:latin typeface="+mn-lt"/>
              <a:ea typeface="+mn-ea"/>
              <a:cs typeface="+mn-cs"/>
            </a:rPr>
            <a:t>百万円減少した。また充当可能財源も基準財政需要額算入見込額等の減により</a:t>
          </a:r>
          <a:r>
            <a:rPr kumimoji="1" lang="en-US" altLang="ja-JP" sz="1300">
              <a:solidFill>
                <a:schemeClr val="dk1"/>
              </a:solidFill>
              <a:effectLst/>
              <a:latin typeface="+mn-lt"/>
              <a:ea typeface="+mn-ea"/>
              <a:cs typeface="+mn-cs"/>
            </a:rPr>
            <a:t>314</a:t>
          </a:r>
          <a:r>
            <a:rPr kumimoji="1" lang="ja-JP" altLang="ja-JP" sz="1300">
              <a:solidFill>
                <a:schemeClr val="dk1"/>
              </a:solidFill>
              <a:effectLst/>
              <a:latin typeface="+mn-lt"/>
              <a:ea typeface="+mn-ea"/>
              <a:cs typeface="+mn-cs"/>
            </a:rPr>
            <a:t>百万円の減となったため、将来負担比率の分子は減少している。</a:t>
          </a:r>
          <a:endParaRPr lang="ja-JP" altLang="ja-JP" sz="1300">
            <a:effectLst/>
          </a:endParaRPr>
        </a:p>
        <a:p>
          <a:r>
            <a:rPr kumimoji="1" lang="ja-JP" altLang="ja-JP" sz="1300">
              <a:solidFill>
                <a:schemeClr val="dk1"/>
              </a:solidFill>
              <a:effectLst/>
              <a:latin typeface="+mn-lt"/>
              <a:ea typeface="+mn-ea"/>
              <a:cs typeface="+mn-cs"/>
            </a:rPr>
            <a:t>今後は、地方債の計画的な借入や新幹線駅周辺整備事業に関しては、補助事業等を有効に活用し</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先行取得用地を早期に買い戻すことなど、将来負担額の軽減を図る。</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佐賀県嬉野市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dk1"/>
              </a:solidFill>
              <a:effectLst/>
              <a:latin typeface="+mn-lt"/>
              <a:ea typeface="+mn-ea"/>
              <a:cs typeface="+mn-cs"/>
            </a:rPr>
            <a:t>基金全体では、ふるさと応援寄附金の増に伴い、ふるさと応援寄附金基金が増加したことが主な要因で、</a:t>
          </a:r>
          <a:r>
            <a:rPr kumimoji="1" lang="en-US" altLang="ja-JP" sz="1600">
              <a:solidFill>
                <a:schemeClr val="dk1"/>
              </a:solidFill>
              <a:effectLst/>
              <a:latin typeface="+mn-lt"/>
              <a:ea typeface="+mn-ea"/>
              <a:cs typeface="+mn-cs"/>
            </a:rPr>
            <a:t>1,138</a:t>
          </a:r>
          <a:r>
            <a:rPr kumimoji="1" lang="ja-JP" altLang="en-US" sz="1600">
              <a:solidFill>
                <a:schemeClr val="dk1"/>
              </a:solidFill>
              <a:effectLst/>
              <a:latin typeface="+mn-lt"/>
              <a:ea typeface="+mn-ea"/>
              <a:cs typeface="+mn-cs"/>
            </a:rPr>
            <a:t>百万円の増となった。</a:t>
          </a:r>
          <a:endParaRPr kumimoji="1" lang="en-US" altLang="ja-JP" sz="16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dk1"/>
              </a:solidFill>
              <a:effectLst/>
              <a:latin typeface="+mn-lt"/>
              <a:ea typeface="+mn-ea"/>
              <a:cs typeface="+mn-cs"/>
            </a:rPr>
            <a:t>（</a:t>
          </a:r>
          <a:r>
            <a:rPr kumimoji="1" lang="ja-JP" altLang="ja-JP" sz="1600">
              <a:solidFill>
                <a:schemeClr val="dk1"/>
              </a:solidFill>
              <a:effectLst/>
              <a:latin typeface="+mn-lt"/>
              <a:ea typeface="+mn-ea"/>
              <a:cs typeface="+mn-cs"/>
            </a:rPr>
            <a:t>財政調整基金</a:t>
          </a:r>
          <a:r>
            <a:rPr kumimoji="1" lang="ja-JP" altLang="en-US" sz="1600">
              <a:solidFill>
                <a:schemeClr val="dk1"/>
              </a:solidFill>
              <a:effectLst/>
              <a:latin typeface="+mn-lt"/>
              <a:ea typeface="+mn-ea"/>
              <a:cs typeface="+mn-cs"/>
            </a:rPr>
            <a:t>：</a:t>
          </a:r>
          <a:r>
            <a:rPr kumimoji="1" lang="en-US" altLang="ja-JP" sz="1600">
              <a:solidFill>
                <a:schemeClr val="dk1"/>
              </a:solidFill>
              <a:effectLst/>
              <a:latin typeface="+mn-lt"/>
              <a:ea typeface="+mn-ea"/>
              <a:cs typeface="+mn-cs"/>
            </a:rPr>
            <a:t>1.5</a:t>
          </a:r>
          <a:r>
            <a:rPr kumimoji="1" lang="ja-JP" altLang="ja-JP" sz="1600">
              <a:solidFill>
                <a:schemeClr val="dk1"/>
              </a:solidFill>
              <a:effectLst/>
              <a:latin typeface="+mn-lt"/>
              <a:ea typeface="+mn-ea"/>
              <a:cs typeface="+mn-cs"/>
            </a:rPr>
            <a:t>百万円の減</a:t>
          </a:r>
          <a:r>
            <a:rPr kumimoji="1" lang="ja-JP" altLang="en-US" sz="1600">
              <a:solidFill>
                <a:schemeClr val="dk1"/>
              </a:solidFill>
              <a:effectLst/>
              <a:latin typeface="+mn-lt"/>
              <a:ea typeface="+mn-ea"/>
              <a:cs typeface="+mn-cs"/>
            </a:rPr>
            <a:t>。</a:t>
          </a:r>
          <a:r>
            <a:rPr kumimoji="1" lang="ja-JP" altLang="ja-JP" sz="1600">
              <a:solidFill>
                <a:schemeClr val="dk1"/>
              </a:solidFill>
              <a:effectLst/>
              <a:latin typeface="+mn-lt"/>
              <a:ea typeface="+mn-ea"/>
              <a:cs typeface="+mn-cs"/>
            </a:rPr>
            <a:t>減債基金</a:t>
          </a:r>
          <a:r>
            <a:rPr kumimoji="1" lang="ja-JP" altLang="en-US" sz="1600">
              <a:solidFill>
                <a:schemeClr val="dk1"/>
              </a:solidFill>
              <a:effectLst/>
              <a:latin typeface="+mn-lt"/>
              <a:ea typeface="+mn-ea"/>
              <a:cs typeface="+mn-cs"/>
            </a:rPr>
            <a:t>：</a:t>
          </a:r>
          <a:r>
            <a:rPr kumimoji="1" lang="en-US" altLang="ja-JP" sz="1600">
              <a:solidFill>
                <a:schemeClr val="dk1"/>
              </a:solidFill>
              <a:effectLst/>
              <a:latin typeface="+mn-lt"/>
              <a:ea typeface="+mn-ea"/>
              <a:cs typeface="+mn-cs"/>
            </a:rPr>
            <a:t>145</a:t>
          </a:r>
          <a:r>
            <a:rPr kumimoji="1" lang="ja-JP" altLang="en-US" sz="1600">
              <a:solidFill>
                <a:schemeClr val="dk1"/>
              </a:solidFill>
              <a:effectLst/>
              <a:latin typeface="+mn-lt"/>
              <a:ea typeface="+mn-ea"/>
              <a:cs typeface="+mn-cs"/>
            </a:rPr>
            <a:t>百万円の</a:t>
          </a:r>
          <a:r>
            <a:rPr kumimoji="1" lang="ja-JP" altLang="ja-JP" sz="1600">
              <a:solidFill>
                <a:schemeClr val="dk1"/>
              </a:solidFill>
              <a:effectLst/>
              <a:latin typeface="+mn-lt"/>
              <a:ea typeface="+mn-ea"/>
              <a:cs typeface="+mn-cs"/>
            </a:rPr>
            <a:t>減</a:t>
          </a:r>
          <a:r>
            <a:rPr kumimoji="1" lang="ja-JP" altLang="en-US" sz="1600">
              <a:solidFill>
                <a:schemeClr val="dk1"/>
              </a:solidFill>
              <a:effectLst/>
              <a:latin typeface="+mn-lt"/>
              <a:ea typeface="+mn-ea"/>
              <a:cs typeface="+mn-cs"/>
            </a:rPr>
            <a:t>。</a:t>
          </a:r>
          <a:r>
            <a:rPr kumimoji="1" lang="ja-JP" altLang="ja-JP" sz="1600">
              <a:solidFill>
                <a:schemeClr val="dk1"/>
              </a:solidFill>
              <a:effectLst/>
              <a:latin typeface="+mn-lt"/>
              <a:ea typeface="+mn-ea"/>
              <a:cs typeface="+mn-cs"/>
            </a:rPr>
            <a:t>その他特定目的基金</a:t>
          </a:r>
          <a:r>
            <a:rPr kumimoji="1" lang="ja-JP" altLang="en-US" sz="1600">
              <a:solidFill>
                <a:schemeClr val="dk1"/>
              </a:solidFill>
              <a:effectLst/>
              <a:latin typeface="+mn-lt"/>
              <a:ea typeface="+mn-ea"/>
              <a:cs typeface="+mn-cs"/>
            </a:rPr>
            <a:t>：</a:t>
          </a:r>
          <a:r>
            <a:rPr kumimoji="1" lang="en-US" altLang="ja-JP" sz="1600">
              <a:solidFill>
                <a:schemeClr val="dk1"/>
              </a:solidFill>
              <a:effectLst/>
              <a:latin typeface="+mn-lt"/>
              <a:ea typeface="+mn-ea"/>
              <a:cs typeface="+mn-cs"/>
            </a:rPr>
            <a:t>1,285</a:t>
          </a:r>
          <a:r>
            <a:rPr kumimoji="1" lang="ja-JP" altLang="ja-JP" sz="1600">
              <a:solidFill>
                <a:schemeClr val="dk1"/>
              </a:solidFill>
              <a:effectLst/>
              <a:latin typeface="+mn-lt"/>
              <a:ea typeface="+mn-ea"/>
              <a:cs typeface="+mn-cs"/>
            </a:rPr>
            <a:t>百万円の</a:t>
          </a:r>
          <a:r>
            <a:rPr kumimoji="1" lang="ja-JP" altLang="en-US" sz="1600">
              <a:solidFill>
                <a:schemeClr val="dk1"/>
              </a:solidFill>
              <a:effectLst/>
              <a:latin typeface="+mn-lt"/>
              <a:ea typeface="+mn-ea"/>
              <a:cs typeface="+mn-cs"/>
            </a:rPr>
            <a:t>増）</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chemeClr val="dk1"/>
              </a:solidFill>
              <a:effectLst/>
              <a:latin typeface="+mn-lt"/>
              <a:ea typeface="+mn-ea"/>
              <a:cs typeface="+mn-cs"/>
            </a:rPr>
            <a:t>今後は、合併特例期間の終了による普通交付税の減額や、新幹線嬉野温泉駅周辺事業などの大型事業の本格化に備え、可能な限り基金の積み増しに努め、財政の安定化を図っていく。</a:t>
          </a:r>
          <a:endParaRPr lang="ja-JP" altLang="ja-JP" sz="16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chemeClr val="dk1"/>
              </a:solidFill>
              <a:effectLst/>
              <a:latin typeface="+mn-lt"/>
              <a:ea typeface="+mn-ea"/>
              <a:cs typeface="+mn-cs"/>
            </a:rPr>
            <a:t>ふるさと応援寄附金基金：多様な人々の参加による個性と活力のあるふるさとづくりを推進</a:t>
          </a:r>
          <a:endParaRPr lang="ja-JP" altLang="ja-JP" sz="1600">
            <a:effectLst/>
          </a:endParaRPr>
        </a:p>
        <a:p>
          <a:pPr eaLnBrk="1" fontAlgn="auto" latinLnBrk="0" hangingPunct="1"/>
          <a:r>
            <a:rPr kumimoji="1" lang="ja-JP" altLang="ja-JP" sz="1600">
              <a:solidFill>
                <a:schemeClr val="dk1"/>
              </a:solidFill>
              <a:effectLst/>
              <a:latin typeface="+mn-lt"/>
              <a:ea typeface="+mn-ea"/>
              <a:cs typeface="+mn-cs"/>
            </a:rPr>
            <a:t>合併振興基金：市民の連携の強化及び一体感の醸成並びに本市の振興</a:t>
          </a:r>
          <a:endParaRPr lang="ja-JP" altLang="ja-JP" sz="1600">
            <a:effectLst/>
          </a:endParaRPr>
        </a:p>
        <a:p>
          <a:pPr eaLnBrk="1" fontAlgn="auto" latinLnBrk="0" hangingPunct="1"/>
          <a:r>
            <a:rPr kumimoji="1" lang="ja-JP" altLang="ja-JP" sz="1600">
              <a:solidFill>
                <a:schemeClr val="dk1"/>
              </a:solidFill>
              <a:effectLst/>
              <a:latin typeface="+mn-lt"/>
              <a:ea typeface="+mn-ea"/>
              <a:cs typeface="+mn-cs"/>
            </a:rPr>
            <a:t>地域づくり推進事業基金：地域づくり推進事業を円滑に推進</a:t>
          </a:r>
          <a:endParaRPr lang="ja-JP" altLang="ja-JP" sz="1600">
            <a:effectLst/>
          </a:endParaRPr>
        </a:p>
        <a:p>
          <a:pPr eaLnBrk="1" fontAlgn="auto" latinLnBrk="0" hangingPunct="1"/>
          <a:r>
            <a:rPr kumimoji="1" lang="ja-JP" altLang="ja-JP" sz="1600" b="0" i="0" baseline="0">
              <a:solidFill>
                <a:schemeClr val="dk1"/>
              </a:solidFill>
              <a:effectLst/>
              <a:latin typeface="+mn-lt"/>
              <a:ea typeface="+mn-ea"/>
              <a:cs typeface="+mn-cs"/>
            </a:rPr>
            <a:t>公共施設建設基金：公共施設の建設資金</a:t>
          </a:r>
          <a:endParaRPr lang="ja-JP" altLang="ja-JP" sz="1600">
            <a:effectLst/>
          </a:endParaRPr>
        </a:p>
        <a:p>
          <a:pPr eaLnBrk="1" fontAlgn="auto" latinLnBrk="0" hangingPunct="1"/>
          <a:r>
            <a:rPr kumimoji="1" lang="ja-JP" altLang="ja-JP" sz="1600" b="0" i="0" baseline="0">
              <a:solidFill>
                <a:schemeClr val="dk1"/>
              </a:solidFill>
              <a:effectLst/>
              <a:latin typeface="+mn-lt"/>
              <a:ea typeface="+mn-ea"/>
              <a:cs typeface="+mn-cs"/>
            </a:rPr>
            <a:t>地域福祉基金：地域における保健福祉活動の推進</a:t>
          </a:r>
          <a:endParaRPr lang="ja-JP" altLang="ja-JP" sz="16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600">
              <a:solidFill>
                <a:schemeClr val="dk1"/>
              </a:solidFill>
              <a:effectLst/>
              <a:latin typeface="+mn-lt"/>
              <a:ea typeface="+mn-ea"/>
              <a:cs typeface="+mn-cs"/>
            </a:rPr>
            <a:t>ふるさと応援寄附金：</a:t>
          </a:r>
          <a:r>
            <a:rPr kumimoji="1" lang="ja-JP" altLang="en-US" sz="1600">
              <a:solidFill>
                <a:schemeClr val="dk1"/>
              </a:solidFill>
              <a:effectLst/>
              <a:latin typeface="+mn-lt"/>
              <a:ea typeface="+mn-ea"/>
              <a:cs typeface="+mn-cs"/>
            </a:rPr>
            <a:t>令和元</a:t>
          </a:r>
          <a:r>
            <a:rPr kumimoji="1" lang="ja-JP" altLang="ja-JP" sz="1600">
              <a:solidFill>
                <a:schemeClr val="dk1"/>
              </a:solidFill>
              <a:effectLst/>
              <a:latin typeface="+mn-lt"/>
              <a:ea typeface="+mn-ea"/>
              <a:cs typeface="+mn-cs"/>
            </a:rPr>
            <a:t>年度分の基金積立金</a:t>
          </a:r>
          <a:r>
            <a:rPr kumimoji="1" lang="en-US" altLang="ja-JP" sz="1600">
              <a:solidFill>
                <a:schemeClr val="dk1"/>
              </a:solidFill>
              <a:effectLst/>
              <a:latin typeface="+mn-lt"/>
              <a:ea typeface="+mn-ea"/>
              <a:cs typeface="+mn-cs"/>
            </a:rPr>
            <a:t>(</a:t>
          </a:r>
          <a:r>
            <a:rPr kumimoji="1" lang="ja-JP" altLang="ja-JP" sz="1600">
              <a:solidFill>
                <a:schemeClr val="dk1"/>
              </a:solidFill>
              <a:effectLst/>
              <a:latin typeface="+mn-lt"/>
              <a:ea typeface="+mn-ea"/>
              <a:cs typeface="+mn-cs"/>
            </a:rPr>
            <a:t>寄附受入額－経費）は</a:t>
          </a:r>
          <a:r>
            <a:rPr kumimoji="1" lang="en-US" altLang="ja-JP" sz="1600">
              <a:solidFill>
                <a:schemeClr val="dk1"/>
              </a:solidFill>
              <a:effectLst/>
              <a:latin typeface="+mn-lt"/>
              <a:ea typeface="+mn-ea"/>
              <a:cs typeface="+mn-cs"/>
            </a:rPr>
            <a:t>1,598</a:t>
          </a:r>
          <a:r>
            <a:rPr kumimoji="1" lang="ja-JP" altLang="ja-JP" sz="1600">
              <a:solidFill>
                <a:schemeClr val="dk1"/>
              </a:solidFill>
              <a:effectLst/>
              <a:latin typeface="+mn-lt"/>
              <a:ea typeface="+mn-ea"/>
              <a:cs typeface="+mn-cs"/>
            </a:rPr>
            <a:t>百万円</a:t>
          </a:r>
          <a:r>
            <a:rPr kumimoji="1" lang="ja-JP" altLang="en-US" sz="1600">
              <a:solidFill>
                <a:schemeClr val="dk1"/>
              </a:solidFill>
              <a:effectLst/>
              <a:latin typeface="+mn-lt"/>
              <a:ea typeface="+mn-ea"/>
              <a:cs typeface="+mn-cs"/>
            </a:rPr>
            <a:t>。令和元</a:t>
          </a:r>
          <a:r>
            <a:rPr kumimoji="1" lang="ja-JP" altLang="ja-JP" sz="1600">
              <a:solidFill>
                <a:schemeClr val="dk1"/>
              </a:solidFill>
              <a:effectLst/>
              <a:latin typeface="+mn-lt"/>
              <a:ea typeface="+mn-ea"/>
              <a:cs typeface="+mn-cs"/>
            </a:rPr>
            <a:t>度繰入金</a:t>
          </a:r>
          <a:r>
            <a:rPr kumimoji="1" lang="en-US" altLang="ja-JP" sz="1600">
              <a:solidFill>
                <a:schemeClr val="dk1"/>
              </a:solidFill>
              <a:effectLst/>
              <a:latin typeface="+mn-lt"/>
              <a:ea typeface="+mn-ea"/>
              <a:cs typeface="+mn-cs"/>
            </a:rPr>
            <a:t>(</a:t>
          </a:r>
          <a:r>
            <a:rPr kumimoji="1" lang="ja-JP" altLang="ja-JP" sz="1600">
              <a:solidFill>
                <a:schemeClr val="dk1"/>
              </a:solidFill>
              <a:effectLst/>
              <a:latin typeface="+mn-lt"/>
              <a:ea typeface="+mn-ea"/>
              <a:cs typeface="+mn-cs"/>
            </a:rPr>
            <a:t>平成</a:t>
          </a:r>
          <a:r>
            <a:rPr kumimoji="1" lang="en-US" altLang="ja-JP" sz="1600">
              <a:solidFill>
                <a:schemeClr val="dk1"/>
              </a:solidFill>
              <a:effectLst/>
              <a:latin typeface="+mn-lt"/>
              <a:ea typeface="+mn-ea"/>
              <a:cs typeface="+mn-cs"/>
            </a:rPr>
            <a:t>30</a:t>
          </a:r>
          <a:r>
            <a:rPr kumimoji="1" lang="ja-JP" altLang="ja-JP" sz="1600">
              <a:solidFill>
                <a:schemeClr val="dk1"/>
              </a:solidFill>
              <a:effectLst/>
              <a:latin typeface="+mn-lt"/>
              <a:ea typeface="+mn-ea"/>
              <a:cs typeface="+mn-cs"/>
            </a:rPr>
            <a:t>年度積立金）は</a:t>
          </a:r>
          <a:r>
            <a:rPr kumimoji="1" lang="en-US" altLang="ja-JP" sz="1600">
              <a:solidFill>
                <a:schemeClr val="dk1"/>
              </a:solidFill>
              <a:effectLst/>
              <a:latin typeface="+mn-lt"/>
              <a:ea typeface="+mn-ea"/>
              <a:cs typeface="+mn-cs"/>
            </a:rPr>
            <a:t>323</a:t>
          </a:r>
          <a:r>
            <a:rPr kumimoji="1" lang="ja-JP" altLang="ja-JP" sz="1600">
              <a:solidFill>
                <a:schemeClr val="dk1"/>
              </a:solidFill>
              <a:effectLst/>
              <a:latin typeface="+mn-lt"/>
              <a:ea typeface="+mn-ea"/>
              <a:cs typeface="+mn-cs"/>
            </a:rPr>
            <a:t>百万円。差引</a:t>
          </a:r>
          <a:r>
            <a:rPr kumimoji="1" lang="en-US" altLang="ja-JP" sz="1600">
              <a:solidFill>
                <a:schemeClr val="dk1"/>
              </a:solidFill>
              <a:effectLst/>
              <a:latin typeface="+mn-lt"/>
              <a:ea typeface="+mn-ea"/>
              <a:cs typeface="+mn-cs"/>
            </a:rPr>
            <a:t>1,275</a:t>
          </a:r>
          <a:r>
            <a:rPr kumimoji="1" lang="ja-JP" altLang="ja-JP" sz="1600">
              <a:solidFill>
                <a:schemeClr val="dk1"/>
              </a:solidFill>
              <a:effectLst/>
              <a:latin typeface="+mn-lt"/>
              <a:ea typeface="+mn-ea"/>
              <a:cs typeface="+mn-cs"/>
            </a:rPr>
            <a:t>百万円の減となった。</a:t>
          </a:r>
          <a:endParaRPr lang="ja-JP" altLang="ja-JP" sz="1600">
            <a:effectLst/>
          </a:endParaRPr>
        </a:p>
        <a:p>
          <a:r>
            <a:rPr kumimoji="1" lang="ja-JP" altLang="ja-JP" sz="1600">
              <a:solidFill>
                <a:schemeClr val="dk1"/>
              </a:solidFill>
              <a:effectLst/>
              <a:latin typeface="+mn-lt"/>
              <a:ea typeface="+mn-ea"/>
              <a:cs typeface="+mn-cs"/>
            </a:rPr>
            <a:t>合併振興基金：</a:t>
          </a:r>
          <a:r>
            <a:rPr kumimoji="1" lang="ja-JP" altLang="en-US" sz="1600">
              <a:solidFill>
                <a:schemeClr val="dk1"/>
              </a:solidFill>
              <a:effectLst/>
              <a:latin typeface="+mn-lt"/>
              <a:ea typeface="+mn-ea"/>
              <a:cs typeface="+mn-cs"/>
            </a:rPr>
            <a:t>令和元</a:t>
          </a:r>
          <a:r>
            <a:rPr kumimoji="1" lang="ja-JP" altLang="ja-JP" sz="1600">
              <a:solidFill>
                <a:schemeClr val="dk1"/>
              </a:solidFill>
              <a:effectLst/>
              <a:latin typeface="+mn-lt"/>
              <a:ea typeface="+mn-ea"/>
              <a:cs typeface="+mn-cs"/>
            </a:rPr>
            <a:t>年度は</a:t>
          </a:r>
          <a:r>
            <a:rPr kumimoji="1" lang="en-US" altLang="ja-JP" sz="1600">
              <a:solidFill>
                <a:schemeClr val="dk1"/>
              </a:solidFill>
              <a:effectLst/>
              <a:latin typeface="+mn-lt"/>
              <a:ea typeface="+mn-ea"/>
              <a:cs typeface="+mn-cs"/>
            </a:rPr>
            <a:t>4.4</a:t>
          </a:r>
          <a:r>
            <a:rPr kumimoji="1" lang="ja-JP" altLang="ja-JP" sz="1600">
              <a:solidFill>
                <a:schemeClr val="dk1"/>
              </a:solidFill>
              <a:effectLst/>
              <a:latin typeface="+mn-lt"/>
              <a:ea typeface="+mn-ea"/>
              <a:cs typeface="+mn-cs"/>
            </a:rPr>
            <a:t>百万円の積立てを行っているが、令和元年度事業へ</a:t>
          </a:r>
          <a:r>
            <a:rPr kumimoji="1" lang="en-US" altLang="ja-JP" sz="1600">
              <a:solidFill>
                <a:schemeClr val="dk1"/>
              </a:solidFill>
              <a:effectLst/>
              <a:latin typeface="+mn-lt"/>
              <a:ea typeface="+mn-ea"/>
              <a:cs typeface="+mn-cs"/>
            </a:rPr>
            <a:t>8</a:t>
          </a:r>
          <a:r>
            <a:rPr kumimoji="1" lang="ja-JP" altLang="ja-JP" sz="1600">
              <a:solidFill>
                <a:schemeClr val="dk1"/>
              </a:solidFill>
              <a:effectLst/>
              <a:latin typeface="+mn-lt"/>
              <a:ea typeface="+mn-ea"/>
              <a:cs typeface="+mn-cs"/>
            </a:rPr>
            <a:t>百万円を充当したため微減となった。</a:t>
          </a:r>
          <a:endParaRPr lang="ja-JP" altLang="ja-JP" sz="16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i="0" baseline="0">
              <a:solidFill>
                <a:schemeClr val="dk1"/>
              </a:solidFill>
              <a:effectLst/>
              <a:latin typeface="+mn-lt"/>
              <a:ea typeface="+mn-ea"/>
              <a:cs typeface="+mn-cs"/>
            </a:rPr>
            <a:t>合併振興基金：市史編纂のため令和</a:t>
          </a:r>
          <a:r>
            <a:rPr kumimoji="1" lang="en-US" altLang="ja-JP" sz="1600" b="0" i="0" baseline="0">
              <a:solidFill>
                <a:schemeClr val="dk1"/>
              </a:solidFill>
              <a:effectLst/>
              <a:latin typeface="+mn-lt"/>
              <a:ea typeface="+mn-ea"/>
              <a:cs typeface="+mn-cs"/>
            </a:rPr>
            <a:t>5</a:t>
          </a:r>
          <a:r>
            <a:rPr kumimoji="1" lang="ja-JP" altLang="ja-JP" sz="1600" b="0" i="0" baseline="0">
              <a:solidFill>
                <a:schemeClr val="dk1"/>
              </a:solidFill>
              <a:effectLst/>
              <a:latin typeface="+mn-lt"/>
              <a:ea typeface="+mn-ea"/>
              <a:cs typeface="+mn-cs"/>
            </a:rPr>
            <a:t>年度までに、</a:t>
          </a:r>
          <a:r>
            <a:rPr kumimoji="1" lang="en-US" altLang="ja-JP" sz="1600" b="0" i="0" baseline="0">
              <a:solidFill>
                <a:schemeClr val="dk1"/>
              </a:solidFill>
              <a:effectLst/>
              <a:latin typeface="+mn-lt"/>
              <a:ea typeface="+mn-ea"/>
              <a:cs typeface="+mn-cs"/>
            </a:rPr>
            <a:t>1.5</a:t>
          </a:r>
          <a:r>
            <a:rPr kumimoji="1" lang="ja-JP" altLang="ja-JP" sz="1600" b="0" i="0" baseline="0">
              <a:solidFill>
                <a:schemeClr val="dk1"/>
              </a:solidFill>
              <a:effectLst/>
              <a:latin typeface="+mn-lt"/>
              <a:ea typeface="+mn-ea"/>
              <a:cs typeface="+mn-cs"/>
            </a:rPr>
            <a:t>億円を取り崩す予定である。</a:t>
          </a:r>
          <a:endParaRPr lang="ja-JP" altLang="ja-JP" sz="16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chemeClr val="dk1"/>
              </a:solidFill>
              <a:effectLst/>
              <a:latin typeface="+mn-lt"/>
              <a:ea typeface="+mn-ea"/>
              <a:cs typeface="+mn-cs"/>
            </a:rPr>
            <a:t>地方財政法第７条第１項の規定に基づき、平成</a:t>
          </a:r>
          <a:r>
            <a:rPr kumimoji="1" lang="en-US" altLang="ja-JP" sz="1600">
              <a:solidFill>
                <a:schemeClr val="dk1"/>
              </a:solidFill>
              <a:effectLst/>
              <a:latin typeface="+mn-lt"/>
              <a:ea typeface="+mn-ea"/>
              <a:cs typeface="+mn-cs"/>
            </a:rPr>
            <a:t>30</a:t>
          </a:r>
          <a:r>
            <a:rPr kumimoji="1" lang="ja-JP" altLang="ja-JP" sz="1600">
              <a:solidFill>
                <a:schemeClr val="dk1"/>
              </a:solidFill>
              <a:effectLst/>
              <a:latin typeface="+mn-lt"/>
              <a:ea typeface="+mn-ea"/>
              <a:cs typeface="+mn-cs"/>
            </a:rPr>
            <a:t>年度の決算剰余金の</a:t>
          </a:r>
          <a:r>
            <a:rPr kumimoji="1" lang="en-US" altLang="ja-JP" sz="1600">
              <a:solidFill>
                <a:schemeClr val="dk1"/>
              </a:solidFill>
              <a:effectLst/>
              <a:latin typeface="+mn-lt"/>
              <a:ea typeface="+mn-ea"/>
              <a:cs typeface="+mn-cs"/>
            </a:rPr>
            <a:t>1/2</a:t>
          </a:r>
          <a:r>
            <a:rPr kumimoji="1" lang="ja-JP" altLang="ja-JP" sz="1600">
              <a:solidFill>
                <a:schemeClr val="dk1"/>
              </a:solidFill>
              <a:effectLst/>
              <a:latin typeface="+mn-lt"/>
              <a:ea typeface="+mn-ea"/>
              <a:cs typeface="+mn-cs"/>
            </a:rPr>
            <a:t>を下回らない額を積立てたが</a:t>
          </a:r>
          <a:r>
            <a:rPr kumimoji="1" lang="ja-JP" altLang="en-US" sz="1600">
              <a:solidFill>
                <a:schemeClr val="dk1"/>
              </a:solidFill>
              <a:effectLst/>
              <a:latin typeface="+mn-lt"/>
              <a:ea typeface="+mn-ea"/>
              <a:cs typeface="+mn-cs"/>
            </a:rPr>
            <a:t>、</a:t>
          </a:r>
          <a:r>
            <a:rPr kumimoji="1" lang="ja-JP" altLang="ja-JP" sz="1600">
              <a:solidFill>
                <a:schemeClr val="dk1"/>
              </a:solidFill>
              <a:effectLst/>
              <a:latin typeface="+mn-lt"/>
              <a:ea typeface="+mn-ea"/>
              <a:cs typeface="+mn-cs"/>
            </a:rPr>
            <a:t>取崩額が</a:t>
          </a:r>
          <a:r>
            <a:rPr kumimoji="1" lang="en-US" altLang="ja-JP" sz="1600">
              <a:solidFill>
                <a:schemeClr val="dk1"/>
              </a:solidFill>
              <a:effectLst/>
              <a:latin typeface="+mn-lt"/>
              <a:ea typeface="+mn-ea"/>
              <a:cs typeface="+mn-cs"/>
            </a:rPr>
            <a:t>190</a:t>
          </a:r>
          <a:r>
            <a:rPr kumimoji="1" lang="ja-JP" altLang="ja-JP" sz="1600">
              <a:solidFill>
                <a:schemeClr val="dk1"/>
              </a:solidFill>
              <a:effectLst/>
              <a:latin typeface="+mn-lt"/>
              <a:ea typeface="+mn-ea"/>
              <a:cs typeface="+mn-cs"/>
            </a:rPr>
            <a:t>百万円あり</a:t>
          </a:r>
          <a:r>
            <a:rPr kumimoji="1" lang="ja-JP" altLang="en-US" sz="1600">
              <a:solidFill>
                <a:schemeClr val="dk1"/>
              </a:solidFill>
              <a:effectLst/>
              <a:latin typeface="+mn-lt"/>
              <a:ea typeface="+mn-ea"/>
              <a:cs typeface="+mn-cs"/>
            </a:rPr>
            <a:t>、</a:t>
          </a:r>
          <a:r>
            <a:rPr kumimoji="1" lang="en-US" altLang="ja-JP" sz="1600">
              <a:solidFill>
                <a:schemeClr val="dk1"/>
              </a:solidFill>
              <a:effectLst/>
              <a:latin typeface="+mn-lt"/>
              <a:ea typeface="+mn-ea"/>
              <a:cs typeface="+mn-cs"/>
            </a:rPr>
            <a:t>1.5</a:t>
          </a:r>
          <a:r>
            <a:rPr kumimoji="1" lang="ja-JP" altLang="ja-JP" sz="1600">
              <a:solidFill>
                <a:schemeClr val="dk1"/>
              </a:solidFill>
              <a:effectLst/>
              <a:latin typeface="+mn-lt"/>
              <a:ea typeface="+mn-ea"/>
              <a:cs typeface="+mn-cs"/>
            </a:rPr>
            <a:t>百万円の減となった。</a:t>
          </a:r>
          <a:endParaRPr lang="ja-JP" altLang="ja-JP" sz="16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chemeClr val="dk1"/>
              </a:solidFill>
              <a:effectLst/>
              <a:latin typeface="+mn-lt"/>
              <a:ea typeface="+mn-ea"/>
              <a:cs typeface="+mn-cs"/>
            </a:rPr>
            <a:t>合併特例期間の終了による普通交付税の減額や、新幹線嬉野温泉駅周辺事業などの大型事業の本格化に備え、可能な限り積み増しに努める。</a:t>
          </a:r>
          <a:endParaRPr lang="ja-JP" altLang="ja-JP" sz="16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chemeClr val="dk1"/>
              </a:solidFill>
              <a:effectLst/>
              <a:latin typeface="+mn-lt"/>
              <a:ea typeface="+mn-ea"/>
              <a:cs typeface="+mn-cs"/>
            </a:rPr>
            <a:t>地方債の償還に備え、</a:t>
          </a:r>
          <a:r>
            <a:rPr kumimoji="1" lang="ja-JP" altLang="en-US" sz="1600">
              <a:solidFill>
                <a:schemeClr val="dk1"/>
              </a:solidFill>
              <a:effectLst/>
              <a:latin typeface="+mn-lt"/>
              <a:ea typeface="+mn-ea"/>
              <a:cs typeface="+mn-cs"/>
            </a:rPr>
            <a:t>令和元</a:t>
          </a:r>
          <a:r>
            <a:rPr kumimoji="1" lang="ja-JP" altLang="ja-JP" sz="1600">
              <a:solidFill>
                <a:schemeClr val="dk1"/>
              </a:solidFill>
              <a:effectLst/>
              <a:latin typeface="+mn-lt"/>
              <a:ea typeface="+mn-ea"/>
              <a:cs typeface="+mn-cs"/>
            </a:rPr>
            <a:t>年度は</a:t>
          </a:r>
          <a:r>
            <a:rPr kumimoji="1" lang="en-US" altLang="ja-JP" sz="1600">
              <a:solidFill>
                <a:schemeClr val="dk1"/>
              </a:solidFill>
              <a:effectLst/>
              <a:latin typeface="+mn-lt"/>
              <a:ea typeface="+mn-ea"/>
              <a:cs typeface="+mn-cs"/>
            </a:rPr>
            <a:t>9.6</a:t>
          </a:r>
          <a:r>
            <a:rPr kumimoji="1" lang="ja-JP" altLang="ja-JP" sz="1600">
              <a:solidFill>
                <a:schemeClr val="dk1"/>
              </a:solidFill>
              <a:effectLst/>
              <a:latin typeface="+mn-lt"/>
              <a:ea typeface="+mn-ea"/>
              <a:cs typeface="+mn-cs"/>
            </a:rPr>
            <a:t>百万円の積立てを行ったが、償還財源として</a:t>
          </a:r>
          <a:r>
            <a:rPr kumimoji="1" lang="en-US" altLang="ja-JP" sz="1600">
              <a:solidFill>
                <a:schemeClr val="dk1"/>
              </a:solidFill>
              <a:effectLst/>
              <a:latin typeface="+mn-lt"/>
              <a:ea typeface="+mn-ea"/>
              <a:cs typeface="+mn-cs"/>
            </a:rPr>
            <a:t>155</a:t>
          </a:r>
          <a:r>
            <a:rPr kumimoji="1" lang="ja-JP" altLang="ja-JP" sz="1600">
              <a:solidFill>
                <a:schemeClr val="dk1"/>
              </a:solidFill>
              <a:effectLst/>
              <a:latin typeface="+mn-lt"/>
              <a:ea typeface="+mn-ea"/>
              <a:cs typeface="+mn-cs"/>
            </a:rPr>
            <a:t>百万円の取崩しを行ったため、</a:t>
          </a:r>
          <a:r>
            <a:rPr kumimoji="1" lang="en-US" altLang="ja-JP" sz="1600">
              <a:solidFill>
                <a:schemeClr val="dk1"/>
              </a:solidFill>
              <a:effectLst/>
              <a:latin typeface="+mn-lt"/>
              <a:ea typeface="+mn-ea"/>
              <a:cs typeface="+mn-cs"/>
            </a:rPr>
            <a:t>146</a:t>
          </a:r>
          <a:r>
            <a:rPr kumimoji="1" lang="ja-JP" altLang="ja-JP" sz="1600">
              <a:solidFill>
                <a:schemeClr val="dk1"/>
              </a:solidFill>
              <a:effectLst/>
              <a:latin typeface="+mn-lt"/>
              <a:ea typeface="+mn-ea"/>
              <a:cs typeface="+mn-cs"/>
            </a:rPr>
            <a:t>百万円減少した。</a:t>
          </a:r>
          <a:endParaRPr lang="ja-JP" altLang="ja-JP" sz="16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chemeClr val="dk1"/>
              </a:solidFill>
              <a:effectLst/>
              <a:latin typeface="+mn-lt"/>
              <a:ea typeface="+mn-ea"/>
              <a:cs typeface="+mn-cs"/>
            </a:rPr>
            <a:t>地方債残高は平成</a:t>
          </a:r>
          <a:r>
            <a:rPr kumimoji="1" lang="en-US" altLang="ja-JP" sz="1600">
              <a:solidFill>
                <a:schemeClr val="dk1"/>
              </a:solidFill>
              <a:effectLst/>
              <a:latin typeface="+mn-lt"/>
              <a:ea typeface="+mn-ea"/>
              <a:cs typeface="+mn-cs"/>
            </a:rPr>
            <a:t>30</a:t>
          </a:r>
          <a:r>
            <a:rPr kumimoji="1" lang="ja-JP" altLang="ja-JP" sz="1600">
              <a:solidFill>
                <a:schemeClr val="dk1"/>
              </a:solidFill>
              <a:effectLst/>
              <a:latin typeface="+mn-lt"/>
              <a:ea typeface="+mn-ea"/>
              <a:cs typeface="+mn-cs"/>
            </a:rPr>
            <a:t>年度の中央体育館及び市民センター等大型事業の借入に伴い増加している。今後は、新幹線嬉野温泉駅周辺事業などの大型事業も本格化するため、可能な限り積み増しに努める。</a:t>
          </a:r>
          <a:endParaRPr lang="ja-JP" altLang="ja-JP" sz="16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佐賀県嬉野市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25,945
25,780
126.41
17,396,135
16,782,299
549,896
7,710,545
12,037,971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58.9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年度に策定した公共施設等総合管理計画において、この先</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年間で公共施設等の延べ床面積を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万㎡削減する目標を掲げ、老朽化施設の集約化・複合化を進めている。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有形固定資産減価償却率については、類似団体と比較しやや低い水準であるが、今後は個別施設計画を策定し、更新時期や更新費用について留意し、長寿命化保全等の具体的な実施計画の検討を含め、大規模改修や施設の建替え、集約化・複合化を計画的に推進していく。</a:t>
          </a:r>
          <a:endParaRPr lang="ja-JP" altLang="ja-JP">
            <a:effectLst/>
            <a:latin typeface="ＭＳ ゴシック" panose="020B0609070205080204" pitchFamily="49" charset="-128"/>
            <a:ea typeface="ＭＳ ゴシック" panose="020B0609070205080204" pitchFamily="49" charset="-128"/>
          </a:endParaRPr>
        </a:p>
        <a:p>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00000000-0008-0000-0D00-00003E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136144</xdr:rowOff>
    </xdr:from>
    <xdr:to>
      <xdr:col>23</xdr:col>
      <xdr:colOff>85090</xdr:colOff>
      <xdr:row>33</xdr:row>
      <xdr:rowOff>39243</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flipV="1">
          <a:off x="4760595" y="5365369"/>
          <a:ext cx="1270" cy="110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64" name="有形固定資産減価償却率最小値テキスト">
          <a:extLst>
            <a:ext uri="{FF2B5EF4-FFF2-40B4-BE49-F238E27FC236}">
              <a16:creationId xmlns:a16="http://schemas.microsoft.com/office/drawing/2014/main" id="{00000000-0008-0000-0D00-000040000000}"/>
            </a:ext>
          </a:extLst>
        </xdr:cNvPr>
        <xdr:cNvSpPr txBox="1"/>
      </xdr:nvSpPr>
      <xdr:spPr>
        <a:xfrm>
          <a:off x="4813300" y="647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4673600" y="646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82821</xdr:rowOff>
    </xdr:from>
    <xdr:ext cx="405111" cy="259045"/>
    <xdr:sp macro="" textlink="">
      <xdr:nvSpPr>
        <xdr:cNvPr id="66" name="有形固定資産減価償却率最大値テキスト">
          <a:extLst>
            <a:ext uri="{FF2B5EF4-FFF2-40B4-BE49-F238E27FC236}">
              <a16:creationId xmlns:a16="http://schemas.microsoft.com/office/drawing/2014/main" id="{00000000-0008-0000-0D00-000042000000}"/>
            </a:ext>
          </a:extLst>
        </xdr:cNvPr>
        <xdr:cNvSpPr txBox="1"/>
      </xdr:nvSpPr>
      <xdr:spPr>
        <a:xfrm>
          <a:off x="4813300" y="514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136144</xdr:rowOff>
    </xdr:from>
    <xdr:to>
      <xdr:col>23</xdr:col>
      <xdr:colOff>174625</xdr:colOff>
      <xdr:row>26</xdr:row>
      <xdr:rowOff>136144</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536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43832</xdr:rowOff>
    </xdr:from>
    <xdr:ext cx="405111" cy="259045"/>
    <xdr:sp macro="" textlink="">
      <xdr:nvSpPr>
        <xdr:cNvPr id="68" name="有形固定資産減価償却率平均値テキスト">
          <a:extLst>
            <a:ext uri="{FF2B5EF4-FFF2-40B4-BE49-F238E27FC236}">
              <a16:creationId xmlns:a16="http://schemas.microsoft.com/office/drawing/2014/main" id="{00000000-0008-0000-0D00-000044000000}"/>
            </a:ext>
          </a:extLst>
        </xdr:cNvPr>
        <xdr:cNvSpPr txBox="1"/>
      </xdr:nvSpPr>
      <xdr:spPr>
        <a:xfrm>
          <a:off x="4813300" y="5787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69" name="フローチャート: 判断 68">
          <a:extLst>
            <a:ext uri="{FF2B5EF4-FFF2-40B4-BE49-F238E27FC236}">
              <a16:creationId xmlns:a16="http://schemas.microsoft.com/office/drawing/2014/main" id="{00000000-0008-0000-0D00-000045000000}"/>
            </a:ext>
          </a:extLst>
        </xdr:cNvPr>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37338</xdr:rowOff>
    </xdr:from>
    <xdr:to>
      <xdr:col>19</xdr:col>
      <xdr:colOff>187325</xdr:colOff>
      <xdr:row>29</xdr:row>
      <xdr:rowOff>138938</xdr:rowOff>
    </xdr:to>
    <xdr:sp macro="" textlink="">
      <xdr:nvSpPr>
        <xdr:cNvPr id="70" name="フローチャート: 判断 69">
          <a:extLst>
            <a:ext uri="{FF2B5EF4-FFF2-40B4-BE49-F238E27FC236}">
              <a16:creationId xmlns:a16="http://schemas.microsoft.com/office/drawing/2014/main" id="{00000000-0008-0000-0D00-000046000000}"/>
            </a:ext>
          </a:extLst>
        </xdr:cNvPr>
        <xdr:cNvSpPr/>
      </xdr:nvSpPr>
      <xdr:spPr>
        <a:xfrm>
          <a:off x="40005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13589</xdr:rowOff>
    </xdr:from>
    <xdr:to>
      <xdr:col>15</xdr:col>
      <xdr:colOff>187325</xdr:colOff>
      <xdr:row>29</xdr:row>
      <xdr:rowOff>115189</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3238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156972</xdr:rowOff>
    </xdr:from>
    <xdr:to>
      <xdr:col>11</xdr:col>
      <xdr:colOff>187325</xdr:colOff>
      <xdr:row>29</xdr:row>
      <xdr:rowOff>87122</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2476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40386</xdr:rowOff>
    </xdr:from>
    <xdr:to>
      <xdr:col>7</xdr:col>
      <xdr:colOff>187325</xdr:colOff>
      <xdr:row>28</xdr:row>
      <xdr:rowOff>141986</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1714500" y="561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D00-00004A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144018</xdr:rowOff>
    </xdr:from>
    <xdr:to>
      <xdr:col>23</xdr:col>
      <xdr:colOff>136525</xdr:colOff>
      <xdr:row>29</xdr:row>
      <xdr:rowOff>74168</xdr:rowOff>
    </xdr:to>
    <xdr:sp macro="" textlink="">
      <xdr:nvSpPr>
        <xdr:cNvPr id="79" name="楕円 78">
          <a:extLst>
            <a:ext uri="{FF2B5EF4-FFF2-40B4-BE49-F238E27FC236}">
              <a16:creationId xmlns:a16="http://schemas.microsoft.com/office/drawing/2014/main" id="{00000000-0008-0000-0D00-00004F000000}"/>
            </a:ext>
          </a:extLst>
        </xdr:cNvPr>
        <xdr:cNvSpPr/>
      </xdr:nvSpPr>
      <xdr:spPr>
        <a:xfrm>
          <a:off x="4711700" y="57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166895</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D00-000050000000}"/>
            </a:ext>
          </a:extLst>
        </xdr:cNvPr>
        <xdr:cNvSpPr txBox="1"/>
      </xdr:nvSpPr>
      <xdr:spPr>
        <a:xfrm>
          <a:off x="4813300" y="5567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144018</xdr:rowOff>
    </xdr:from>
    <xdr:to>
      <xdr:col>19</xdr:col>
      <xdr:colOff>187325</xdr:colOff>
      <xdr:row>29</xdr:row>
      <xdr:rowOff>74168</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000500" y="57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23368</xdr:rowOff>
    </xdr:from>
    <xdr:to>
      <xdr:col>23</xdr:col>
      <xdr:colOff>85725</xdr:colOff>
      <xdr:row>29</xdr:row>
      <xdr:rowOff>23368</xdr:rowOff>
    </xdr:to>
    <xdr:cxnSp macro="">
      <xdr:nvCxnSpPr>
        <xdr:cNvPr id="82" name="直線コネクタ 81">
          <a:extLst>
            <a:ext uri="{FF2B5EF4-FFF2-40B4-BE49-F238E27FC236}">
              <a16:creationId xmlns:a16="http://schemas.microsoft.com/office/drawing/2014/main" id="{00000000-0008-0000-0D00-000052000000}"/>
            </a:ext>
          </a:extLst>
        </xdr:cNvPr>
        <xdr:cNvCxnSpPr/>
      </xdr:nvCxnSpPr>
      <xdr:spPr>
        <a:xfrm>
          <a:off x="4051300" y="5766943"/>
          <a:ext cx="711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144018</xdr:rowOff>
    </xdr:from>
    <xdr:to>
      <xdr:col>15</xdr:col>
      <xdr:colOff>187325</xdr:colOff>
      <xdr:row>29</xdr:row>
      <xdr:rowOff>74168</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3238500" y="57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23368</xdr:rowOff>
    </xdr:from>
    <xdr:to>
      <xdr:col>19</xdr:col>
      <xdr:colOff>136525</xdr:colOff>
      <xdr:row>29</xdr:row>
      <xdr:rowOff>23368</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3289300" y="5766943"/>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126746</xdr:rowOff>
    </xdr:from>
    <xdr:to>
      <xdr:col>11</xdr:col>
      <xdr:colOff>187325</xdr:colOff>
      <xdr:row>29</xdr:row>
      <xdr:rowOff>56896</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2476500" y="569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6096</xdr:rowOff>
    </xdr:from>
    <xdr:to>
      <xdr:col>15</xdr:col>
      <xdr:colOff>136525</xdr:colOff>
      <xdr:row>29</xdr:row>
      <xdr:rowOff>23368</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2527300" y="5749671"/>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118110</xdr:rowOff>
    </xdr:from>
    <xdr:to>
      <xdr:col>7</xdr:col>
      <xdr:colOff>187325</xdr:colOff>
      <xdr:row>29</xdr:row>
      <xdr:rowOff>48260</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1714500" y="569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168910</xdr:rowOff>
    </xdr:from>
    <xdr:to>
      <xdr:col>11</xdr:col>
      <xdr:colOff>136525</xdr:colOff>
      <xdr:row>29</xdr:row>
      <xdr:rowOff>6096</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1765300" y="5741035"/>
          <a:ext cx="7620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130065</xdr:rowOff>
    </xdr:from>
    <xdr:ext cx="405111" cy="259045"/>
    <xdr:sp macro="" textlink="">
      <xdr:nvSpPr>
        <xdr:cNvPr id="89" name="n_1aveValue有形固定資産減価償却率">
          <a:extLst>
            <a:ext uri="{FF2B5EF4-FFF2-40B4-BE49-F238E27FC236}">
              <a16:creationId xmlns:a16="http://schemas.microsoft.com/office/drawing/2014/main" id="{00000000-0008-0000-0D00-000059000000}"/>
            </a:ext>
          </a:extLst>
        </xdr:cNvPr>
        <xdr:cNvSpPr txBox="1"/>
      </xdr:nvSpPr>
      <xdr:spPr>
        <a:xfrm>
          <a:off x="3836044" y="5873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106316</xdr:rowOff>
    </xdr:from>
    <xdr:ext cx="405111" cy="259045"/>
    <xdr:sp macro="" textlink="">
      <xdr:nvSpPr>
        <xdr:cNvPr id="90" name="n_2aveValue有形固定資産減価償却率">
          <a:extLst>
            <a:ext uri="{FF2B5EF4-FFF2-40B4-BE49-F238E27FC236}">
              <a16:creationId xmlns:a16="http://schemas.microsoft.com/office/drawing/2014/main" id="{00000000-0008-0000-0D00-00005A000000}"/>
            </a:ext>
          </a:extLst>
        </xdr:cNvPr>
        <xdr:cNvSpPr txBox="1"/>
      </xdr:nvSpPr>
      <xdr:spPr>
        <a:xfrm>
          <a:off x="3086744" y="58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78249</xdr:rowOff>
    </xdr:from>
    <xdr:ext cx="405111" cy="259045"/>
    <xdr:sp macro="" textlink="">
      <xdr:nvSpPr>
        <xdr:cNvPr id="91" name="n_3aveValue有形固定資産減価償却率">
          <a:extLst>
            <a:ext uri="{FF2B5EF4-FFF2-40B4-BE49-F238E27FC236}">
              <a16:creationId xmlns:a16="http://schemas.microsoft.com/office/drawing/2014/main" id="{00000000-0008-0000-0D00-00005B000000}"/>
            </a:ext>
          </a:extLst>
        </xdr:cNvPr>
        <xdr:cNvSpPr txBox="1"/>
      </xdr:nvSpPr>
      <xdr:spPr>
        <a:xfrm>
          <a:off x="2324744" y="5821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158513</xdr:rowOff>
    </xdr:from>
    <xdr:ext cx="405111" cy="259045"/>
    <xdr:sp macro="" textlink="">
      <xdr:nvSpPr>
        <xdr:cNvPr id="92" name="n_4aveValue有形固定資産減価償却率">
          <a:extLst>
            <a:ext uri="{FF2B5EF4-FFF2-40B4-BE49-F238E27FC236}">
              <a16:creationId xmlns:a16="http://schemas.microsoft.com/office/drawing/2014/main" id="{00000000-0008-0000-0D00-00005C000000}"/>
            </a:ext>
          </a:extLst>
        </xdr:cNvPr>
        <xdr:cNvSpPr txBox="1"/>
      </xdr:nvSpPr>
      <xdr:spPr>
        <a:xfrm>
          <a:off x="1562744" y="5387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90695</xdr:rowOff>
    </xdr:from>
    <xdr:ext cx="405111" cy="259045"/>
    <xdr:sp macro="" textlink="">
      <xdr:nvSpPr>
        <xdr:cNvPr id="93" name="n_1mainValue有形固定資産減価償却率">
          <a:extLst>
            <a:ext uri="{FF2B5EF4-FFF2-40B4-BE49-F238E27FC236}">
              <a16:creationId xmlns:a16="http://schemas.microsoft.com/office/drawing/2014/main" id="{00000000-0008-0000-0D00-00005D000000}"/>
            </a:ext>
          </a:extLst>
        </xdr:cNvPr>
        <xdr:cNvSpPr txBox="1"/>
      </xdr:nvSpPr>
      <xdr:spPr>
        <a:xfrm>
          <a:off x="3836044" y="5491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90695</xdr:rowOff>
    </xdr:from>
    <xdr:ext cx="405111" cy="259045"/>
    <xdr:sp macro="" textlink="">
      <xdr:nvSpPr>
        <xdr:cNvPr id="94" name="n_2mainValue有形固定資産減価償却率">
          <a:extLst>
            <a:ext uri="{FF2B5EF4-FFF2-40B4-BE49-F238E27FC236}">
              <a16:creationId xmlns:a16="http://schemas.microsoft.com/office/drawing/2014/main" id="{00000000-0008-0000-0D00-00005E000000}"/>
            </a:ext>
          </a:extLst>
        </xdr:cNvPr>
        <xdr:cNvSpPr txBox="1"/>
      </xdr:nvSpPr>
      <xdr:spPr>
        <a:xfrm>
          <a:off x="3086744" y="5491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73423</xdr:rowOff>
    </xdr:from>
    <xdr:ext cx="405111" cy="259045"/>
    <xdr:sp macro="" textlink="">
      <xdr:nvSpPr>
        <xdr:cNvPr id="95" name="n_3mainValue有形固定資産減価償却率">
          <a:extLst>
            <a:ext uri="{FF2B5EF4-FFF2-40B4-BE49-F238E27FC236}">
              <a16:creationId xmlns:a16="http://schemas.microsoft.com/office/drawing/2014/main" id="{00000000-0008-0000-0D00-00005F000000}"/>
            </a:ext>
          </a:extLst>
        </xdr:cNvPr>
        <xdr:cNvSpPr txBox="1"/>
      </xdr:nvSpPr>
      <xdr:spPr>
        <a:xfrm>
          <a:off x="2324744" y="5474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39387</xdr:rowOff>
    </xdr:from>
    <xdr:ext cx="405111" cy="259045"/>
    <xdr:sp macro="" textlink="">
      <xdr:nvSpPr>
        <xdr:cNvPr id="96" name="n_4mainValue有形固定資産減価償却率">
          <a:extLst>
            <a:ext uri="{FF2B5EF4-FFF2-40B4-BE49-F238E27FC236}">
              <a16:creationId xmlns:a16="http://schemas.microsoft.com/office/drawing/2014/main" id="{00000000-0008-0000-0D00-000060000000}"/>
            </a:ext>
          </a:extLst>
        </xdr:cNvPr>
        <xdr:cNvSpPr txBox="1"/>
      </xdr:nvSpPr>
      <xdr:spPr>
        <a:xfrm>
          <a:off x="1562744" y="5782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令和元年度は、</a:t>
          </a:r>
          <a:r>
            <a:rPr kumimoji="1" lang="en-US" altLang="ja-JP" sz="1100">
              <a:latin typeface="ＭＳ Ｐゴシック" panose="020B0600070205080204" pitchFamily="50" charset="-128"/>
              <a:ea typeface="ＭＳ Ｐゴシック" panose="020B0600070205080204" pitchFamily="50" charset="-128"/>
            </a:rPr>
            <a:t>H27</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年までの駅周辺区画整理事業用地取得に係る債務負担や中央体育館及び市民センターの建設等大型事業に伴う地方債借入により地方債残高が年々増となっていたものが一旦落ち着いた事で将来負担比率が大きく低減した。債務償還比率は、平均よりやや低めに推移している為、今後は事務事業の見直しによる業務支出の削減及び減債基金の確保、計画的な起債の発行に努めていく。</a:t>
          </a: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D00-00007E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61027</xdr:rowOff>
    </xdr:from>
    <xdr:to>
      <xdr:col>76</xdr:col>
      <xdr:colOff>21589</xdr:colOff>
      <xdr:row>34</xdr:row>
      <xdr:rowOff>142294</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flipV="1">
          <a:off x="14793595" y="5461702"/>
          <a:ext cx="1269" cy="128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146121</xdr:rowOff>
    </xdr:from>
    <xdr:ext cx="560923" cy="259045"/>
    <xdr:sp macro="" textlink="">
      <xdr:nvSpPr>
        <xdr:cNvPr id="128" name="債務償還比率最小値テキスト">
          <a:extLst>
            <a:ext uri="{FF2B5EF4-FFF2-40B4-BE49-F238E27FC236}">
              <a16:creationId xmlns:a16="http://schemas.microsoft.com/office/drawing/2014/main" id="{00000000-0008-0000-0D00-000080000000}"/>
            </a:ext>
          </a:extLst>
        </xdr:cNvPr>
        <xdr:cNvSpPr txBox="1"/>
      </xdr:nvSpPr>
      <xdr:spPr>
        <a:xfrm>
          <a:off x="14846300" y="67469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142294</xdr:rowOff>
    </xdr:from>
    <xdr:to>
      <xdr:col>76</xdr:col>
      <xdr:colOff>111125</xdr:colOff>
      <xdr:row>34</xdr:row>
      <xdr:rowOff>142294</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4706600" y="674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7704</xdr:rowOff>
    </xdr:from>
    <xdr:ext cx="469744" cy="259045"/>
    <xdr:sp macro="" textlink="">
      <xdr:nvSpPr>
        <xdr:cNvPr id="130" name="債務償還比率最大値テキスト">
          <a:extLst>
            <a:ext uri="{FF2B5EF4-FFF2-40B4-BE49-F238E27FC236}">
              <a16:creationId xmlns:a16="http://schemas.microsoft.com/office/drawing/2014/main" id="{00000000-0008-0000-0D00-000082000000}"/>
            </a:ext>
          </a:extLst>
        </xdr:cNvPr>
        <xdr:cNvSpPr txBox="1"/>
      </xdr:nvSpPr>
      <xdr:spPr>
        <a:xfrm>
          <a:off x="14846300" y="523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61027</xdr:rowOff>
    </xdr:from>
    <xdr:to>
      <xdr:col>76</xdr:col>
      <xdr:colOff>111125</xdr:colOff>
      <xdr:row>27</xdr:row>
      <xdr:rowOff>61027</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4706600" y="546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9736</xdr:rowOff>
    </xdr:from>
    <xdr:ext cx="469744" cy="259045"/>
    <xdr:sp macro="" textlink="">
      <xdr:nvSpPr>
        <xdr:cNvPr id="132" name="債務償還比率平均値テキスト">
          <a:extLst>
            <a:ext uri="{FF2B5EF4-FFF2-40B4-BE49-F238E27FC236}">
              <a16:creationId xmlns:a16="http://schemas.microsoft.com/office/drawing/2014/main" id="{00000000-0008-0000-0D00-000084000000}"/>
            </a:ext>
          </a:extLst>
        </xdr:cNvPr>
        <xdr:cNvSpPr txBox="1"/>
      </xdr:nvSpPr>
      <xdr:spPr>
        <a:xfrm>
          <a:off x="14846300" y="5924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31309</xdr:rowOff>
    </xdr:from>
    <xdr:to>
      <xdr:col>76</xdr:col>
      <xdr:colOff>73025</xdr:colOff>
      <xdr:row>30</xdr:row>
      <xdr:rowOff>132909</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47447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8279</xdr:rowOff>
    </xdr:from>
    <xdr:to>
      <xdr:col>72</xdr:col>
      <xdr:colOff>123825</xdr:colOff>
      <xdr:row>30</xdr:row>
      <xdr:rowOff>109879</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4033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168523</xdr:rowOff>
    </xdr:from>
    <xdr:to>
      <xdr:col>68</xdr:col>
      <xdr:colOff>123825</xdr:colOff>
      <xdr:row>30</xdr:row>
      <xdr:rowOff>98673</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3271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147139</xdr:rowOff>
    </xdr:from>
    <xdr:to>
      <xdr:col>64</xdr:col>
      <xdr:colOff>123825</xdr:colOff>
      <xdr:row>30</xdr:row>
      <xdr:rowOff>77289</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2509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106735</xdr:rowOff>
    </xdr:from>
    <xdr:to>
      <xdr:col>60</xdr:col>
      <xdr:colOff>123825</xdr:colOff>
      <xdr:row>30</xdr:row>
      <xdr:rowOff>36885</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1747500" y="585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118969</xdr:rowOff>
    </xdr:from>
    <xdr:to>
      <xdr:col>76</xdr:col>
      <xdr:colOff>73025</xdr:colOff>
      <xdr:row>30</xdr:row>
      <xdr:rowOff>49119</xdr:rowOff>
    </xdr:to>
    <xdr:sp macro="" textlink="">
      <xdr:nvSpPr>
        <xdr:cNvPr id="143" name="楕円 142">
          <a:extLst>
            <a:ext uri="{FF2B5EF4-FFF2-40B4-BE49-F238E27FC236}">
              <a16:creationId xmlns:a16="http://schemas.microsoft.com/office/drawing/2014/main" id="{00000000-0008-0000-0D00-00008F000000}"/>
            </a:ext>
          </a:extLst>
        </xdr:cNvPr>
        <xdr:cNvSpPr/>
      </xdr:nvSpPr>
      <xdr:spPr>
        <a:xfrm>
          <a:off x="14744700" y="586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141846</xdr:rowOff>
    </xdr:from>
    <xdr:ext cx="469744" cy="259045"/>
    <xdr:sp macro="" textlink="">
      <xdr:nvSpPr>
        <xdr:cNvPr id="144" name="債務償還比率該当値テキスト">
          <a:extLst>
            <a:ext uri="{FF2B5EF4-FFF2-40B4-BE49-F238E27FC236}">
              <a16:creationId xmlns:a16="http://schemas.microsoft.com/office/drawing/2014/main" id="{00000000-0008-0000-0D00-000090000000}"/>
            </a:ext>
          </a:extLst>
        </xdr:cNvPr>
        <xdr:cNvSpPr txBox="1"/>
      </xdr:nvSpPr>
      <xdr:spPr>
        <a:xfrm>
          <a:off x="14846300" y="5713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169345</xdr:rowOff>
    </xdr:from>
    <xdr:to>
      <xdr:col>72</xdr:col>
      <xdr:colOff>123825</xdr:colOff>
      <xdr:row>30</xdr:row>
      <xdr:rowOff>99495</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4033500" y="591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169769</xdr:rowOff>
    </xdr:from>
    <xdr:to>
      <xdr:col>76</xdr:col>
      <xdr:colOff>22225</xdr:colOff>
      <xdr:row>30</xdr:row>
      <xdr:rowOff>48695</xdr:rowOff>
    </xdr:to>
    <xdr:cxnSp macro="">
      <xdr:nvCxnSpPr>
        <xdr:cNvPr id="146" name="直線コネクタ 145">
          <a:extLst>
            <a:ext uri="{FF2B5EF4-FFF2-40B4-BE49-F238E27FC236}">
              <a16:creationId xmlns:a16="http://schemas.microsoft.com/office/drawing/2014/main" id="{00000000-0008-0000-0D00-000092000000}"/>
            </a:ext>
          </a:extLst>
        </xdr:cNvPr>
        <xdr:cNvCxnSpPr/>
      </xdr:nvCxnSpPr>
      <xdr:spPr>
        <a:xfrm flipV="1">
          <a:off x="14084300" y="5913344"/>
          <a:ext cx="711200" cy="5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167906</xdr:rowOff>
    </xdr:from>
    <xdr:to>
      <xdr:col>68</xdr:col>
      <xdr:colOff>123825</xdr:colOff>
      <xdr:row>30</xdr:row>
      <xdr:rowOff>98056</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3271500" y="591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47256</xdr:rowOff>
    </xdr:from>
    <xdr:to>
      <xdr:col>72</xdr:col>
      <xdr:colOff>73025</xdr:colOff>
      <xdr:row>30</xdr:row>
      <xdr:rowOff>48695</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a:off x="13322300" y="5962281"/>
          <a:ext cx="762000" cy="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8551</xdr:rowOff>
    </xdr:from>
    <xdr:to>
      <xdr:col>64</xdr:col>
      <xdr:colOff>123825</xdr:colOff>
      <xdr:row>29</xdr:row>
      <xdr:rowOff>110151</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2509500" y="575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59351</xdr:rowOff>
    </xdr:from>
    <xdr:to>
      <xdr:col>68</xdr:col>
      <xdr:colOff>73025</xdr:colOff>
      <xdr:row>30</xdr:row>
      <xdr:rowOff>47256</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a:off x="12560300" y="5802926"/>
          <a:ext cx="762000" cy="15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21644</xdr:rowOff>
    </xdr:from>
    <xdr:to>
      <xdr:col>60</xdr:col>
      <xdr:colOff>123825</xdr:colOff>
      <xdr:row>30</xdr:row>
      <xdr:rowOff>123244</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1747500" y="593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59351</xdr:rowOff>
    </xdr:from>
    <xdr:to>
      <xdr:col>64</xdr:col>
      <xdr:colOff>73025</xdr:colOff>
      <xdr:row>30</xdr:row>
      <xdr:rowOff>72444</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flipV="1">
          <a:off x="11798300" y="5802926"/>
          <a:ext cx="762000" cy="18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101006</xdr:rowOff>
    </xdr:from>
    <xdr:ext cx="469744" cy="259045"/>
    <xdr:sp macro="" textlink="">
      <xdr:nvSpPr>
        <xdr:cNvPr id="153" name="n_1aveValue債務償還比率">
          <a:extLst>
            <a:ext uri="{FF2B5EF4-FFF2-40B4-BE49-F238E27FC236}">
              <a16:creationId xmlns:a16="http://schemas.microsoft.com/office/drawing/2014/main" id="{00000000-0008-0000-0D00-000099000000}"/>
            </a:ext>
          </a:extLst>
        </xdr:cNvPr>
        <xdr:cNvSpPr txBox="1"/>
      </xdr:nvSpPr>
      <xdr:spPr>
        <a:xfrm>
          <a:off x="13836727" y="601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89800</xdr:rowOff>
    </xdr:from>
    <xdr:ext cx="469744" cy="259045"/>
    <xdr:sp macro="" textlink="">
      <xdr:nvSpPr>
        <xdr:cNvPr id="154" name="n_2aveValue債務償還比率">
          <a:extLst>
            <a:ext uri="{FF2B5EF4-FFF2-40B4-BE49-F238E27FC236}">
              <a16:creationId xmlns:a16="http://schemas.microsoft.com/office/drawing/2014/main" id="{00000000-0008-0000-0D00-00009A000000}"/>
            </a:ext>
          </a:extLst>
        </xdr:cNvPr>
        <xdr:cNvSpPr txBox="1"/>
      </xdr:nvSpPr>
      <xdr:spPr>
        <a:xfrm>
          <a:off x="13087427" y="600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68416</xdr:rowOff>
    </xdr:from>
    <xdr:ext cx="469744" cy="259045"/>
    <xdr:sp macro="" textlink="">
      <xdr:nvSpPr>
        <xdr:cNvPr id="155" name="n_3aveValue債務償還比率">
          <a:extLst>
            <a:ext uri="{FF2B5EF4-FFF2-40B4-BE49-F238E27FC236}">
              <a16:creationId xmlns:a16="http://schemas.microsoft.com/office/drawing/2014/main" id="{00000000-0008-0000-0D00-00009B000000}"/>
            </a:ext>
          </a:extLst>
        </xdr:cNvPr>
        <xdr:cNvSpPr txBox="1"/>
      </xdr:nvSpPr>
      <xdr:spPr>
        <a:xfrm>
          <a:off x="12325427" y="598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53412</xdr:rowOff>
    </xdr:from>
    <xdr:ext cx="469744" cy="259045"/>
    <xdr:sp macro="" textlink="">
      <xdr:nvSpPr>
        <xdr:cNvPr id="156" name="n_4aveValue債務償還比率">
          <a:extLst>
            <a:ext uri="{FF2B5EF4-FFF2-40B4-BE49-F238E27FC236}">
              <a16:creationId xmlns:a16="http://schemas.microsoft.com/office/drawing/2014/main" id="{00000000-0008-0000-0D00-00009C000000}"/>
            </a:ext>
          </a:extLst>
        </xdr:cNvPr>
        <xdr:cNvSpPr txBox="1"/>
      </xdr:nvSpPr>
      <xdr:spPr>
        <a:xfrm>
          <a:off x="11563427" y="5625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116022</xdr:rowOff>
    </xdr:from>
    <xdr:ext cx="469744" cy="259045"/>
    <xdr:sp macro="" textlink="">
      <xdr:nvSpPr>
        <xdr:cNvPr id="157" name="n_1mainValue債務償還比率">
          <a:extLst>
            <a:ext uri="{FF2B5EF4-FFF2-40B4-BE49-F238E27FC236}">
              <a16:creationId xmlns:a16="http://schemas.microsoft.com/office/drawing/2014/main" id="{00000000-0008-0000-0D00-00009D000000}"/>
            </a:ext>
          </a:extLst>
        </xdr:cNvPr>
        <xdr:cNvSpPr txBox="1"/>
      </xdr:nvSpPr>
      <xdr:spPr>
        <a:xfrm>
          <a:off x="13836727" y="568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114583</xdr:rowOff>
    </xdr:from>
    <xdr:ext cx="469744" cy="259045"/>
    <xdr:sp macro="" textlink="">
      <xdr:nvSpPr>
        <xdr:cNvPr id="158" name="n_2mainValue債務償還比率">
          <a:extLst>
            <a:ext uri="{FF2B5EF4-FFF2-40B4-BE49-F238E27FC236}">
              <a16:creationId xmlns:a16="http://schemas.microsoft.com/office/drawing/2014/main" id="{00000000-0008-0000-0D00-00009E000000}"/>
            </a:ext>
          </a:extLst>
        </xdr:cNvPr>
        <xdr:cNvSpPr txBox="1"/>
      </xdr:nvSpPr>
      <xdr:spPr>
        <a:xfrm>
          <a:off x="13087427" y="568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126678</xdr:rowOff>
    </xdr:from>
    <xdr:ext cx="469744" cy="259045"/>
    <xdr:sp macro="" textlink="">
      <xdr:nvSpPr>
        <xdr:cNvPr id="159" name="n_3mainValue債務償還比率">
          <a:extLst>
            <a:ext uri="{FF2B5EF4-FFF2-40B4-BE49-F238E27FC236}">
              <a16:creationId xmlns:a16="http://schemas.microsoft.com/office/drawing/2014/main" id="{00000000-0008-0000-0D00-00009F000000}"/>
            </a:ext>
          </a:extLst>
        </xdr:cNvPr>
        <xdr:cNvSpPr txBox="1"/>
      </xdr:nvSpPr>
      <xdr:spPr>
        <a:xfrm>
          <a:off x="12325427" y="5527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114371</xdr:rowOff>
    </xdr:from>
    <xdr:ext cx="469744" cy="259045"/>
    <xdr:sp macro="" textlink="">
      <xdr:nvSpPr>
        <xdr:cNvPr id="160" name="n_4mainValue債務償還比率">
          <a:extLst>
            <a:ext uri="{FF2B5EF4-FFF2-40B4-BE49-F238E27FC236}">
              <a16:creationId xmlns:a16="http://schemas.microsoft.com/office/drawing/2014/main" id="{00000000-0008-0000-0D00-0000A0000000}"/>
            </a:ext>
          </a:extLst>
        </xdr:cNvPr>
        <xdr:cNvSpPr txBox="1"/>
      </xdr:nvSpPr>
      <xdr:spPr>
        <a:xfrm>
          <a:off x="11563427" y="6029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D00-0000A1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D00-0000A2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佐賀県嬉野市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25,945
25,780
126.41
17,396,135
16,782,299
549,896
7,710,545
12,037,971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58.9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E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1089</xdr:rowOff>
    </xdr:from>
    <xdr:to>
      <xdr:col>24</xdr:col>
      <xdr:colOff>62865</xdr:colOff>
      <xdr:row>42</xdr:row>
      <xdr:rowOff>87630</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flipV="1">
          <a:off x="4634865" y="5830389"/>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E00-00003B000000}"/>
            </a:ext>
          </a:extLst>
        </xdr:cNvPr>
        <xdr:cNvSpPr txBox="1"/>
      </xdr:nvSpPr>
      <xdr:spPr>
        <a:xfrm>
          <a:off x="46736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119216</xdr:rowOff>
    </xdr:from>
    <xdr:ext cx="405111" cy="259045"/>
    <xdr:sp macro="" textlink="">
      <xdr:nvSpPr>
        <xdr:cNvPr id="61" name="【道路】&#10;有形固定資産減価償却率最大値テキスト">
          <a:extLst>
            <a:ext uri="{FF2B5EF4-FFF2-40B4-BE49-F238E27FC236}">
              <a16:creationId xmlns:a16="http://schemas.microsoft.com/office/drawing/2014/main" id="{00000000-0008-0000-0E00-00003D000000}"/>
            </a:ext>
          </a:extLst>
        </xdr:cNvPr>
        <xdr:cNvSpPr txBox="1"/>
      </xdr:nvSpPr>
      <xdr:spPr>
        <a:xfrm>
          <a:off x="4673600" y="560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1089</xdr:rowOff>
    </xdr:from>
    <xdr:to>
      <xdr:col>24</xdr:col>
      <xdr:colOff>152400</xdr:colOff>
      <xdr:row>34</xdr:row>
      <xdr:rowOff>1089</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a:off x="4546600" y="5830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111596</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E00-00003F000000}"/>
            </a:ext>
          </a:extLst>
        </xdr:cNvPr>
        <xdr:cNvSpPr txBox="1"/>
      </xdr:nvSpPr>
      <xdr:spPr>
        <a:xfrm>
          <a:off x="4673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3746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77651</xdr:rowOff>
    </xdr:from>
    <xdr:to>
      <xdr:col>6</xdr:col>
      <xdr:colOff>38100</xdr:colOff>
      <xdr:row>38</xdr:row>
      <xdr:rowOff>7801</xdr:rowOff>
    </xdr:to>
    <xdr:sp macro="" textlink="">
      <xdr:nvSpPr>
        <xdr:cNvPr id="68" name="フローチャート: 判断 67">
          <a:extLst>
            <a:ext uri="{FF2B5EF4-FFF2-40B4-BE49-F238E27FC236}">
              <a16:creationId xmlns:a16="http://schemas.microsoft.com/office/drawing/2014/main" id="{00000000-0008-0000-0E00-000044000000}"/>
            </a:ext>
          </a:extLst>
        </xdr:cNvPr>
        <xdr:cNvSpPr/>
      </xdr:nvSpPr>
      <xdr:spPr>
        <a:xfrm>
          <a:off x="1079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E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110309</xdr:rowOff>
    </xdr:from>
    <xdr:to>
      <xdr:col>24</xdr:col>
      <xdr:colOff>114300</xdr:colOff>
      <xdr:row>39</xdr:row>
      <xdr:rowOff>40459</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4584700" y="66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133186</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E00-00004B000000}"/>
            </a:ext>
          </a:extLst>
        </xdr:cNvPr>
        <xdr:cNvSpPr txBox="1"/>
      </xdr:nvSpPr>
      <xdr:spPr>
        <a:xfrm>
          <a:off x="4673600" y="6476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115207</xdr:rowOff>
    </xdr:from>
    <xdr:to>
      <xdr:col>20</xdr:col>
      <xdr:colOff>38100</xdr:colOff>
      <xdr:row>39</xdr:row>
      <xdr:rowOff>45357</xdr:rowOff>
    </xdr:to>
    <xdr:sp macro="" textlink="">
      <xdr:nvSpPr>
        <xdr:cNvPr id="76" name="楕円 75">
          <a:extLst>
            <a:ext uri="{FF2B5EF4-FFF2-40B4-BE49-F238E27FC236}">
              <a16:creationId xmlns:a16="http://schemas.microsoft.com/office/drawing/2014/main" id="{00000000-0008-0000-0E00-00004C000000}"/>
            </a:ext>
          </a:extLst>
        </xdr:cNvPr>
        <xdr:cNvSpPr/>
      </xdr:nvSpPr>
      <xdr:spPr>
        <a:xfrm>
          <a:off x="3746500" y="663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161109</xdr:rowOff>
    </xdr:from>
    <xdr:to>
      <xdr:col>24</xdr:col>
      <xdr:colOff>63500</xdr:colOff>
      <xdr:row>38</xdr:row>
      <xdr:rowOff>166007</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flipV="1">
          <a:off x="3797300" y="6676209"/>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110309</xdr:rowOff>
    </xdr:from>
    <xdr:to>
      <xdr:col>15</xdr:col>
      <xdr:colOff>101600</xdr:colOff>
      <xdr:row>39</xdr:row>
      <xdr:rowOff>40459</xdr:rowOff>
    </xdr:to>
    <xdr:sp macro="" textlink="">
      <xdr:nvSpPr>
        <xdr:cNvPr id="78" name="楕円 77">
          <a:extLst>
            <a:ext uri="{FF2B5EF4-FFF2-40B4-BE49-F238E27FC236}">
              <a16:creationId xmlns:a16="http://schemas.microsoft.com/office/drawing/2014/main" id="{00000000-0008-0000-0E00-00004E000000}"/>
            </a:ext>
          </a:extLst>
        </xdr:cNvPr>
        <xdr:cNvSpPr/>
      </xdr:nvSpPr>
      <xdr:spPr>
        <a:xfrm>
          <a:off x="2857500" y="66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161109</xdr:rowOff>
    </xdr:from>
    <xdr:to>
      <xdr:col>19</xdr:col>
      <xdr:colOff>177800</xdr:colOff>
      <xdr:row>38</xdr:row>
      <xdr:rowOff>166007</xdr:rowOff>
    </xdr:to>
    <xdr:cxnSp macro="">
      <xdr:nvCxnSpPr>
        <xdr:cNvPr id="79" name="直線コネクタ 78">
          <a:extLst>
            <a:ext uri="{FF2B5EF4-FFF2-40B4-BE49-F238E27FC236}">
              <a16:creationId xmlns:a16="http://schemas.microsoft.com/office/drawing/2014/main" id="{00000000-0008-0000-0E00-00004F000000}"/>
            </a:ext>
          </a:extLst>
        </xdr:cNvPr>
        <xdr:cNvCxnSpPr/>
      </xdr:nvCxnSpPr>
      <xdr:spPr>
        <a:xfrm>
          <a:off x="2908300" y="6676209"/>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110309</xdr:rowOff>
    </xdr:from>
    <xdr:to>
      <xdr:col>10</xdr:col>
      <xdr:colOff>165100</xdr:colOff>
      <xdr:row>39</xdr:row>
      <xdr:rowOff>40459</xdr:rowOff>
    </xdr:to>
    <xdr:sp macro="" textlink="">
      <xdr:nvSpPr>
        <xdr:cNvPr id="80" name="楕円 79">
          <a:extLst>
            <a:ext uri="{FF2B5EF4-FFF2-40B4-BE49-F238E27FC236}">
              <a16:creationId xmlns:a16="http://schemas.microsoft.com/office/drawing/2014/main" id="{00000000-0008-0000-0E00-000050000000}"/>
            </a:ext>
          </a:extLst>
        </xdr:cNvPr>
        <xdr:cNvSpPr/>
      </xdr:nvSpPr>
      <xdr:spPr>
        <a:xfrm>
          <a:off x="1968500" y="66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161109</xdr:rowOff>
    </xdr:from>
    <xdr:to>
      <xdr:col>15</xdr:col>
      <xdr:colOff>50800</xdr:colOff>
      <xdr:row>38</xdr:row>
      <xdr:rowOff>161109</xdr:rowOff>
    </xdr:to>
    <xdr:cxnSp macro="">
      <xdr:nvCxnSpPr>
        <xdr:cNvPr id="81" name="直線コネクタ 80">
          <a:extLst>
            <a:ext uri="{FF2B5EF4-FFF2-40B4-BE49-F238E27FC236}">
              <a16:creationId xmlns:a16="http://schemas.microsoft.com/office/drawing/2014/main" id="{00000000-0008-0000-0E00-000051000000}"/>
            </a:ext>
          </a:extLst>
        </xdr:cNvPr>
        <xdr:cNvCxnSpPr/>
      </xdr:nvCxnSpPr>
      <xdr:spPr>
        <a:xfrm>
          <a:off x="2019300" y="66762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40657</xdr:rowOff>
    </xdr:from>
    <xdr:ext cx="405111" cy="259045"/>
    <xdr:sp macro="" textlink="">
      <xdr:nvSpPr>
        <xdr:cNvPr id="82" name="n_1aveValue【道路】&#10;有形固定資産減価償却率">
          <a:extLst>
            <a:ext uri="{FF2B5EF4-FFF2-40B4-BE49-F238E27FC236}">
              <a16:creationId xmlns:a16="http://schemas.microsoft.com/office/drawing/2014/main" id="{00000000-0008-0000-0E00-000052000000}"/>
            </a:ext>
          </a:extLst>
        </xdr:cNvPr>
        <xdr:cNvSpPr txBox="1"/>
      </xdr:nvSpPr>
      <xdr:spPr>
        <a:xfrm>
          <a:off x="35820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17797</xdr:rowOff>
    </xdr:from>
    <xdr:ext cx="405111" cy="259045"/>
    <xdr:sp macro="" textlink="">
      <xdr:nvSpPr>
        <xdr:cNvPr id="83" name="n_2aveValue【道路】&#10;有形固定資産減価償却率">
          <a:extLst>
            <a:ext uri="{FF2B5EF4-FFF2-40B4-BE49-F238E27FC236}">
              <a16:creationId xmlns:a16="http://schemas.microsoft.com/office/drawing/2014/main" id="{00000000-0008-0000-0E00-000053000000}"/>
            </a:ext>
          </a:extLst>
        </xdr:cNvPr>
        <xdr:cNvSpPr txBox="1"/>
      </xdr:nvSpPr>
      <xdr:spPr>
        <a:xfrm>
          <a:off x="2705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6367</xdr:rowOff>
    </xdr:from>
    <xdr:ext cx="405111" cy="259045"/>
    <xdr:sp macro="" textlink="">
      <xdr:nvSpPr>
        <xdr:cNvPr id="84" name="n_3aveValue【道路】&#10;有形固定資産減価償却率">
          <a:extLst>
            <a:ext uri="{FF2B5EF4-FFF2-40B4-BE49-F238E27FC236}">
              <a16:creationId xmlns:a16="http://schemas.microsoft.com/office/drawing/2014/main" id="{00000000-0008-0000-0E00-000054000000}"/>
            </a:ext>
          </a:extLst>
        </xdr:cNvPr>
        <xdr:cNvSpPr txBox="1"/>
      </xdr:nvSpPr>
      <xdr:spPr>
        <a:xfrm>
          <a:off x="1816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24328</xdr:rowOff>
    </xdr:from>
    <xdr:ext cx="405111" cy="259045"/>
    <xdr:sp macro="" textlink="">
      <xdr:nvSpPr>
        <xdr:cNvPr id="85" name="n_4aveValue【道路】&#10;有形固定資産減価償却率">
          <a:extLst>
            <a:ext uri="{FF2B5EF4-FFF2-40B4-BE49-F238E27FC236}">
              <a16:creationId xmlns:a16="http://schemas.microsoft.com/office/drawing/2014/main" id="{00000000-0008-0000-0E00-000055000000}"/>
            </a:ext>
          </a:extLst>
        </xdr:cNvPr>
        <xdr:cNvSpPr txBox="1"/>
      </xdr:nvSpPr>
      <xdr:spPr>
        <a:xfrm>
          <a:off x="9277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36484</xdr:rowOff>
    </xdr:from>
    <xdr:ext cx="405111" cy="259045"/>
    <xdr:sp macro="" textlink="">
      <xdr:nvSpPr>
        <xdr:cNvPr id="86" name="n_1mainValue【道路】&#10;有形固定資産減価償却率">
          <a:extLst>
            <a:ext uri="{FF2B5EF4-FFF2-40B4-BE49-F238E27FC236}">
              <a16:creationId xmlns:a16="http://schemas.microsoft.com/office/drawing/2014/main" id="{00000000-0008-0000-0E00-000056000000}"/>
            </a:ext>
          </a:extLst>
        </xdr:cNvPr>
        <xdr:cNvSpPr txBox="1"/>
      </xdr:nvSpPr>
      <xdr:spPr>
        <a:xfrm>
          <a:off x="3582044" y="672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31586</xdr:rowOff>
    </xdr:from>
    <xdr:ext cx="405111" cy="259045"/>
    <xdr:sp macro="" textlink="">
      <xdr:nvSpPr>
        <xdr:cNvPr id="87" name="n_2mainValue【道路】&#10;有形固定資産減価償却率">
          <a:extLst>
            <a:ext uri="{FF2B5EF4-FFF2-40B4-BE49-F238E27FC236}">
              <a16:creationId xmlns:a16="http://schemas.microsoft.com/office/drawing/2014/main" id="{00000000-0008-0000-0E00-000057000000}"/>
            </a:ext>
          </a:extLst>
        </xdr:cNvPr>
        <xdr:cNvSpPr txBox="1"/>
      </xdr:nvSpPr>
      <xdr:spPr>
        <a:xfrm>
          <a:off x="2705744" y="671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31586</xdr:rowOff>
    </xdr:from>
    <xdr:ext cx="405111" cy="259045"/>
    <xdr:sp macro="" textlink="">
      <xdr:nvSpPr>
        <xdr:cNvPr id="88" name="n_3mainValue【道路】&#10;有形固定資産減価償却率">
          <a:extLst>
            <a:ext uri="{FF2B5EF4-FFF2-40B4-BE49-F238E27FC236}">
              <a16:creationId xmlns:a16="http://schemas.microsoft.com/office/drawing/2014/main" id="{00000000-0008-0000-0E00-000058000000}"/>
            </a:ext>
          </a:extLst>
        </xdr:cNvPr>
        <xdr:cNvSpPr txBox="1"/>
      </xdr:nvSpPr>
      <xdr:spPr>
        <a:xfrm>
          <a:off x="1816744" y="671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a:extLst>
            <a:ext uri="{FF2B5EF4-FFF2-40B4-BE49-F238E27FC236}">
              <a16:creationId xmlns:a16="http://schemas.microsoft.com/office/drawing/2014/main" id="{00000000-0008-0000-0E00-00006D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114897</xdr:rowOff>
    </xdr:from>
    <xdr:to>
      <xdr:col>54</xdr:col>
      <xdr:colOff>189865</xdr:colOff>
      <xdr:row>41</xdr:row>
      <xdr:rowOff>115190</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flipV="1">
          <a:off x="10476865" y="5772747"/>
          <a:ext cx="0" cy="137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119017</xdr:rowOff>
    </xdr:from>
    <xdr:ext cx="469744" cy="259045"/>
    <xdr:sp macro="" textlink="">
      <xdr:nvSpPr>
        <xdr:cNvPr id="111" name="【道路】&#10;一人当たり延長最小値テキスト">
          <a:extLst>
            <a:ext uri="{FF2B5EF4-FFF2-40B4-BE49-F238E27FC236}">
              <a16:creationId xmlns:a16="http://schemas.microsoft.com/office/drawing/2014/main" id="{00000000-0008-0000-0E00-00006F000000}"/>
            </a:ext>
          </a:extLst>
        </xdr:cNvPr>
        <xdr:cNvSpPr txBox="1"/>
      </xdr:nvSpPr>
      <xdr:spPr>
        <a:xfrm>
          <a:off x="10515600" y="71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115190</xdr:rowOff>
    </xdr:from>
    <xdr:to>
      <xdr:col>55</xdr:col>
      <xdr:colOff>88900</xdr:colOff>
      <xdr:row>41</xdr:row>
      <xdr:rowOff>115190</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a:off x="10388600" y="714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61574</xdr:rowOff>
    </xdr:from>
    <xdr:ext cx="599010" cy="259045"/>
    <xdr:sp macro="" textlink="">
      <xdr:nvSpPr>
        <xdr:cNvPr id="113" name="【道路】&#10;一人当たり延長最大値テキスト">
          <a:extLst>
            <a:ext uri="{FF2B5EF4-FFF2-40B4-BE49-F238E27FC236}">
              <a16:creationId xmlns:a16="http://schemas.microsoft.com/office/drawing/2014/main" id="{00000000-0008-0000-0E00-000071000000}"/>
            </a:ext>
          </a:extLst>
        </xdr:cNvPr>
        <xdr:cNvSpPr txBox="1"/>
      </xdr:nvSpPr>
      <xdr:spPr>
        <a:xfrm>
          <a:off x="10515600" y="554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114897</xdr:rowOff>
    </xdr:from>
    <xdr:to>
      <xdr:col>55</xdr:col>
      <xdr:colOff>88900</xdr:colOff>
      <xdr:row>33</xdr:row>
      <xdr:rowOff>114897</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a:off x="10388600" y="577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43403</xdr:rowOff>
    </xdr:from>
    <xdr:ext cx="534377" cy="259045"/>
    <xdr:sp macro="" textlink="">
      <xdr:nvSpPr>
        <xdr:cNvPr id="115" name="【道路】&#10;一人当たり延長平均値テキスト">
          <a:extLst>
            <a:ext uri="{FF2B5EF4-FFF2-40B4-BE49-F238E27FC236}">
              <a16:creationId xmlns:a16="http://schemas.microsoft.com/office/drawing/2014/main" id="{00000000-0008-0000-0E00-000073000000}"/>
            </a:ext>
          </a:extLst>
        </xdr:cNvPr>
        <xdr:cNvSpPr txBox="1"/>
      </xdr:nvSpPr>
      <xdr:spPr>
        <a:xfrm>
          <a:off x="10515600" y="6729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20526</xdr:rowOff>
    </xdr:from>
    <xdr:to>
      <xdr:col>55</xdr:col>
      <xdr:colOff>50800</xdr:colOff>
      <xdr:row>40</xdr:row>
      <xdr:rowOff>122126</xdr:rowOff>
    </xdr:to>
    <xdr:sp macro="" textlink="">
      <xdr:nvSpPr>
        <xdr:cNvPr id="116" name="フローチャート: 判断 115">
          <a:extLst>
            <a:ext uri="{FF2B5EF4-FFF2-40B4-BE49-F238E27FC236}">
              <a16:creationId xmlns:a16="http://schemas.microsoft.com/office/drawing/2014/main" id="{00000000-0008-0000-0E00-000074000000}"/>
            </a:ext>
          </a:extLst>
        </xdr:cNvPr>
        <xdr:cNvSpPr/>
      </xdr:nvSpPr>
      <xdr:spPr>
        <a:xfrm>
          <a:off x="10426700" y="68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26552</xdr:rowOff>
    </xdr:from>
    <xdr:to>
      <xdr:col>50</xdr:col>
      <xdr:colOff>165100</xdr:colOff>
      <xdr:row>40</xdr:row>
      <xdr:rowOff>128152</xdr:rowOff>
    </xdr:to>
    <xdr:sp macro="" textlink="">
      <xdr:nvSpPr>
        <xdr:cNvPr id="117" name="フローチャート: 判断 116">
          <a:extLst>
            <a:ext uri="{FF2B5EF4-FFF2-40B4-BE49-F238E27FC236}">
              <a16:creationId xmlns:a16="http://schemas.microsoft.com/office/drawing/2014/main" id="{00000000-0008-0000-0E00-000075000000}"/>
            </a:ext>
          </a:extLst>
        </xdr:cNvPr>
        <xdr:cNvSpPr/>
      </xdr:nvSpPr>
      <xdr:spPr>
        <a:xfrm>
          <a:off x="9588500" y="688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40954</xdr:rowOff>
    </xdr:from>
    <xdr:to>
      <xdr:col>46</xdr:col>
      <xdr:colOff>38100</xdr:colOff>
      <xdr:row>40</xdr:row>
      <xdr:rowOff>142554</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8699500" y="689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38238</xdr:rowOff>
    </xdr:from>
    <xdr:to>
      <xdr:col>41</xdr:col>
      <xdr:colOff>101600</xdr:colOff>
      <xdr:row>40</xdr:row>
      <xdr:rowOff>139838</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7810500" y="68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57102</xdr:rowOff>
    </xdr:from>
    <xdr:to>
      <xdr:col>36</xdr:col>
      <xdr:colOff>165100</xdr:colOff>
      <xdr:row>40</xdr:row>
      <xdr:rowOff>158702</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6921500" y="69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E00-000079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E00-00007A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105438</xdr:rowOff>
    </xdr:from>
    <xdr:to>
      <xdr:col>55</xdr:col>
      <xdr:colOff>50800</xdr:colOff>
      <xdr:row>41</xdr:row>
      <xdr:rowOff>35588</xdr:rowOff>
    </xdr:to>
    <xdr:sp macro="" textlink="">
      <xdr:nvSpPr>
        <xdr:cNvPr id="126" name="楕円 125">
          <a:extLst>
            <a:ext uri="{FF2B5EF4-FFF2-40B4-BE49-F238E27FC236}">
              <a16:creationId xmlns:a16="http://schemas.microsoft.com/office/drawing/2014/main" id="{00000000-0008-0000-0E00-00007E000000}"/>
            </a:ext>
          </a:extLst>
        </xdr:cNvPr>
        <xdr:cNvSpPr/>
      </xdr:nvSpPr>
      <xdr:spPr>
        <a:xfrm>
          <a:off x="10426700" y="696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83865</xdr:rowOff>
    </xdr:from>
    <xdr:ext cx="534377" cy="259045"/>
    <xdr:sp macro="" textlink="">
      <xdr:nvSpPr>
        <xdr:cNvPr id="127" name="【道路】&#10;一人当たり延長該当値テキスト">
          <a:extLst>
            <a:ext uri="{FF2B5EF4-FFF2-40B4-BE49-F238E27FC236}">
              <a16:creationId xmlns:a16="http://schemas.microsoft.com/office/drawing/2014/main" id="{00000000-0008-0000-0E00-00007F000000}"/>
            </a:ext>
          </a:extLst>
        </xdr:cNvPr>
        <xdr:cNvSpPr txBox="1"/>
      </xdr:nvSpPr>
      <xdr:spPr>
        <a:xfrm>
          <a:off x="10515600" y="694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108080</xdr:rowOff>
    </xdr:from>
    <xdr:to>
      <xdr:col>50</xdr:col>
      <xdr:colOff>165100</xdr:colOff>
      <xdr:row>41</xdr:row>
      <xdr:rowOff>38230</xdr:rowOff>
    </xdr:to>
    <xdr:sp macro="" textlink="">
      <xdr:nvSpPr>
        <xdr:cNvPr id="128" name="楕円 127">
          <a:extLst>
            <a:ext uri="{FF2B5EF4-FFF2-40B4-BE49-F238E27FC236}">
              <a16:creationId xmlns:a16="http://schemas.microsoft.com/office/drawing/2014/main" id="{00000000-0008-0000-0E00-000080000000}"/>
            </a:ext>
          </a:extLst>
        </xdr:cNvPr>
        <xdr:cNvSpPr/>
      </xdr:nvSpPr>
      <xdr:spPr>
        <a:xfrm>
          <a:off x="9588500" y="696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156238</xdr:rowOff>
    </xdr:from>
    <xdr:to>
      <xdr:col>55</xdr:col>
      <xdr:colOff>0</xdr:colOff>
      <xdr:row>40</xdr:row>
      <xdr:rowOff>158880</xdr:rowOff>
    </xdr:to>
    <xdr:cxnSp macro="">
      <xdr:nvCxnSpPr>
        <xdr:cNvPr id="129" name="直線コネクタ 128">
          <a:extLst>
            <a:ext uri="{FF2B5EF4-FFF2-40B4-BE49-F238E27FC236}">
              <a16:creationId xmlns:a16="http://schemas.microsoft.com/office/drawing/2014/main" id="{00000000-0008-0000-0E00-000081000000}"/>
            </a:ext>
          </a:extLst>
        </xdr:cNvPr>
        <xdr:cNvCxnSpPr/>
      </xdr:nvCxnSpPr>
      <xdr:spPr>
        <a:xfrm flipV="1">
          <a:off x="9639300" y="7014238"/>
          <a:ext cx="838200" cy="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105629</xdr:rowOff>
    </xdr:from>
    <xdr:to>
      <xdr:col>46</xdr:col>
      <xdr:colOff>38100</xdr:colOff>
      <xdr:row>41</xdr:row>
      <xdr:rowOff>35779</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8699500" y="696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156429</xdr:rowOff>
    </xdr:from>
    <xdr:to>
      <xdr:col>50</xdr:col>
      <xdr:colOff>114300</xdr:colOff>
      <xdr:row>40</xdr:row>
      <xdr:rowOff>158880</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a:off x="8750300" y="7014429"/>
          <a:ext cx="889000" cy="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107486</xdr:rowOff>
    </xdr:from>
    <xdr:to>
      <xdr:col>41</xdr:col>
      <xdr:colOff>101600</xdr:colOff>
      <xdr:row>41</xdr:row>
      <xdr:rowOff>37636</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7810500" y="696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156429</xdr:rowOff>
    </xdr:from>
    <xdr:to>
      <xdr:col>45</xdr:col>
      <xdr:colOff>177800</xdr:colOff>
      <xdr:row>40</xdr:row>
      <xdr:rowOff>158286</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7861300" y="7014429"/>
          <a:ext cx="889000" cy="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144679</xdr:rowOff>
    </xdr:from>
    <xdr:ext cx="534377" cy="259045"/>
    <xdr:sp macro="" textlink="">
      <xdr:nvSpPr>
        <xdr:cNvPr id="134" name="n_1aveValue【道路】&#10;一人当たり延長">
          <a:extLst>
            <a:ext uri="{FF2B5EF4-FFF2-40B4-BE49-F238E27FC236}">
              <a16:creationId xmlns:a16="http://schemas.microsoft.com/office/drawing/2014/main" id="{00000000-0008-0000-0E00-000086000000}"/>
            </a:ext>
          </a:extLst>
        </xdr:cNvPr>
        <xdr:cNvSpPr txBox="1"/>
      </xdr:nvSpPr>
      <xdr:spPr>
        <a:xfrm>
          <a:off x="9359411" y="665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159081</xdr:rowOff>
    </xdr:from>
    <xdr:ext cx="534377" cy="259045"/>
    <xdr:sp macro="" textlink="">
      <xdr:nvSpPr>
        <xdr:cNvPr id="135" name="n_2aveValue【道路】&#10;一人当たり延長">
          <a:extLst>
            <a:ext uri="{FF2B5EF4-FFF2-40B4-BE49-F238E27FC236}">
              <a16:creationId xmlns:a16="http://schemas.microsoft.com/office/drawing/2014/main" id="{00000000-0008-0000-0E00-000087000000}"/>
            </a:ext>
          </a:extLst>
        </xdr:cNvPr>
        <xdr:cNvSpPr txBox="1"/>
      </xdr:nvSpPr>
      <xdr:spPr>
        <a:xfrm>
          <a:off x="8483111" y="667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156365</xdr:rowOff>
    </xdr:from>
    <xdr:ext cx="534377" cy="259045"/>
    <xdr:sp macro="" textlink="">
      <xdr:nvSpPr>
        <xdr:cNvPr id="136" name="n_3aveValue【道路】&#10;一人当たり延長">
          <a:extLst>
            <a:ext uri="{FF2B5EF4-FFF2-40B4-BE49-F238E27FC236}">
              <a16:creationId xmlns:a16="http://schemas.microsoft.com/office/drawing/2014/main" id="{00000000-0008-0000-0E00-000088000000}"/>
            </a:ext>
          </a:extLst>
        </xdr:cNvPr>
        <xdr:cNvSpPr txBox="1"/>
      </xdr:nvSpPr>
      <xdr:spPr>
        <a:xfrm>
          <a:off x="7594111" y="667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3779</xdr:rowOff>
    </xdr:from>
    <xdr:ext cx="534377" cy="259045"/>
    <xdr:sp macro="" textlink="">
      <xdr:nvSpPr>
        <xdr:cNvPr id="137" name="n_4aveValue【道路】&#10;一人当たり延長">
          <a:extLst>
            <a:ext uri="{FF2B5EF4-FFF2-40B4-BE49-F238E27FC236}">
              <a16:creationId xmlns:a16="http://schemas.microsoft.com/office/drawing/2014/main" id="{00000000-0008-0000-0E00-000089000000}"/>
            </a:ext>
          </a:extLst>
        </xdr:cNvPr>
        <xdr:cNvSpPr txBox="1"/>
      </xdr:nvSpPr>
      <xdr:spPr>
        <a:xfrm>
          <a:off x="6705111" y="669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29357</xdr:rowOff>
    </xdr:from>
    <xdr:ext cx="534377" cy="259045"/>
    <xdr:sp macro="" textlink="">
      <xdr:nvSpPr>
        <xdr:cNvPr id="138" name="n_1mainValue【道路】&#10;一人当たり延長">
          <a:extLst>
            <a:ext uri="{FF2B5EF4-FFF2-40B4-BE49-F238E27FC236}">
              <a16:creationId xmlns:a16="http://schemas.microsoft.com/office/drawing/2014/main" id="{00000000-0008-0000-0E00-00008A000000}"/>
            </a:ext>
          </a:extLst>
        </xdr:cNvPr>
        <xdr:cNvSpPr txBox="1"/>
      </xdr:nvSpPr>
      <xdr:spPr>
        <a:xfrm>
          <a:off x="9359411" y="705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26906</xdr:rowOff>
    </xdr:from>
    <xdr:ext cx="534377" cy="259045"/>
    <xdr:sp macro="" textlink="">
      <xdr:nvSpPr>
        <xdr:cNvPr id="139" name="n_2mainValue【道路】&#10;一人当たり延長">
          <a:extLst>
            <a:ext uri="{FF2B5EF4-FFF2-40B4-BE49-F238E27FC236}">
              <a16:creationId xmlns:a16="http://schemas.microsoft.com/office/drawing/2014/main" id="{00000000-0008-0000-0E00-00008B000000}"/>
            </a:ext>
          </a:extLst>
        </xdr:cNvPr>
        <xdr:cNvSpPr txBox="1"/>
      </xdr:nvSpPr>
      <xdr:spPr>
        <a:xfrm>
          <a:off x="8483111" y="705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28763</xdr:rowOff>
    </xdr:from>
    <xdr:ext cx="534377" cy="259045"/>
    <xdr:sp macro="" textlink="">
      <xdr:nvSpPr>
        <xdr:cNvPr id="140" name="n_3mainValue【道路】&#10;一人当たり延長">
          <a:extLst>
            <a:ext uri="{FF2B5EF4-FFF2-40B4-BE49-F238E27FC236}">
              <a16:creationId xmlns:a16="http://schemas.microsoft.com/office/drawing/2014/main" id="{00000000-0008-0000-0E00-00008C000000}"/>
            </a:ext>
          </a:extLst>
        </xdr:cNvPr>
        <xdr:cNvSpPr txBox="1"/>
      </xdr:nvSpPr>
      <xdr:spPr>
        <a:xfrm>
          <a:off x="7594111" y="705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a:extLst>
            <a:ext uri="{FF2B5EF4-FFF2-40B4-BE49-F238E27FC236}">
              <a16:creationId xmlns:a16="http://schemas.microsoft.com/office/drawing/2014/main" id="{00000000-0008-0000-0E00-00008D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a:extLst>
            <a:ext uri="{FF2B5EF4-FFF2-40B4-BE49-F238E27FC236}">
              <a16:creationId xmlns:a16="http://schemas.microsoft.com/office/drawing/2014/main" id="{00000000-0008-0000-0E00-00008E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a:extLst>
            <a:ext uri="{FF2B5EF4-FFF2-40B4-BE49-F238E27FC236}">
              <a16:creationId xmlns:a16="http://schemas.microsoft.com/office/drawing/2014/main" id="{00000000-0008-0000-0E00-00008F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a:extLst>
            <a:ext uri="{FF2B5EF4-FFF2-40B4-BE49-F238E27FC236}">
              <a16:creationId xmlns:a16="http://schemas.microsoft.com/office/drawing/2014/main" id="{00000000-0008-0000-0E00-000090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a:extLst>
            <a:ext uri="{FF2B5EF4-FFF2-40B4-BE49-F238E27FC236}">
              <a16:creationId xmlns:a16="http://schemas.microsoft.com/office/drawing/2014/main" id="{00000000-0008-0000-0E00-000091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a:extLst>
            <a:ext uri="{FF2B5EF4-FFF2-40B4-BE49-F238E27FC236}">
              <a16:creationId xmlns:a16="http://schemas.microsoft.com/office/drawing/2014/main" id="{00000000-0008-0000-0E00-000095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a:extLst>
            <a:ext uri="{FF2B5EF4-FFF2-40B4-BE49-F238E27FC236}">
              <a16:creationId xmlns:a16="http://schemas.microsoft.com/office/drawing/2014/main" id="{00000000-0008-0000-0E00-000096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a:extLst>
            <a:ext uri="{FF2B5EF4-FFF2-40B4-BE49-F238E27FC236}">
              <a16:creationId xmlns:a16="http://schemas.microsoft.com/office/drawing/2014/main" id="{00000000-0008-0000-0E00-000097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a:extLst>
            <a:ext uri="{FF2B5EF4-FFF2-40B4-BE49-F238E27FC236}">
              <a16:creationId xmlns:a16="http://schemas.microsoft.com/office/drawing/2014/main" id="{00000000-0008-0000-0E00-000098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3" name="テキスト ボックス 152">
          <a:extLst>
            <a:ext uri="{FF2B5EF4-FFF2-40B4-BE49-F238E27FC236}">
              <a16:creationId xmlns:a16="http://schemas.microsoft.com/office/drawing/2014/main" id="{00000000-0008-0000-0E00-000099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a:extLst>
            <a:ext uri="{FF2B5EF4-FFF2-40B4-BE49-F238E27FC236}">
              <a16:creationId xmlns:a16="http://schemas.microsoft.com/office/drawing/2014/main" id="{00000000-0008-0000-0E00-00009A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a:extLst>
            <a:ext uri="{FF2B5EF4-FFF2-40B4-BE49-F238E27FC236}">
              <a16:creationId xmlns:a16="http://schemas.microsoft.com/office/drawing/2014/main" id="{00000000-0008-0000-0E00-00009B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a:extLst>
            <a:ext uri="{FF2B5EF4-FFF2-40B4-BE49-F238E27FC236}">
              <a16:creationId xmlns:a16="http://schemas.microsoft.com/office/drawing/2014/main" id="{00000000-0008-0000-0E00-00009C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a:extLst>
            <a:ext uri="{FF2B5EF4-FFF2-40B4-BE49-F238E27FC236}">
              <a16:creationId xmlns:a16="http://schemas.microsoft.com/office/drawing/2014/main" id="{00000000-0008-0000-0E00-0000A3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127635</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flipV="1">
          <a:off x="4634865" y="9589770"/>
          <a:ext cx="0" cy="151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65" name="【橋りょう・トンネル】&#10;有形固定資産減価償却率最小値テキスト">
          <a:extLst>
            <a:ext uri="{FF2B5EF4-FFF2-40B4-BE49-F238E27FC236}">
              <a16:creationId xmlns:a16="http://schemas.microsoft.com/office/drawing/2014/main" id="{00000000-0008-0000-0E00-0000A5000000}"/>
            </a:ext>
          </a:extLst>
        </xdr:cNvPr>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67" name="【橋りょう・トンネル】&#10;有形固定資産減価償却率最大値テキスト">
          <a:extLst>
            <a:ext uri="{FF2B5EF4-FFF2-40B4-BE49-F238E27FC236}">
              <a16:creationId xmlns:a16="http://schemas.microsoft.com/office/drawing/2014/main" id="{00000000-0008-0000-0E00-0000A7000000}"/>
            </a:ext>
          </a:extLst>
        </xdr:cNvPr>
        <xdr:cNvSpPr txBox="1"/>
      </xdr:nvSpPr>
      <xdr:spPr>
        <a:xfrm>
          <a:off x="46736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a:off x="4546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146702</xdr:rowOff>
    </xdr:from>
    <xdr:ext cx="405111" cy="259045"/>
    <xdr:sp macro="" textlink="">
      <xdr:nvSpPr>
        <xdr:cNvPr id="169" name="【橋りょう・トンネル】&#10;有形固定資産減価償却率平均値テキスト">
          <a:extLst>
            <a:ext uri="{FF2B5EF4-FFF2-40B4-BE49-F238E27FC236}">
              <a16:creationId xmlns:a16="http://schemas.microsoft.com/office/drawing/2014/main" id="{00000000-0008-0000-0E00-0000A9000000}"/>
            </a:ext>
          </a:extLst>
        </xdr:cNvPr>
        <xdr:cNvSpPr txBox="1"/>
      </xdr:nvSpPr>
      <xdr:spPr>
        <a:xfrm>
          <a:off x="4673600" y="10605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168275</xdr:rowOff>
    </xdr:from>
    <xdr:to>
      <xdr:col>24</xdr:col>
      <xdr:colOff>114300</xdr:colOff>
      <xdr:row>62</xdr:row>
      <xdr:rowOff>98425</xdr:rowOff>
    </xdr:to>
    <xdr:sp macro="" textlink="">
      <xdr:nvSpPr>
        <xdr:cNvPr id="170" name="フローチャート: 判断 169">
          <a:extLst>
            <a:ext uri="{FF2B5EF4-FFF2-40B4-BE49-F238E27FC236}">
              <a16:creationId xmlns:a16="http://schemas.microsoft.com/office/drawing/2014/main" id="{00000000-0008-0000-0E00-0000AA000000}"/>
            </a:ext>
          </a:extLst>
        </xdr:cNvPr>
        <xdr:cNvSpPr/>
      </xdr:nvSpPr>
      <xdr:spPr>
        <a:xfrm>
          <a:off x="45847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141605</xdr:rowOff>
    </xdr:from>
    <xdr:to>
      <xdr:col>20</xdr:col>
      <xdr:colOff>38100</xdr:colOff>
      <xdr:row>62</xdr:row>
      <xdr:rowOff>71755</xdr:rowOff>
    </xdr:to>
    <xdr:sp macro="" textlink="">
      <xdr:nvSpPr>
        <xdr:cNvPr id="171" name="フローチャート: 判断 170">
          <a:extLst>
            <a:ext uri="{FF2B5EF4-FFF2-40B4-BE49-F238E27FC236}">
              <a16:creationId xmlns:a16="http://schemas.microsoft.com/office/drawing/2014/main" id="{00000000-0008-0000-0E00-0000AB000000}"/>
            </a:ext>
          </a:extLst>
        </xdr:cNvPr>
        <xdr:cNvSpPr/>
      </xdr:nvSpPr>
      <xdr:spPr>
        <a:xfrm>
          <a:off x="3746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113030</xdr:rowOff>
    </xdr:from>
    <xdr:to>
      <xdr:col>15</xdr:col>
      <xdr:colOff>101600</xdr:colOff>
      <xdr:row>62</xdr:row>
      <xdr:rowOff>43180</xdr:rowOff>
    </xdr:to>
    <xdr:sp macro="" textlink="">
      <xdr:nvSpPr>
        <xdr:cNvPr id="172" name="フローチャート: 判断 171">
          <a:extLst>
            <a:ext uri="{FF2B5EF4-FFF2-40B4-BE49-F238E27FC236}">
              <a16:creationId xmlns:a16="http://schemas.microsoft.com/office/drawing/2014/main" id="{00000000-0008-0000-0E00-0000AC000000}"/>
            </a:ext>
          </a:extLst>
        </xdr:cNvPr>
        <xdr:cNvSpPr/>
      </xdr:nvSpPr>
      <xdr:spPr>
        <a:xfrm>
          <a:off x="2857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73" name="フローチャート: 判断 172">
          <a:extLst>
            <a:ext uri="{FF2B5EF4-FFF2-40B4-BE49-F238E27FC236}">
              <a16:creationId xmlns:a16="http://schemas.microsoft.com/office/drawing/2014/main" id="{00000000-0008-0000-0E00-0000AD000000}"/>
            </a:ext>
          </a:extLst>
        </xdr:cNvPr>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44450</xdr:rowOff>
    </xdr:from>
    <xdr:to>
      <xdr:col>6</xdr:col>
      <xdr:colOff>38100</xdr:colOff>
      <xdr:row>61</xdr:row>
      <xdr:rowOff>146050</xdr:rowOff>
    </xdr:to>
    <xdr:sp macro="" textlink="">
      <xdr:nvSpPr>
        <xdr:cNvPr id="174" name="フローチャート: 判断 173">
          <a:extLst>
            <a:ext uri="{FF2B5EF4-FFF2-40B4-BE49-F238E27FC236}">
              <a16:creationId xmlns:a16="http://schemas.microsoft.com/office/drawing/2014/main" id="{00000000-0008-0000-0E00-0000AE000000}"/>
            </a:ext>
          </a:extLst>
        </xdr:cNvPr>
        <xdr:cNvSpPr/>
      </xdr:nvSpPr>
      <xdr:spPr>
        <a:xfrm>
          <a:off x="107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E00-0000AF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E00-0000B0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E00-0000B1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E00-0000B2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E00-0000B3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84455</xdr:rowOff>
    </xdr:from>
    <xdr:to>
      <xdr:col>24</xdr:col>
      <xdr:colOff>114300</xdr:colOff>
      <xdr:row>62</xdr:row>
      <xdr:rowOff>14605</xdr:rowOff>
    </xdr:to>
    <xdr:sp macro="" textlink="">
      <xdr:nvSpPr>
        <xdr:cNvPr id="180" name="楕円 179">
          <a:extLst>
            <a:ext uri="{FF2B5EF4-FFF2-40B4-BE49-F238E27FC236}">
              <a16:creationId xmlns:a16="http://schemas.microsoft.com/office/drawing/2014/main" id="{00000000-0008-0000-0E00-0000B4000000}"/>
            </a:ext>
          </a:extLst>
        </xdr:cNvPr>
        <xdr:cNvSpPr/>
      </xdr:nvSpPr>
      <xdr:spPr>
        <a:xfrm>
          <a:off x="4584700" y="1054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107332</xdr:rowOff>
    </xdr:from>
    <xdr:ext cx="405111" cy="259045"/>
    <xdr:sp macro="" textlink="">
      <xdr:nvSpPr>
        <xdr:cNvPr id="181" name="【橋りょう・トンネル】&#10;有形固定資産減価償却率該当値テキスト">
          <a:extLst>
            <a:ext uri="{FF2B5EF4-FFF2-40B4-BE49-F238E27FC236}">
              <a16:creationId xmlns:a16="http://schemas.microsoft.com/office/drawing/2014/main" id="{00000000-0008-0000-0E00-0000B5000000}"/>
            </a:ext>
          </a:extLst>
        </xdr:cNvPr>
        <xdr:cNvSpPr txBox="1"/>
      </xdr:nvSpPr>
      <xdr:spPr>
        <a:xfrm>
          <a:off x="4673600" y="10394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59690</xdr:rowOff>
    </xdr:from>
    <xdr:to>
      <xdr:col>20</xdr:col>
      <xdr:colOff>38100</xdr:colOff>
      <xdr:row>61</xdr:row>
      <xdr:rowOff>161290</xdr:rowOff>
    </xdr:to>
    <xdr:sp macro="" textlink="">
      <xdr:nvSpPr>
        <xdr:cNvPr id="182" name="楕円 181">
          <a:extLst>
            <a:ext uri="{FF2B5EF4-FFF2-40B4-BE49-F238E27FC236}">
              <a16:creationId xmlns:a16="http://schemas.microsoft.com/office/drawing/2014/main" id="{00000000-0008-0000-0E00-0000B6000000}"/>
            </a:ext>
          </a:extLst>
        </xdr:cNvPr>
        <xdr:cNvSpPr/>
      </xdr:nvSpPr>
      <xdr:spPr>
        <a:xfrm>
          <a:off x="3746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110490</xdr:rowOff>
    </xdr:from>
    <xdr:to>
      <xdr:col>24</xdr:col>
      <xdr:colOff>63500</xdr:colOff>
      <xdr:row>61</xdr:row>
      <xdr:rowOff>135255</xdr:rowOff>
    </xdr:to>
    <xdr:cxnSp macro="">
      <xdr:nvCxnSpPr>
        <xdr:cNvPr id="183" name="直線コネクタ 182">
          <a:extLst>
            <a:ext uri="{FF2B5EF4-FFF2-40B4-BE49-F238E27FC236}">
              <a16:creationId xmlns:a16="http://schemas.microsoft.com/office/drawing/2014/main" id="{00000000-0008-0000-0E00-0000B7000000}"/>
            </a:ext>
          </a:extLst>
        </xdr:cNvPr>
        <xdr:cNvCxnSpPr/>
      </xdr:nvCxnSpPr>
      <xdr:spPr>
        <a:xfrm>
          <a:off x="3797300" y="1056894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36830</xdr:rowOff>
    </xdr:from>
    <xdr:to>
      <xdr:col>15</xdr:col>
      <xdr:colOff>101600</xdr:colOff>
      <xdr:row>61</xdr:row>
      <xdr:rowOff>138430</xdr:rowOff>
    </xdr:to>
    <xdr:sp macro="" textlink="">
      <xdr:nvSpPr>
        <xdr:cNvPr id="184" name="楕円 183">
          <a:extLst>
            <a:ext uri="{FF2B5EF4-FFF2-40B4-BE49-F238E27FC236}">
              <a16:creationId xmlns:a16="http://schemas.microsoft.com/office/drawing/2014/main" id="{00000000-0008-0000-0E00-0000B8000000}"/>
            </a:ext>
          </a:extLst>
        </xdr:cNvPr>
        <xdr:cNvSpPr/>
      </xdr:nvSpPr>
      <xdr:spPr>
        <a:xfrm>
          <a:off x="28575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87630</xdr:rowOff>
    </xdr:from>
    <xdr:to>
      <xdr:col>19</xdr:col>
      <xdr:colOff>177800</xdr:colOff>
      <xdr:row>61</xdr:row>
      <xdr:rowOff>110490</xdr:rowOff>
    </xdr:to>
    <xdr:cxnSp macro="">
      <xdr:nvCxnSpPr>
        <xdr:cNvPr id="185" name="直線コネクタ 184">
          <a:extLst>
            <a:ext uri="{FF2B5EF4-FFF2-40B4-BE49-F238E27FC236}">
              <a16:creationId xmlns:a16="http://schemas.microsoft.com/office/drawing/2014/main" id="{00000000-0008-0000-0E00-0000B9000000}"/>
            </a:ext>
          </a:extLst>
        </xdr:cNvPr>
        <xdr:cNvCxnSpPr/>
      </xdr:nvCxnSpPr>
      <xdr:spPr>
        <a:xfrm>
          <a:off x="2908300" y="10546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13970</xdr:rowOff>
    </xdr:from>
    <xdr:to>
      <xdr:col>10</xdr:col>
      <xdr:colOff>165100</xdr:colOff>
      <xdr:row>61</xdr:row>
      <xdr:rowOff>115570</xdr:rowOff>
    </xdr:to>
    <xdr:sp macro="" textlink="">
      <xdr:nvSpPr>
        <xdr:cNvPr id="186" name="楕円 185">
          <a:extLst>
            <a:ext uri="{FF2B5EF4-FFF2-40B4-BE49-F238E27FC236}">
              <a16:creationId xmlns:a16="http://schemas.microsoft.com/office/drawing/2014/main" id="{00000000-0008-0000-0E00-0000BA000000}"/>
            </a:ext>
          </a:extLst>
        </xdr:cNvPr>
        <xdr:cNvSpPr/>
      </xdr:nvSpPr>
      <xdr:spPr>
        <a:xfrm>
          <a:off x="1968500" y="1047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64770</xdr:rowOff>
    </xdr:from>
    <xdr:to>
      <xdr:col>15</xdr:col>
      <xdr:colOff>50800</xdr:colOff>
      <xdr:row>61</xdr:row>
      <xdr:rowOff>87630</xdr:rowOff>
    </xdr:to>
    <xdr:cxnSp macro="">
      <xdr:nvCxnSpPr>
        <xdr:cNvPr id="187" name="直線コネクタ 186">
          <a:extLst>
            <a:ext uri="{FF2B5EF4-FFF2-40B4-BE49-F238E27FC236}">
              <a16:creationId xmlns:a16="http://schemas.microsoft.com/office/drawing/2014/main" id="{00000000-0008-0000-0E00-0000BB000000}"/>
            </a:ext>
          </a:extLst>
        </xdr:cNvPr>
        <xdr:cNvCxnSpPr/>
      </xdr:nvCxnSpPr>
      <xdr:spPr>
        <a:xfrm>
          <a:off x="2019300" y="10523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62882</xdr:rowOff>
    </xdr:from>
    <xdr:ext cx="405111" cy="259045"/>
    <xdr:sp macro="" textlink="">
      <xdr:nvSpPr>
        <xdr:cNvPr id="188" name="n_1aveValue【橋りょう・トンネル】&#10;有形固定資産減価償却率">
          <a:extLst>
            <a:ext uri="{FF2B5EF4-FFF2-40B4-BE49-F238E27FC236}">
              <a16:creationId xmlns:a16="http://schemas.microsoft.com/office/drawing/2014/main" id="{00000000-0008-0000-0E00-0000BC000000}"/>
            </a:ext>
          </a:extLst>
        </xdr:cNvPr>
        <xdr:cNvSpPr txBox="1"/>
      </xdr:nvSpPr>
      <xdr:spPr>
        <a:xfrm>
          <a:off x="358204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34307</xdr:rowOff>
    </xdr:from>
    <xdr:ext cx="405111" cy="259045"/>
    <xdr:sp macro="" textlink="">
      <xdr:nvSpPr>
        <xdr:cNvPr id="189" name="n_2aveValue【橋りょう・トンネル】&#10;有形固定資産減価償却率">
          <a:extLst>
            <a:ext uri="{FF2B5EF4-FFF2-40B4-BE49-F238E27FC236}">
              <a16:creationId xmlns:a16="http://schemas.microsoft.com/office/drawing/2014/main" id="{00000000-0008-0000-0E00-0000BD000000}"/>
            </a:ext>
          </a:extLst>
        </xdr:cNvPr>
        <xdr:cNvSpPr txBox="1"/>
      </xdr:nvSpPr>
      <xdr:spPr>
        <a:xfrm>
          <a:off x="27057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5732</xdr:rowOff>
    </xdr:from>
    <xdr:ext cx="405111" cy="259045"/>
    <xdr:sp macro="" textlink="">
      <xdr:nvSpPr>
        <xdr:cNvPr id="190" name="n_3aveValue【橋りょう・トンネル】&#10;有形固定資産減価償却率">
          <a:extLst>
            <a:ext uri="{FF2B5EF4-FFF2-40B4-BE49-F238E27FC236}">
              <a16:creationId xmlns:a16="http://schemas.microsoft.com/office/drawing/2014/main" id="{00000000-0008-0000-0E00-0000BE000000}"/>
            </a:ext>
          </a:extLst>
        </xdr:cNvPr>
        <xdr:cNvSpPr txBox="1"/>
      </xdr:nvSpPr>
      <xdr:spPr>
        <a:xfrm>
          <a:off x="1816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162577</xdr:rowOff>
    </xdr:from>
    <xdr:ext cx="405111" cy="259045"/>
    <xdr:sp macro="" textlink="">
      <xdr:nvSpPr>
        <xdr:cNvPr id="191" name="n_4aveValue【橋りょう・トンネル】&#10;有形固定資産減価償却率">
          <a:extLst>
            <a:ext uri="{FF2B5EF4-FFF2-40B4-BE49-F238E27FC236}">
              <a16:creationId xmlns:a16="http://schemas.microsoft.com/office/drawing/2014/main" id="{00000000-0008-0000-0E00-0000BF000000}"/>
            </a:ext>
          </a:extLst>
        </xdr:cNvPr>
        <xdr:cNvSpPr txBox="1"/>
      </xdr:nvSpPr>
      <xdr:spPr>
        <a:xfrm>
          <a:off x="927744" y="1027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6367</xdr:rowOff>
    </xdr:from>
    <xdr:ext cx="405111" cy="259045"/>
    <xdr:sp macro="" textlink="">
      <xdr:nvSpPr>
        <xdr:cNvPr id="192" name="n_1mainValue【橋りょう・トンネル】&#10;有形固定資産減価償却率">
          <a:extLst>
            <a:ext uri="{FF2B5EF4-FFF2-40B4-BE49-F238E27FC236}">
              <a16:creationId xmlns:a16="http://schemas.microsoft.com/office/drawing/2014/main" id="{00000000-0008-0000-0E00-0000C0000000}"/>
            </a:ext>
          </a:extLst>
        </xdr:cNvPr>
        <xdr:cNvSpPr txBox="1"/>
      </xdr:nvSpPr>
      <xdr:spPr>
        <a:xfrm>
          <a:off x="3582044" y="10293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154957</xdr:rowOff>
    </xdr:from>
    <xdr:ext cx="405111" cy="259045"/>
    <xdr:sp macro="" textlink="">
      <xdr:nvSpPr>
        <xdr:cNvPr id="193" name="n_2mainValue【橋りょう・トンネル】&#10;有形固定資産減価償却率">
          <a:extLst>
            <a:ext uri="{FF2B5EF4-FFF2-40B4-BE49-F238E27FC236}">
              <a16:creationId xmlns:a16="http://schemas.microsoft.com/office/drawing/2014/main" id="{00000000-0008-0000-0E00-0000C1000000}"/>
            </a:ext>
          </a:extLst>
        </xdr:cNvPr>
        <xdr:cNvSpPr txBox="1"/>
      </xdr:nvSpPr>
      <xdr:spPr>
        <a:xfrm>
          <a:off x="2705744" y="1027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132097</xdr:rowOff>
    </xdr:from>
    <xdr:ext cx="405111" cy="259045"/>
    <xdr:sp macro="" textlink="">
      <xdr:nvSpPr>
        <xdr:cNvPr id="194" name="n_3mainValue【橋りょう・トンネル】&#10;有形固定資産減価償却率">
          <a:extLst>
            <a:ext uri="{FF2B5EF4-FFF2-40B4-BE49-F238E27FC236}">
              <a16:creationId xmlns:a16="http://schemas.microsoft.com/office/drawing/2014/main" id="{00000000-0008-0000-0E00-0000C2000000}"/>
            </a:ext>
          </a:extLst>
        </xdr:cNvPr>
        <xdr:cNvSpPr txBox="1"/>
      </xdr:nvSpPr>
      <xdr:spPr>
        <a:xfrm>
          <a:off x="1816744" y="1024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a:extLst>
            <a:ext uri="{FF2B5EF4-FFF2-40B4-BE49-F238E27FC236}">
              <a16:creationId xmlns:a16="http://schemas.microsoft.com/office/drawing/2014/main" id="{00000000-0008-0000-0E00-0000C3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a:extLst>
            <a:ext uri="{FF2B5EF4-FFF2-40B4-BE49-F238E27FC236}">
              <a16:creationId xmlns:a16="http://schemas.microsoft.com/office/drawing/2014/main" id="{00000000-0008-0000-0E00-0000C4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a:extLst>
            <a:ext uri="{FF2B5EF4-FFF2-40B4-BE49-F238E27FC236}">
              <a16:creationId xmlns:a16="http://schemas.microsoft.com/office/drawing/2014/main" id="{00000000-0008-0000-0E00-0000C5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a:extLst>
            <a:ext uri="{FF2B5EF4-FFF2-40B4-BE49-F238E27FC236}">
              <a16:creationId xmlns:a16="http://schemas.microsoft.com/office/drawing/2014/main" id="{00000000-0008-0000-0E00-0000C6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a:extLst>
            <a:ext uri="{FF2B5EF4-FFF2-40B4-BE49-F238E27FC236}">
              <a16:creationId xmlns:a16="http://schemas.microsoft.com/office/drawing/2014/main" id="{00000000-0008-0000-0E00-0000C7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a:extLst>
            <a:ext uri="{FF2B5EF4-FFF2-40B4-BE49-F238E27FC236}">
              <a16:creationId xmlns:a16="http://schemas.microsoft.com/office/drawing/2014/main" id="{00000000-0008-0000-0E00-0000C8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a:extLst>
            <a:ext uri="{FF2B5EF4-FFF2-40B4-BE49-F238E27FC236}">
              <a16:creationId xmlns:a16="http://schemas.microsoft.com/office/drawing/2014/main" id="{00000000-0008-0000-0E00-0000C9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a:extLst>
            <a:ext uri="{FF2B5EF4-FFF2-40B4-BE49-F238E27FC236}">
              <a16:creationId xmlns:a16="http://schemas.microsoft.com/office/drawing/2014/main" id="{00000000-0008-0000-0E00-0000CA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a:extLst>
            <a:ext uri="{FF2B5EF4-FFF2-40B4-BE49-F238E27FC236}">
              <a16:creationId xmlns:a16="http://schemas.microsoft.com/office/drawing/2014/main" id="{00000000-0008-0000-0E00-0000CB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a:extLst>
            <a:ext uri="{FF2B5EF4-FFF2-40B4-BE49-F238E27FC236}">
              <a16:creationId xmlns:a16="http://schemas.microsoft.com/office/drawing/2014/main" id="{00000000-0008-0000-0E00-0000CC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5" name="直線コネクタ 204">
          <a:extLst>
            <a:ext uri="{FF2B5EF4-FFF2-40B4-BE49-F238E27FC236}">
              <a16:creationId xmlns:a16="http://schemas.microsoft.com/office/drawing/2014/main" id="{00000000-0008-0000-0E00-0000CD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6" name="テキスト ボックス 205">
          <a:extLst>
            <a:ext uri="{FF2B5EF4-FFF2-40B4-BE49-F238E27FC236}">
              <a16:creationId xmlns:a16="http://schemas.microsoft.com/office/drawing/2014/main" id="{00000000-0008-0000-0E00-0000CE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7" name="直線コネクタ 206">
          <a:extLst>
            <a:ext uri="{FF2B5EF4-FFF2-40B4-BE49-F238E27FC236}">
              <a16:creationId xmlns:a16="http://schemas.microsoft.com/office/drawing/2014/main" id="{00000000-0008-0000-0E00-0000CF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8" name="テキスト ボックス 207">
          <a:extLst>
            <a:ext uri="{FF2B5EF4-FFF2-40B4-BE49-F238E27FC236}">
              <a16:creationId xmlns:a16="http://schemas.microsoft.com/office/drawing/2014/main" id="{00000000-0008-0000-0E00-0000D0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9" name="直線コネクタ 208">
          <a:extLst>
            <a:ext uri="{FF2B5EF4-FFF2-40B4-BE49-F238E27FC236}">
              <a16:creationId xmlns:a16="http://schemas.microsoft.com/office/drawing/2014/main" id="{00000000-0008-0000-0E00-0000D1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0" name="テキスト ボックス 209">
          <a:extLst>
            <a:ext uri="{FF2B5EF4-FFF2-40B4-BE49-F238E27FC236}">
              <a16:creationId xmlns:a16="http://schemas.microsoft.com/office/drawing/2014/main" id="{00000000-0008-0000-0E00-0000D2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1" name="直線コネクタ 210">
          <a:extLst>
            <a:ext uri="{FF2B5EF4-FFF2-40B4-BE49-F238E27FC236}">
              <a16:creationId xmlns:a16="http://schemas.microsoft.com/office/drawing/2014/main" id="{00000000-0008-0000-0E00-0000D3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12" name="テキスト ボックス 211">
          <a:extLst>
            <a:ext uri="{FF2B5EF4-FFF2-40B4-BE49-F238E27FC236}">
              <a16:creationId xmlns:a16="http://schemas.microsoft.com/office/drawing/2014/main" id="{00000000-0008-0000-0E00-0000D4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a:extLst>
            <a:ext uri="{FF2B5EF4-FFF2-40B4-BE49-F238E27FC236}">
              <a16:creationId xmlns:a16="http://schemas.microsoft.com/office/drawing/2014/main" id="{00000000-0008-0000-0E00-0000D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a:extLst>
            <a:ext uri="{FF2B5EF4-FFF2-40B4-BE49-F238E27FC236}">
              <a16:creationId xmlns:a16="http://schemas.microsoft.com/office/drawing/2014/main" id="{00000000-0008-0000-0E00-0000D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52705</xdr:rowOff>
    </xdr:from>
    <xdr:to>
      <xdr:col>54</xdr:col>
      <xdr:colOff>189865</xdr:colOff>
      <xdr:row>63</xdr:row>
      <xdr:rowOff>170380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flipV="1">
          <a:off x="10476865" y="9482455"/>
          <a:ext cx="0" cy="148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2757</xdr:rowOff>
    </xdr:from>
    <xdr:ext cx="469744" cy="259045"/>
    <xdr:sp macro="" textlink="">
      <xdr:nvSpPr>
        <xdr:cNvPr id="217" name="【橋りょう・トンネル】&#10;一人当たり有形固定資産（償却資産）額最小値テキスト">
          <a:extLst>
            <a:ext uri="{FF2B5EF4-FFF2-40B4-BE49-F238E27FC236}">
              <a16:creationId xmlns:a16="http://schemas.microsoft.com/office/drawing/2014/main" id="{00000000-0008-0000-0E00-0000D9000000}"/>
            </a:ext>
          </a:extLst>
        </xdr:cNvPr>
        <xdr:cNvSpPr txBox="1"/>
      </xdr:nvSpPr>
      <xdr:spPr>
        <a:xfrm>
          <a:off x="10515600" y="1097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170380</xdr:rowOff>
    </xdr:from>
    <xdr:to>
      <xdr:col>55</xdr:col>
      <xdr:colOff>88900</xdr:colOff>
      <xdr:row>63</xdr:row>
      <xdr:rowOff>170380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10388600" y="1097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170832</xdr:rowOff>
    </xdr:from>
    <xdr:ext cx="690189" cy="259045"/>
    <xdr:sp macro="" textlink="">
      <xdr:nvSpPr>
        <xdr:cNvPr id="219" name="【橋りょう・トンネル】&#10;一人当たり有形固定資産（償却資産）額最大値テキスト">
          <a:extLst>
            <a:ext uri="{FF2B5EF4-FFF2-40B4-BE49-F238E27FC236}">
              <a16:creationId xmlns:a16="http://schemas.microsoft.com/office/drawing/2014/main" id="{00000000-0008-0000-0E00-0000DB000000}"/>
            </a:ext>
          </a:extLst>
        </xdr:cNvPr>
        <xdr:cNvSpPr txBox="1"/>
      </xdr:nvSpPr>
      <xdr:spPr>
        <a:xfrm>
          <a:off x="10515600" y="92576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52705</xdr:rowOff>
    </xdr:from>
    <xdr:to>
      <xdr:col>55</xdr:col>
      <xdr:colOff>88900</xdr:colOff>
      <xdr:row>55</xdr:row>
      <xdr:rowOff>52705</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10388600" y="9482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151678</xdr:rowOff>
    </xdr:from>
    <xdr:ext cx="599010" cy="259045"/>
    <xdr:sp macro="" textlink="">
      <xdr:nvSpPr>
        <xdr:cNvPr id="221" name="【橋りょう・トンネル】&#10;一人当たり有形固定資産（償却資産）額平均値テキスト">
          <a:extLst>
            <a:ext uri="{FF2B5EF4-FFF2-40B4-BE49-F238E27FC236}">
              <a16:creationId xmlns:a16="http://schemas.microsoft.com/office/drawing/2014/main" id="{00000000-0008-0000-0E00-0000DD000000}"/>
            </a:ext>
          </a:extLst>
        </xdr:cNvPr>
        <xdr:cNvSpPr txBox="1"/>
      </xdr:nvSpPr>
      <xdr:spPr>
        <a:xfrm>
          <a:off x="10515600" y="104386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128801</xdr:rowOff>
    </xdr:from>
    <xdr:to>
      <xdr:col>55</xdr:col>
      <xdr:colOff>50800</xdr:colOff>
      <xdr:row>62</xdr:row>
      <xdr:rowOff>58951</xdr:rowOff>
    </xdr:to>
    <xdr:sp macro="" textlink="">
      <xdr:nvSpPr>
        <xdr:cNvPr id="222" name="フローチャート: 判断 221">
          <a:extLst>
            <a:ext uri="{FF2B5EF4-FFF2-40B4-BE49-F238E27FC236}">
              <a16:creationId xmlns:a16="http://schemas.microsoft.com/office/drawing/2014/main" id="{00000000-0008-0000-0E00-0000DE000000}"/>
            </a:ext>
          </a:extLst>
        </xdr:cNvPr>
        <xdr:cNvSpPr/>
      </xdr:nvSpPr>
      <xdr:spPr>
        <a:xfrm>
          <a:off x="10426700" y="1058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128346</xdr:rowOff>
    </xdr:from>
    <xdr:to>
      <xdr:col>50</xdr:col>
      <xdr:colOff>165100</xdr:colOff>
      <xdr:row>62</xdr:row>
      <xdr:rowOff>58496</xdr:rowOff>
    </xdr:to>
    <xdr:sp macro="" textlink="">
      <xdr:nvSpPr>
        <xdr:cNvPr id="223" name="フローチャート: 判断 222">
          <a:extLst>
            <a:ext uri="{FF2B5EF4-FFF2-40B4-BE49-F238E27FC236}">
              <a16:creationId xmlns:a16="http://schemas.microsoft.com/office/drawing/2014/main" id="{00000000-0008-0000-0E00-0000DF000000}"/>
            </a:ext>
          </a:extLst>
        </xdr:cNvPr>
        <xdr:cNvSpPr/>
      </xdr:nvSpPr>
      <xdr:spPr>
        <a:xfrm>
          <a:off x="9588500" y="1058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137719</xdr:rowOff>
    </xdr:from>
    <xdr:to>
      <xdr:col>46</xdr:col>
      <xdr:colOff>38100</xdr:colOff>
      <xdr:row>62</xdr:row>
      <xdr:rowOff>67869</xdr:rowOff>
    </xdr:to>
    <xdr:sp macro="" textlink="">
      <xdr:nvSpPr>
        <xdr:cNvPr id="224" name="フローチャート: 判断 223">
          <a:extLst>
            <a:ext uri="{FF2B5EF4-FFF2-40B4-BE49-F238E27FC236}">
              <a16:creationId xmlns:a16="http://schemas.microsoft.com/office/drawing/2014/main" id="{00000000-0008-0000-0E00-0000E0000000}"/>
            </a:ext>
          </a:extLst>
        </xdr:cNvPr>
        <xdr:cNvSpPr/>
      </xdr:nvSpPr>
      <xdr:spPr>
        <a:xfrm>
          <a:off x="8699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147317</xdr:rowOff>
    </xdr:from>
    <xdr:to>
      <xdr:col>41</xdr:col>
      <xdr:colOff>101600</xdr:colOff>
      <xdr:row>62</xdr:row>
      <xdr:rowOff>77467</xdr:rowOff>
    </xdr:to>
    <xdr:sp macro="" textlink="">
      <xdr:nvSpPr>
        <xdr:cNvPr id="225" name="フローチャート: 判断 224">
          <a:extLst>
            <a:ext uri="{FF2B5EF4-FFF2-40B4-BE49-F238E27FC236}">
              <a16:creationId xmlns:a16="http://schemas.microsoft.com/office/drawing/2014/main" id="{00000000-0008-0000-0E00-0000E1000000}"/>
            </a:ext>
          </a:extLst>
        </xdr:cNvPr>
        <xdr:cNvSpPr/>
      </xdr:nvSpPr>
      <xdr:spPr>
        <a:xfrm>
          <a:off x="7810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45409</xdr:rowOff>
    </xdr:from>
    <xdr:to>
      <xdr:col>36</xdr:col>
      <xdr:colOff>165100</xdr:colOff>
      <xdr:row>62</xdr:row>
      <xdr:rowOff>147009</xdr:rowOff>
    </xdr:to>
    <xdr:sp macro="" textlink="">
      <xdr:nvSpPr>
        <xdr:cNvPr id="226" name="フローチャート: 判断 225">
          <a:extLst>
            <a:ext uri="{FF2B5EF4-FFF2-40B4-BE49-F238E27FC236}">
              <a16:creationId xmlns:a16="http://schemas.microsoft.com/office/drawing/2014/main" id="{00000000-0008-0000-0E00-0000E2000000}"/>
            </a:ext>
          </a:extLst>
        </xdr:cNvPr>
        <xdr:cNvSpPr/>
      </xdr:nvSpPr>
      <xdr:spPr>
        <a:xfrm>
          <a:off x="6921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00000000-0008-0000-0E00-0000E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00000000-0008-0000-0E00-0000E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00000000-0008-0000-0E00-0000E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48827</xdr:rowOff>
    </xdr:from>
    <xdr:to>
      <xdr:col>55</xdr:col>
      <xdr:colOff>50800</xdr:colOff>
      <xdr:row>62</xdr:row>
      <xdr:rowOff>150427</xdr:rowOff>
    </xdr:to>
    <xdr:sp macro="" textlink="">
      <xdr:nvSpPr>
        <xdr:cNvPr id="232" name="楕円 231">
          <a:extLst>
            <a:ext uri="{FF2B5EF4-FFF2-40B4-BE49-F238E27FC236}">
              <a16:creationId xmlns:a16="http://schemas.microsoft.com/office/drawing/2014/main" id="{00000000-0008-0000-0E00-0000E8000000}"/>
            </a:ext>
          </a:extLst>
        </xdr:cNvPr>
        <xdr:cNvSpPr/>
      </xdr:nvSpPr>
      <xdr:spPr>
        <a:xfrm>
          <a:off x="10426700" y="1067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27254</xdr:rowOff>
    </xdr:from>
    <xdr:ext cx="599010" cy="259045"/>
    <xdr:sp macro="" textlink="">
      <xdr:nvSpPr>
        <xdr:cNvPr id="233" name="【橋りょう・トンネル】&#10;一人当たり有形固定資産（償却資産）額該当値テキスト">
          <a:extLst>
            <a:ext uri="{FF2B5EF4-FFF2-40B4-BE49-F238E27FC236}">
              <a16:creationId xmlns:a16="http://schemas.microsoft.com/office/drawing/2014/main" id="{00000000-0008-0000-0E00-0000E9000000}"/>
            </a:ext>
          </a:extLst>
        </xdr:cNvPr>
        <xdr:cNvSpPr txBox="1"/>
      </xdr:nvSpPr>
      <xdr:spPr>
        <a:xfrm>
          <a:off x="10515600" y="10657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53032</xdr:rowOff>
    </xdr:from>
    <xdr:to>
      <xdr:col>50</xdr:col>
      <xdr:colOff>165100</xdr:colOff>
      <xdr:row>62</xdr:row>
      <xdr:rowOff>154632</xdr:rowOff>
    </xdr:to>
    <xdr:sp macro="" textlink="">
      <xdr:nvSpPr>
        <xdr:cNvPr id="234" name="楕円 233">
          <a:extLst>
            <a:ext uri="{FF2B5EF4-FFF2-40B4-BE49-F238E27FC236}">
              <a16:creationId xmlns:a16="http://schemas.microsoft.com/office/drawing/2014/main" id="{00000000-0008-0000-0E00-0000EA000000}"/>
            </a:ext>
          </a:extLst>
        </xdr:cNvPr>
        <xdr:cNvSpPr/>
      </xdr:nvSpPr>
      <xdr:spPr>
        <a:xfrm>
          <a:off x="9588500" y="1068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99627</xdr:rowOff>
    </xdr:from>
    <xdr:to>
      <xdr:col>55</xdr:col>
      <xdr:colOff>0</xdr:colOff>
      <xdr:row>62</xdr:row>
      <xdr:rowOff>103832</xdr:rowOff>
    </xdr:to>
    <xdr:cxnSp macro="">
      <xdr:nvCxnSpPr>
        <xdr:cNvPr id="235" name="直線コネクタ 234">
          <a:extLst>
            <a:ext uri="{FF2B5EF4-FFF2-40B4-BE49-F238E27FC236}">
              <a16:creationId xmlns:a16="http://schemas.microsoft.com/office/drawing/2014/main" id="{00000000-0008-0000-0E00-0000EB000000}"/>
            </a:ext>
          </a:extLst>
        </xdr:cNvPr>
        <xdr:cNvCxnSpPr/>
      </xdr:nvCxnSpPr>
      <xdr:spPr>
        <a:xfrm flipV="1">
          <a:off x="9639300" y="10729527"/>
          <a:ext cx="838200" cy="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57933</xdr:rowOff>
    </xdr:from>
    <xdr:to>
      <xdr:col>46</xdr:col>
      <xdr:colOff>38100</xdr:colOff>
      <xdr:row>62</xdr:row>
      <xdr:rowOff>159533</xdr:rowOff>
    </xdr:to>
    <xdr:sp macro="" textlink="">
      <xdr:nvSpPr>
        <xdr:cNvPr id="236" name="楕円 235">
          <a:extLst>
            <a:ext uri="{FF2B5EF4-FFF2-40B4-BE49-F238E27FC236}">
              <a16:creationId xmlns:a16="http://schemas.microsoft.com/office/drawing/2014/main" id="{00000000-0008-0000-0E00-0000EC000000}"/>
            </a:ext>
          </a:extLst>
        </xdr:cNvPr>
        <xdr:cNvSpPr/>
      </xdr:nvSpPr>
      <xdr:spPr>
        <a:xfrm>
          <a:off x="8699500" y="1068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103832</xdr:rowOff>
    </xdr:from>
    <xdr:to>
      <xdr:col>50</xdr:col>
      <xdr:colOff>114300</xdr:colOff>
      <xdr:row>62</xdr:row>
      <xdr:rowOff>108733</xdr:rowOff>
    </xdr:to>
    <xdr:cxnSp macro="">
      <xdr:nvCxnSpPr>
        <xdr:cNvPr id="237" name="直線コネクタ 236">
          <a:extLst>
            <a:ext uri="{FF2B5EF4-FFF2-40B4-BE49-F238E27FC236}">
              <a16:creationId xmlns:a16="http://schemas.microsoft.com/office/drawing/2014/main" id="{00000000-0008-0000-0E00-0000ED000000}"/>
            </a:ext>
          </a:extLst>
        </xdr:cNvPr>
        <xdr:cNvCxnSpPr/>
      </xdr:nvCxnSpPr>
      <xdr:spPr>
        <a:xfrm flipV="1">
          <a:off x="8750300" y="10733732"/>
          <a:ext cx="889000" cy="4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62336</xdr:rowOff>
    </xdr:from>
    <xdr:to>
      <xdr:col>41</xdr:col>
      <xdr:colOff>101600</xdr:colOff>
      <xdr:row>62</xdr:row>
      <xdr:rowOff>163936</xdr:rowOff>
    </xdr:to>
    <xdr:sp macro="" textlink="">
      <xdr:nvSpPr>
        <xdr:cNvPr id="238" name="楕円 237">
          <a:extLst>
            <a:ext uri="{FF2B5EF4-FFF2-40B4-BE49-F238E27FC236}">
              <a16:creationId xmlns:a16="http://schemas.microsoft.com/office/drawing/2014/main" id="{00000000-0008-0000-0E00-0000EE000000}"/>
            </a:ext>
          </a:extLst>
        </xdr:cNvPr>
        <xdr:cNvSpPr/>
      </xdr:nvSpPr>
      <xdr:spPr>
        <a:xfrm>
          <a:off x="7810500" y="1069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108733</xdr:rowOff>
    </xdr:from>
    <xdr:to>
      <xdr:col>45</xdr:col>
      <xdr:colOff>177800</xdr:colOff>
      <xdr:row>62</xdr:row>
      <xdr:rowOff>113136</xdr:rowOff>
    </xdr:to>
    <xdr:cxnSp macro="">
      <xdr:nvCxnSpPr>
        <xdr:cNvPr id="239" name="直線コネクタ 238">
          <a:extLst>
            <a:ext uri="{FF2B5EF4-FFF2-40B4-BE49-F238E27FC236}">
              <a16:creationId xmlns:a16="http://schemas.microsoft.com/office/drawing/2014/main" id="{00000000-0008-0000-0E00-0000EF000000}"/>
            </a:ext>
          </a:extLst>
        </xdr:cNvPr>
        <xdr:cNvCxnSpPr/>
      </xdr:nvCxnSpPr>
      <xdr:spPr>
        <a:xfrm flipV="1">
          <a:off x="7861300" y="10738633"/>
          <a:ext cx="889000" cy="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75023</xdr:rowOff>
    </xdr:from>
    <xdr:ext cx="599010" cy="259045"/>
    <xdr:sp macro="" textlink="">
      <xdr:nvSpPr>
        <xdr:cNvPr id="240" name="n_1aveValue【橋りょう・トンネル】&#10;一人当たり有形固定資産（償却資産）額">
          <a:extLst>
            <a:ext uri="{FF2B5EF4-FFF2-40B4-BE49-F238E27FC236}">
              <a16:creationId xmlns:a16="http://schemas.microsoft.com/office/drawing/2014/main" id="{00000000-0008-0000-0E00-0000F0000000}"/>
            </a:ext>
          </a:extLst>
        </xdr:cNvPr>
        <xdr:cNvSpPr txBox="1"/>
      </xdr:nvSpPr>
      <xdr:spPr>
        <a:xfrm>
          <a:off x="9327095" y="1036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84396</xdr:rowOff>
    </xdr:from>
    <xdr:ext cx="599010" cy="259045"/>
    <xdr:sp macro="" textlink="">
      <xdr:nvSpPr>
        <xdr:cNvPr id="241" name="n_2aveValue【橋りょう・トンネル】&#10;一人当たり有形固定資産（償却資産）額">
          <a:extLst>
            <a:ext uri="{FF2B5EF4-FFF2-40B4-BE49-F238E27FC236}">
              <a16:creationId xmlns:a16="http://schemas.microsoft.com/office/drawing/2014/main" id="{00000000-0008-0000-0E00-0000F1000000}"/>
            </a:ext>
          </a:extLst>
        </xdr:cNvPr>
        <xdr:cNvSpPr txBox="1"/>
      </xdr:nvSpPr>
      <xdr:spPr>
        <a:xfrm>
          <a:off x="8450795" y="1037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93994</xdr:rowOff>
    </xdr:from>
    <xdr:ext cx="599010" cy="259045"/>
    <xdr:sp macro="" textlink="">
      <xdr:nvSpPr>
        <xdr:cNvPr id="242" name="n_3aveValue【橋りょう・トンネル】&#10;一人当たり有形固定資産（償却資産）額">
          <a:extLst>
            <a:ext uri="{FF2B5EF4-FFF2-40B4-BE49-F238E27FC236}">
              <a16:creationId xmlns:a16="http://schemas.microsoft.com/office/drawing/2014/main" id="{00000000-0008-0000-0E00-0000F2000000}"/>
            </a:ext>
          </a:extLst>
        </xdr:cNvPr>
        <xdr:cNvSpPr txBox="1"/>
      </xdr:nvSpPr>
      <xdr:spPr>
        <a:xfrm>
          <a:off x="75617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163536</xdr:rowOff>
    </xdr:from>
    <xdr:ext cx="599010" cy="259045"/>
    <xdr:sp macro="" textlink="">
      <xdr:nvSpPr>
        <xdr:cNvPr id="243" name="n_4aveValue【橋りょう・トンネル】&#10;一人当たり有形固定資産（償却資産）額">
          <a:extLst>
            <a:ext uri="{FF2B5EF4-FFF2-40B4-BE49-F238E27FC236}">
              <a16:creationId xmlns:a16="http://schemas.microsoft.com/office/drawing/2014/main" id="{00000000-0008-0000-0E00-0000F3000000}"/>
            </a:ext>
          </a:extLst>
        </xdr:cNvPr>
        <xdr:cNvSpPr txBox="1"/>
      </xdr:nvSpPr>
      <xdr:spPr>
        <a:xfrm>
          <a:off x="6672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145759</xdr:rowOff>
    </xdr:from>
    <xdr:ext cx="599010" cy="259045"/>
    <xdr:sp macro="" textlink="">
      <xdr:nvSpPr>
        <xdr:cNvPr id="244" name="n_1mainValue【橋りょう・トンネル】&#10;一人当たり有形固定資産（償却資産）額">
          <a:extLst>
            <a:ext uri="{FF2B5EF4-FFF2-40B4-BE49-F238E27FC236}">
              <a16:creationId xmlns:a16="http://schemas.microsoft.com/office/drawing/2014/main" id="{00000000-0008-0000-0E00-0000F4000000}"/>
            </a:ext>
          </a:extLst>
        </xdr:cNvPr>
        <xdr:cNvSpPr txBox="1"/>
      </xdr:nvSpPr>
      <xdr:spPr>
        <a:xfrm>
          <a:off x="9327095" y="10775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150660</xdr:rowOff>
    </xdr:from>
    <xdr:ext cx="599010" cy="259045"/>
    <xdr:sp macro="" textlink="">
      <xdr:nvSpPr>
        <xdr:cNvPr id="245" name="n_2mainValue【橋りょう・トンネル】&#10;一人当たり有形固定資産（償却資産）額">
          <a:extLst>
            <a:ext uri="{FF2B5EF4-FFF2-40B4-BE49-F238E27FC236}">
              <a16:creationId xmlns:a16="http://schemas.microsoft.com/office/drawing/2014/main" id="{00000000-0008-0000-0E00-0000F5000000}"/>
            </a:ext>
          </a:extLst>
        </xdr:cNvPr>
        <xdr:cNvSpPr txBox="1"/>
      </xdr:nvSpPr>
      <xdr:spPr>
        <a:xfrm>
          <a:off x="8450795" y="10780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155063</xdr:rowOff>
    </xdr:from>
    <xdr:ext cx="599010" cy="259045"/>
    <xdr:sp macro="" textlink="">
      <xdr:nvSpPr>
        <xdr:cNvPr id="246" name="n_3mainValue【橋りょう・トンネル】&#10;一人当たり有形固定資産（償却資産）額">
          <a:extLst>
            <a:ext uri="{FF2B5EF4-FFF2-40B4-BE49-F238E27FC236}">
              <a16:creationId xmlns:a16="http://schemas.microsoft.com/office/drawing/2014/main" id="{00000000-0008-0000-0E00-0000F6000000}"/>
            </a:ext>
          </a:extLst>
        </xdr:cNvPr>
        <xdr:cNvSpPr txBox="1"/>
      </xdr:nvSpPr>
      <xdr:spPr>
        <a:xfrm>
          <a:off x="7561795" y="10784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a:extLst>
            <a:ext uri="{FF2B5EF4-FFF2-40B4-BE49-F238E27FC236}">
              <a16:creationId xmlns:a16="http://schemas.microsoft.com/office/drawing/2014/main" id="{00000000-0008-0000-0E00-0000F7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a:extLst>
            <a:ext uri="{FF2B5EF4-FFF2-40B4-BE49-F238E27FC236}">
              <a16:creationId xmlns:a16="http://schemas.microsoft.com/office/drawing/2014/main" id="{00000000-0008-0000-0E00-0000F8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a:extLst>
            <a:ext uri="{FF2B5EF4-FFF2-40B4-BE49-F238E27FC236}">
              <a16:creationId xmlns:a16="http://schemas.microsoft.com/office/drawing/2014/main" id="{00000000-0008-0000-0E00-0000F9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a:extLst>
            <a:ext uri="{FF2B5EF4-FFF2-40B4-BE49-F238E27FC236}">
              <a16:creationId xmlns:a16="http://schemas.microsoft.com/office/drawing/2014/main" id="{00000000-0008-0000-0E00-0000FA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a:extLst>
            <a:ext uri="{FF2B5EF4-FFF2-40B4-BE49-F238E27FC236}">
              <a16:creationId xmlns:a16="http://schemas.microsoft.com/office/drawing/2014/main" id="{00000000-0008-0000-0E00-0000FB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a:extLst>
            <a:ext uri="{FF2B5EF4-FFF2-40B4-BE49-F238E27FC236}">
              <a16:creationId xmlns:a16="http://schemas.microsoft.com/office/drawing/2014/main" id="{00000000-0008-0000-0E00-0000FC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a:extLst>
            <a:ext uri="{FF2B5EF4-FFF2-40B4-BE49-F238E27FC236}">
              <a16:creationId xmlns:a16="http://schemas.microsoft.com/office/drawing/2014/main" id="{00000000-0008-0000-0E00-0000FD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a:extLst>
            <a:ext uri="{FF2B5EF4-FFF2-40B4-BE49-F238E27FC236}">
              <a16:creationId xmlns:a16="http://schemas.microsoft.com/office/drawing/2014/main" id="{00000000-0008-0000-0E00-0000FE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a:extLst>
            <a:ext uri="{FF2B5EF4-FFF2-40B4-BE49-F238E27FC236}">
              <a16:creationId xmlns:a16="http://schemas.microsoft.com/office/drawing/2014/main" id="{00000000-0008-0000-0E00-0000FF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7" name="テキスト ボックス 256">
          <a:extLst>
            <a:ext uri="{FF2B5EF4-FFF2-40B4-BE49-F238E27FC236}">
              <a16:creationId xmlns:a16="http://schemas.microsoft.com/office/drawing/2014/main" id="{00000000-0008-0000-0E00-000001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8" name="直線コネクタ 257">
          <a:extLst>
            <a:ext uri="{FF2B5EF4-FFF2-40B4-BE49-F238E27FC236}">
              <a16:creationId xmlns:a16="http://schemas.microsoft.com/office/drawing/2014/main" id="{00000000-0008-0000-0E00-000002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9" name="テキスト ボックス 258">
          <a:extLst>
            <a:ext uri="{FF2B5EF4-FFF2-40B4-BE49-F238E27FC236}">
              <a16:creationId xmlns:a16="http://schemas.microsoft.com/office/drawing/2014/main" id="{00000000-0008-0000-0E00-000003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0" name="直線コネクタ 259">
          <a:extLst>
            <a:ext uri="{FF2B5EF4-FFF2-40B4-BE49-F238E27FC236}">
              <a16:creationId xmlns:a16="http://schemas.microsoft.com/office/drawing/2014/main" id="{00000000-0008-0000-0E00-000004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1" name="テキスト ボックス 260">
          <a:extLst>
            <a:ext uri="{FF2B5EF4-FFF2-40B4-BE49-F238E27FC236}">
              <a16:creationId xmlns:a16="http://schemas.microsoft.com/office/drawing/2014/main" id="{00000000-0008-0000-0E00-000005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2" name="直線コネクタ 261">
          <a:extLst>
            <a:ext uri="{FF2B5EF4-FFF2-40B4-BE49-F238E27FC236}">
              <a16:creationId xmlns:a16="http://schemas.microsoft.com/office/drawing/2014/main" id="{00000000-0008-0000-0E00-000006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3" name="テキスト ボックス 262">
          <a:extLst>
            <a:ext uri="{FF2B5EF4-FFF2-40B4-BE49-F238E27FC236}">
              <a16:creationId xmlns:a16="http://schemas.microsoft.com/office/drawing/2014/main" id="{00000000-0008-0000-0E00-000007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4" name="直線コネクタ 263">
          <a:extLst>
            <a:ext uri="{FF2B5EF4-FFF2-40B4-BE49-F238E27FC236}">
              <a16:creationId xmlns:a16="http://schemas.microsoft.com/office/drawing/2014/main" id="{00000000-0008-0000-0E00-000008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5" name="テキスト ボックス 264">
          <a:extLst>
            <a:ext uri="{FF2B5EF4-FFF2-40B4-BE49-F238E27FC236}">
              <a16:creationId xmlns:a16="http://schemas.microsoft.com/office/drawing/2014/main" id="{00000000-0008-0000-0E00-000009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6" name="直線コネクタ 265">
          <a:extLst>
            <a:ext uri="{FF2B5EF4-FFF2-40B4-BE49-F238E27FC236}">
              <a16:creationId xmlns:a16="http://schemas.microsoft.com/office/drawing/2014/main" id="{00000000-0008-0000-0E00-00000A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7" name="テキスト ボックス 266">
          <a:extLst>
            <a:ext uri="{FF2B5EF4-FFF2-40B4-BE49-F238E27FC236}">
              <a16:creationId xmlns:a16="http://schemas.microsoft.com/office/drawing/2014/main" id="{00000000-0008-0000-0E00-00000B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a:extLst>
            <a:ext uri="{FF2B5EF4-FFF2-40B4-BE49-F238E27FC236}">
              <a16:creationId xmlns:a16="http://schemas.microsoft.com/office/drawing/2014/main" id="{00000000-0008-0000-0E00-00000C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9" name="テキスト ボックス 268">
          <a:extLst>
            <a:ext uri="{FF2B5EF4-FFF2-40B4-BE49-F238E27FC236}">
              <a16:creationId xmlns:a16="http://schemas.microsoft.com/office/drawing/2014/main" id="{00000000-0008-0000-0E00-00000D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0" name="【公営住宅】&#10;有形固定資産減価償却率グラフ枠">
          <a:extLst>
            <a:ext uri="{FF2B5EF4-FFF2-40B4-BE49-F238E27FC236}">
              <a16:creationId xmlns:a16="http://schemas.microsoft.com/office/drawing/2014/main" id="{00000000-0008-0000-0E00-00000E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86</xdr:row>
      <xdr:rowOff>114300</xdr:rowOff>
    </xdr:to>
    <xdr:cxnSp macro="">
      <xdr:nvCxnSpPr>
        <xdr:cNvPr id="271" name="直線コネクタ 270">
          <a:extLst>
            <a:ext uri="{FF2B5EF4-FFF2-40B4-BE49-F238E27FC236}">
              <a16:creationId xmlns:a16="http://schemas.microsoft.com/office/drawing/2014/main" id="{00000000-0008-0000-0E00-00000F010000}"/>
            </a:ext>
          </a:extLst>
        </xdr:cNvPr>
        <xdr:cNvCxnSpPr/>
      </xdr:nvCxnSpPr>
      <xdr:spPr>
        <a:xfrm flipV="1">
          <a:off x="4634865" y="1354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2" name="【公営住宅】&#10;有形固定資産減価償却率最小値テキスト">
          <a:extLst>
            <a:ext uri="{FF2B5EF4-FFF2-40B4-BE49-F238E27FC236}">
              <a16:creationId xmlns:a16="http://schemas.microsoft.com/office/drawing/2014/main" id="{00000000-0008-0000-0E00-000010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74" name="【公営住宅】&#10;有形固定資産減価償却率最大値テキスト">
          <a:extLst>
            <a:ext uri="{FF2B5EF4-FFF2-40B4-BE49-F238E27FC236}">
              <a16:creationId xmlns:a16="http://schemas.microsoft.com/office/drawing/2014/main" id="{00000000-0008-0000-0E00-000012010000}"/>
            </a:ext>
          </a:extLst>
        </xdr:cNvPr>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153052</xdr:rowOff>
    </xdr:from>
    <xdr:ext cx="405111" cy="259045"/>
    <xdr:sp macro="" textlink="">
      <xdr:nvSpPr>
        <xdr:cNvPr id="276" name="【公営住宅】&#10;有形固定資産減価償却率平均値テキスト">
          <a:extLst>
            <a:ext uri="{FF2B5EF4-FFF2-40B4-BE49-F238E27FC236}">
              <a16:creationId xmlns:a16="http://schemas.microsoft.com/office/drawing/2014/main" id="{00000000-0008-0000-0E00-000014010000}"/>
            </a:ext>
          </a:extLst>
        </xdr:cNvPr>
        <xdr:cNvSpPr txBox="1"/>
      </xdr:nvSpPr>
      <xdr:spPr>
        <a:xfrm>
          <a:off x="4673600" y="14040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77" name="フローチャート: 判断 276">
          <a:extLst>
            <a:ext uri="{FF2B5EF4-FFF2-40B4-BE49-F238E27FC236}">
              <a16:creationId xmlns:a16="http://schemas.microsoft.com/office/drawing/2014/main" id="{00000000-0008-0000-0E00-000015010000}"/>
            </a:ext>
          </a:extLst>
        </xdr:cNvPr>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107314</xdr:rowOff>
    </xdr:from>
    <xdr:to>
      <xdr:col>20</xdr:col>
      <xdr:colOff>38100</xdr:colOff>
      <xdr:row>83</xdr:row>
      <xdr:rowOff>37464</xdr:rowOff>
    </xdr:to>
    <xdr:sp macro="" textlink="">
      <xdr:nvSpPr>
        <xdr:cNvPr id="278" name="フローチャート: 判断 277">
          <a:extLst>
            <a:ext uri="{FF2B5EF4-FFF2-40B4-BE49-F238E27FC236}">
              <a16:creationId xmlns:a16="http://schemas.microsoft.com/office/drawing/2014/main" id="{00000000-0008-0000-0E00-000016010000}"/>
            </a:ext>
          </a:extLst>
        </xdr:cNvPr>
        <xdr:cNvSpPr/>
      </xdr:nvSpPr>
      <xdr:spPr>
        <a:xfrm>
          <a:off x="3746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84455</xdr:rowOff>
    </xdr:from>
    <xdr:to>
      <xdr:col>15</xdr:col>
      <xdr:colOff>101600</xdr:colOff>
      <xdr:row>83</xdr:row>
      <xdr:rowOff>14605</xdr:rowOff>
    </xdr:to>
    <xdr:sp macro="" textlink="">
      <xdr:nvSpPr>
        <xdr:cNvPr id="279" name="フローチャート: 判断 278">
          <a:extLst>
            <a:ext uri="{FF2B5EF4-FFF2-40B4-BE49-F238E27FC236}">
              <a16:creationId xmlns:a16="http://schemas.microsoft.com/office/drawing/2014/main" id="{00000000-0008-0000-0E00-000017010000}"/>
            </a:ext>
          </a:extLst>
        </xdr:cNvPr>
        <xdr:cNvSpPr/>
      </xdr:nvSpPr>
      <xdr:spPr>
        <a:xfrm>
          <a:off x="2857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80" name="フローチャート: 判断 279">
          <a:extLst>
            <a:ext uri="{FF2B5EF4-FFF2-40B4-BE49-F238E27FC236}">
              <a16:creationId xmlns:a16="http://schemas.microsoft.com/office/drawing/2014/main" id="{00000000-0008-0000-0E00-000018010000}"/>
            </a:ext>
          </a:extLst>
        </xdr:cNvPr>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29211</xdr:rowOff>
    </xdr:from>
    <xdr:to>
      <xdr:col>6</xdr:col>
      <xdr:colOff>38100</xdr:colOff>
      <xdr:row>82</xdr:row>
      <xdr:rowOff>130811</xdr:rowOff>
    </xdr:to>
    <xdr:sp macro="" textlink="">
      <xdr:nvSpPr>
        <xdr:cNvPr id="281" name="フローチャート: 判断 280">
          <a:extLst>
            <a:ext uri="{FF2B5EF4-FFF2-40B4-BE49-F238E27FC236}">
              <a16:creationId xmlns:a16="http://schemas.microsoft.com/office/drawing/2014/main" id="{00000000-0008-0000-0E00-000019010000}"/>
            </a:ext>
          </a:extLst>
        </xdr:cNvPr>
        <xdr:cNvSpPr/>
      </xdr:nvSpPr>
      <xdr:spPr>
        <a:xfrm>
          <a:off x="1079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149225</xdr:rowOff>
    </xdr:from>
    <xdr:to>
      <xdr:col>24</xdr:col>
      <xdr:colOff>114300</xdr:colOff>
      <xdr:row>85</xdr:row>
      <xdr:rowOff>79375</xdr:rowOff>
    </xdr:to>
    <xdr:sp macro="" textlink="">
      <xdr:nvSpPr>
        <xdr:cNvPr id="287" name="楕円 286">
          <a:extLst>
            <a:ext uri="{FF2B5EF4-FFF2-40B4-BE49-F238E27FC236}">
              <a16:creationId xmlns:a16="http://schemas.microsoft.com/office/drawing/2014/main" id="{00000000-0008-0000-0E00-00001F010000}"/>
            </a:ext>
          </a:extLst>
        </xdr:cNvPr>
        <xdr:cNvSpPr/>
      </xdr:nvSpPr>
      <xdr:spPr>
        <a:xfrm>
          <a:off x="4584700" y="1455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127652</xdr:rowOff>
    </xdr:from>
    <xdr:ext cx="405111" cy="259045"/>
    <xdr:sp macro="" textlink="">
      <xdr:nvSpPr>
        <xdr:cNvPr id="288" name="【公営住宅】&#10;有形固定資産減価償却率該当値テキスト">
          <a:extLst>
            <a:ext uri="{FF2B5EF4-FFF2-40B4-BE49-F238E27FC236}">
              <a16:creationId xmlns:a16="http://schemas.microsoft.com/office/drawing/2014/main" id="{00000000-0008-0000-0E00-000020010000}"/>
            </a:ext>
          </a:extLst>
        </xdr:cNvPr>
        <xdr:cNvSpPr txBox="1"/>
      </xdr:nvSpPr>
      <xdr:spPr>
        <a:xfrm>
          <a:off x="4673600" y="1452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105411</xdr:rowOff>
    </xdr:from>
    <xdr:to>
      <xdr:col>20</xdr:col>
      <xdr:colOff>38100</xdr:colOff>
      <xdr:row>85</xdr:row>
      <xdr:rowOff>35561</xdr:rowOff>
    </xdr:to>
    <xdr:sp macro="" textlink="">
      <xdr:nvSpPr>
        <xdr:cNvPr id="289" name="楕円 288">
          <a:extLst>
            <a:ext uri="{FF2B5EF4-FFF2-40B4-BE49-F238E27FC236}">
              <a16:creationId xmlns:a16="http://schemas.microsoft.com/office/drawing/2014/main" id="{00000000-0008-0000-0E00-000021010000}"/>
            </a:ext>
          </a:extLst>
        </xdr:cNvPr>
        <xdr:cNvSpPr/>
      </xdr:nvSpPr>
      <xdr:spPr>
        <a:xfrm>
          <a:off x="3746500" y="1450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156211</xdr:rowOff>
    </xdr:from>
    <xdr:to>
      <xdr:col>24</xdr:col>
      <xdr:colOff>63500</xdr:colOff>
      <xdr:row>85</xdr:row>
      <xdr:rowOff>28575</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3797300" y="14558011"/>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67311</xdr:rowOff>
    </xdr:from>
    <xdr:to>
      <xdr:col>15</xdr:col>
      <xdr:colOff>101600</xdr:colOff>
      <xdr:row>84</xdr:row>
      <xdr:rowOff>168911</xdr:rowOff>
    </xdr:to>
    <xdr:sp macro="" textlink="">
      <xdr:nvSpPr>
        <xdr:cNvPr id="291" name="楕円 290">
          <a:extLst>
            <a:ext uri="{FF2B5EF4-FFF2-40B4-BE49-F238E27FC236}">
              <a16:creationId xmlns:a16="http://schemas.microsoft.com/office/drawing/2014/main" id="{00000000-0008-0000-0E00-000023010000}"/>
            </a:ext>
          </a:extLst>
        </xdr:cNvPr>
        <xdr:cNvSpPr/>
      </xdr:nvSpPr>
      <xdr:spPr>
        <a:xfrm>
          <a:off x="2857500" y="1446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118111</xdr:rowOff>
    </xdr:from>
    <xdr:to>
      <xdr:col>19</xdr:col>
      <xdr:colOff>177800</xdr:colOff>
      <xdr:row>84</xdr:row>
      <xdr:rowOff>156211</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2908300" y="145199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38736</xdr:rowOff>
    </xdr:from>
    <xdr:to>
      <xdr:col>10</xdr:col>
      <xdr:colOff>165100</xdr:colOff>
      <xdr:row>84</xdr:row>
      <xdr:rowOff>140336</xdr:rowOff>
    </xdr:to>
    <xdr:sp macro="" textlink="">
      <xdr:nvSpPr>
        <xdr:cNvPr id="293" name="楕円 292">
          <a:extLst>
            <a:ext uri="{FF2B5EF4-FFF2-40B4-BE49-F238E27FC236}">
              <a16:creationId xmlns:a16="http://schemas.microsoft.com/office/drawing/2014/main" id="{00000000-0008-0000-0E00-000025010000}"/>
            </a:ext>
          </a:extLst>
        </xdr:cNvPr>
        <xdr:cNvSpPr/>
      </xdr:nvSpPr>
      <xdr:spPr>
        <a:xfrm>
          <a:off x="1968500" y="1444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89536</xdr:rowOff>
    </xdr:from>
    <xdr:to>
      <xdr:col>15</xdr:col>
      <xdr:colOff>50800</xdr:colOff>
      <xdr:row>84</xdr:row>
      <xdr:rowOff>118111</xdr:rowOff>
    </xdr:to>
    <xdr:cxnSp macro="">
      <xdr:nvCxnSpPr>
        <xdr:cNvPr id="294" name="直線コネクタ 293">
          <a:extLst>
            <a:ext uri="{FF2B5EF4-FFF2-40B4-BE49-F238E27FC236}">
              <a16:creationId xmlns:a16="http://schemas.microsoft.com/office/drawing/2014/main" id="{00000000-0008-0000-0E00-000026010000}"/>
            </a:ext>
          </a:extLst>
        </xdr:cNvPr>
        <xdr:cNvCxnSpPr/>
      </xdr:nvCxnSpPr>
      <xdr:spPr>
        <a:xfrm>
          <a:off x="2019300" y="14491336"/>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53991</xdr:rowOff>
    </xdr:from>
    <xdr:ext cx="405111" cy="259045"/>
    <xdr:sp macro="" textlink="">
      <xdr:nvSpPr>
        <xdr:cNvPr id="295" name="n_1aveValue【公営住宅】&#10;有形固定資産減価償却率">
          <a:extLst>
            <a:ext uri="{FF2B5EF4-FFF2-40B4-BE49-F238E27FC236}">
              <a16:creationId xmlns:a16="http://schemas.microsoft.com/office/drawing/2014/main" id="{00000000-0008-0000-0E00-000027010000}"/>
            </a:ext>
          </a:extLst>
        </xdr:cNvPr>
        <xdr:cNvSpPr txBox="1"/>
      </xdr:nvSpPr>
      <xdr:spPr>
        <a:xfrm>
          <a:off x="3582044" y="1394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31132</xdr:rowOff>
    </xdr:from>
    <xdr:ext cx="405111" cy="259045"/>
    <xdr:sp macro="" textlink="">
      <xdr:nvSpPr>
        <xdr:cNvPr id="296" name="n_2aveValue【公営住宅】&#10;有形固定資産減価償却率">
          <a:extLst>
            <a:ext uri="{FF2B5EF4-FFF2-40B4-BE49-F238E27FC236}">
              <a16:creationId xmlns:a16="http://schemas.microsoft.com/office/drawing/2014/main" id="{00000000-0008-0000-0E00-000028010000}"/>
            </a:ext>
          </a:extLst>
        </xdr:cNvPr>
        <xdr:cNvSpPr txBox="1"/>
      </xdr:nvSpPr>
      <xdr:spPr>
        <a:xfrm>
          <a:off x="27057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2557</xdr:rowOff>
    </xdr:from>
    <xdr:ext cx="405111" cy="259045"/>
    <xdr:sp macro="" textlink="">
      <xdr:nvSpPr>
        <xdr:cNvPr id="297" name="n_3aveValue【公営住宅】&#10;有形固定資産減価償却率">
          <a:extLst>
            <a:ext uri="{FF2B5EF4-FFF2-40B4-BE49-F238E27FC236}">
              <a16:creationId xmlns:a16="http://schemas.microsoft.com/office/drawing/2014/main" id="{00000000-0008-0000-0E00-000029010000}"/>
            </a:ext>
          </a:extLst>
        </xdr:cNvPr>
        <xdr:cNvSpPr txBox="1"/>
      </xdr:nvSpPr>
      <xdr:spPr>
        <a:xfrm>
          <a:off x="1816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147338</xdr:rowOff>
    </xdr:from>
    <xdr:ext cx="405111" cy="259045"/>
    <xdr:sp macro="" textlink="">
      <xdr:nvSpPr>
        <xdr:cNvPr id="298" name="n_4aveValue【公営住宅】&#10;有形固定資産減価償却率">
          <a:extLst>
            <a:ext uri="{FF2B5EF4-FFF2-40B4-BE49-F238E27FC236}">
              <a16:creationId xmlns:a16="http://schemas.microsoft.com/office/drawing/2014/main" id="{00000000-0008-0000-0E00-00002A010000}"/>
            </a:ext>
          </a:extLst>
        </xdr:cNvPr>
        <xdr:cNvSpPr txBox="1"/>
      </xdr:nvSpPr>
      <xdr:spPr>
        <a:xfrm>
          <a:off x="9277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26688</xdr:rowOff>
    </xdr:from>
    <xdr:ext cx="405111" cy="259045"/>
    <xdr:sp macro="" textlink="">
      <xdr:nvSpPr>
        <xdr:cNvPr id="299" name="n_1mainValue【公営住宅】&#10;有形固定資産減価償却率">
          <a:extLst>
            <a:ext uri="{FF2B5EF4-FFF2-40B4-BE49-F238E27FC236}">
              <a16:creationId xmlns:a16="http://schemas.microsoft.com/office/drawing/2014/main" id="{00000000-0008-0000-0E00-00002B010000}"/>
            </a:ext>
          </a:extLst>
        </xdr:cNvPr>
        <xdr:cNvSpPr txBox="1"/>
      </xdr:nvSpPr>
      <xdr:spPr>
        <a:xfrm>
          <a:off x="3582044" y="1459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160038</xdr:rowOff>
    </xdr:from>
    <xdr:ext cx="405111" cy="259045"/>
    <xdr:sp macro="" textlink="">
      <xdr:nvSpPr>
        <xdr:cNvPr id="300" name="n_2mainValue【公営住宅】&#10;有形固定資産減価償却率">
          <a:extLst>
            <a:ext uri="{FF2B5EF4-FFF2-40B4-BE49-F238E27FC236}">
              <a16:creationId xmlns:a16="http://schemas.microsoft.com/office/drawing/2014/main" id="{00000000-0008-0000-0E00-00002C010000}"/>
            </a:ext>
          </a:extLst>
        </xdr:cNvPr>
        <xdr:cNvSpPr txBox="1"/>
      </xdr:nvSpPr>
      <xdr:spPr>
        <a:xfrm>
          <a:off x="2705744" y="1456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131463</xdr:rowOff>
    </xdr:from>
    <xdr:ext cx="405111" cy="259045"/>
    <xdr:sp macro="" textlink="">
      <xdr:nvSpPr>
        <xdr:cNvPr id="301" name="n_3mainValue【公営住宅】&#10;有形固定資産減価償却率">
          <a:extLst>
            <a:ext uri="{FF2B5EF4-FFF2-40B4-BE49-F238E27FC236}">
              <a16:creationId xmlns:a16="http://schemas.microsoft.com/office/drawing/2014/main" id="{00000000-0008-0000-0E00-00002D010000}"/>
            </a:ext>
          </a:extLst>
        </xdr:cNvPr>
        <xdr:cNvSpPr txBox="1"/>
      </xdr:nvSpPr>
      <xdr:spPr>
        <a:xfrm>
          <a:off x="1816744" y="1453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2" name="正方形/長方形 301">
          <a:extLst>
            <a:ext uri="{FF2B5EF4-FFF2-40B4-BE49-F238E27FC236}">
              <a16:creationId xmlns:a16="http://schemas.microsoft.com/office/drawing/2014/main" id="{00000000-0008-0000-0E00-00002E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3" name="正方形/長方形 302">
          <a:extLst>
            <a:ext uri="{FF2B5EF4-FFF2-40B4-BE49-F238E27FC236}">
              <a16:creationId xmlns:a16="http://schemas.microsoft.com/office/drawing/2014/main" id="{00000000-0008-0000-0E00-00002F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4" name="正方形/長方形 303">
          <a:extLst>
            <a:ext uri="{FF2B5EF4-FFF2-40B4-BE49-F238E27FC236}">
              <a16:creationId xmlns:a16="http://schemas.microsoft.com/office/drawing/2014/main" id="{00000000-0008-0000-0E00-000030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5" name="正方形/長方形 304">
          <a:extLst>
            <a:ext uri="{FF2B5EF4-FFF2-40B4-BE49-F238E27FC236}">
              <a16:creationId xmlns:a16="http://schemas.microsoft.com/office/drawing/2014/main" id="{00000000-0008-0000-0E00-000031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6" name="正方形/長方形 305">
          <a:extLst>
            <a:ext uri="{FF2B5EF4-FFF2-40B4-BE49-F238E27FC236}">
              <a16:creationId xmlns:a16="http://schemas.microsoft.com/office/drawing/2014/main" id="{00000000-0008-0000-0E00-000032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7" name="正方形/長方形 306">
          <a:extLst>
            <a:ext uri="{FF2B5EF4-FFF2-40B4-BE49-F238E27FC236}">
              <a16:creationId xmlns:a16="http://schemas.microsoft.com/office/drawing/2014/main" id="{00000000-0008-0000-0E00-000033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8" name="正方形/長方形 307">
          <a:extLst>
            <a:ext uri="{FF2B5EF4-FFF2-40B4-BE49-F238E27FC236}">
              <a16:creationId xmlns:a16="http://schemas.microsoft.com/office/drawing/2014/main" id="{00000000-0008-0000-0E00-000034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9" name="正方形/長方形 308">
          <a:extLst>
            <a:ext uri="{FF2B5EF4-FFF2-40B4-BE49-F238E27FC236}">
              <a16:creationId xmlns:a16="http://schemas.microsoft.com/office/drawing/2014/main" id="{00000000-0008-0000-0E00-000035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0" name="テキスト ボックス 309">
          <a:extLst>
            <a:ext uri="{FF2B5EF4-FFF2-40B4-BE49-F238E27FC236}">
              <a16:creationId xmlns:a16="http://schemas.microsoft.com/office/drawing/2014/main" id="{00000000-0008-0000-0E00-000036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3" name="テキスト ボックス 312">
          <a:extLst>
            <a:ext uri="{FF2B5EF4-FFF2-40B4-BE49-F238E27FC236}">
              <a16:creationId xmlns:a16="http://schemas.microsoft.com/office/drawing/2014/main" id="{00000000-0008-0000-0E00-000039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4" name="直線コネクタ 313">
          <a:extLst>
            <a:ext uri="{FF2B5EF4-FFF2-40B4-BE49-F238E27FC236}">
              <a16:creationId xmlns:a16="http://schemas.microsoft.com/office/drawing/2014/main" id="{00000000-0008-0000-0E00-00003A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15" name="テキスト ボックス 314">
          <a:extLst>
            <a:ext uri="{FF2B5EF4-FFF2-40B4-BE49-F238E27FC236}">
              <a16:creationId xmlns:a16="http://schemas.microsoft.com/office/drawing/2014/main" id="{00000000-0008-0000-0E00-00003B010000}"/>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6" name="直線コネクタ 315">
          <a:extLst>
            <a:ext uri="{FF2B5EF4-FFF2-40B4-BE49-F238E27FC236}">
              <a16:creationId xmlns:a16="http://schemas.microsoft.com/office/drawing/2014/main" id="{00000000-0008-0000-0E00-00003C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17" name="テキスト ボックス 316">
          <a:extLst>
            <a:ext uri="{FF2B5EF4-FFF2-40B4-BE49-F238E27FC236}">
              <a16:creationId xmlns:a16="http://schemas.microsoft.com/office/drawing/2014/main" id="{00000000-0008-0000-0E00-00003D010000}"/>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8" name="直線コネクタ 317">
          <a:extLst>
            <a:ext uri="{FF2B5EF4-FFF2-40B4-BE49-F238E27FC236}">
              <a16:creationId xmlns:a16="http://schemas.microsoft.com/office/drawing/2014/main" id="{00000000-0008-0000-0E00-00003E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19" name="テキスト ボックス 318">
          <a:extLst>
            <a:ext uri="{FF2B5EF4-FFF2-40B4-BE49-F238E27FC236}">
              <a16:creationId xmlns:a16="http://schemas.microsoft.com/office/drawing/2014/main" id="{00000000-0008-0000-0E00-00003F010000}"/>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0" name="直線コネクタ 319">
          <a:extLst>
            <a:ext uri="{FF2B5EF4-FFF2-40B4-BE49-F238E27FC236}">
              <a16:creationId xmlns:a16="http://schemas.microsoft.com/office/drawing/2014/main" id="{00000000-0008-0000-0E00-000040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1" name="テキスト ボックス 320">
          <a:extLst>
            <a:ext uri="{FF2B5EF4-FFF2-40B4-BE49-F238E27FC236}">
              <a16:creationId xmlns:a16="http://schemas.microsoft.com/office/drawing/2014/main" id="{00000000-0008-0000-0E00-000041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2" name="【公営住宅】&#10;一人当たり面積グラフ枠">
          <a:extLst>
            <a:ext uri="{FF2B5EF4-FFF2-40B4-BE49-F238E27FC236}">
              <a16:creationId xmlns:a16="http://schemas.microsoft.com/office/drawing/2014/main" id="{00000000-0008-0000-0E00-000042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135530</xdr:rowOff>
    </xdr:from>
    <xdr:to>
      <xdr:col>54</xdr:col>
      <xdr:colOff>189865</xdr:colOff>
      <xdr:row>86</xdr:row>
      <xdr:rowOff>32979</xdr:rowOff>
    </xdr:to>
    <xdr:cxnSp macro="">
      <xdr:nvCxnSpPr>
        <xdr:cNvPr id="323" name="直線コネクタ 322">
          <a:extLst>
            <a:ext uri="{FF2B5EF4-FFF2-40B4-BE49-F238E27FC236}">
              <a16:creationId xmlns:a16="http://schemas.microsoft.com/office/drawing/2014/main" id="{00000000-0008-0000-0E00-000043010000}"/>
            </a:ext>
          </a:extLst>
        </xdr:cNvPr>
        <xdr:cNvCxnSpPr/>
      </xdr:nvCxnSpPr>
      <xdr:spPr>
        <a:xfrm flipV="1">
          <a:off x="10476865" y="13680080"/>
          <a:ext cx="0" cy="1097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36806</xdr:rowOff>
    </xdr:from>
    <xdr:ext cx="469744" cy="259045"/>
    <xdr:sp macro="" textlink="">
      <xdr:nvSpPr>
        <xdr:cNvPr id="324" name="【公営住宅】&#10;一人当たり面積最小値テキスト">
          <a:extLst>
            <a:ext uri="{FF2B5EF4-FFF2-40B4-BE49-F238E27FC236}">
              <a16:creationId xmlns:a16="http://schemas.microsoft.com/office/drawing/2014/main" id="{00000000-0008-0000-0E00-000044010000}"/>
            </a:ext>
          </a:extLst>
        </xdr:cNvPr>
        <xdr:cNvSpPr txBox="1"/>
      </xdr:nvSpPr>
      <xdr:spPr>
        <a:xfrm>
          <a:off x="10515600" y="1478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32979</xdr:rowOff>
    </xdr:from>
    <xdr:to>
      <xdr:col>55</xdr:col>
      <xdr:colOff>88900</xdr:colOff>
      <xdr:row>86</xdr:row>
      <xdr:rowOff>32979</xdr:rowOff>
    </xdr:to>
    <xdr:cxnSp macro="">
      <xdr:nvCxnSpPr>
        <xdr:cNvPr id="325" name="直線コネクタ 324">
          <a:extLst>
            <a:ext uri="{FF2B5EF4-FFF2-40B4-BE49-F238E27FC236}">
              <a16:creationId xmlns:a16="http://schemas.microsoft.com/office/drawing/2014/main" id="{00000000-0008-0000-0E00-000045010000}"/>
            </a:ext>
          </a:extLst>
        </xdr:cNvPr>
        <xdr:cNvCxnSpPr/>
      </xdr:nvCxnSpPr>
      <xdr:spPr>
        <a:xfrm>
          <a:off x="10388600" y="1477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82207</xdr:rowOff>
    </xdr:from>
    <xdr:ext cx="534377" cy="259045"/>
    <xdr:sp macro="" textlink="">
      <xdr:nvSpPr>
        <xdr:cNvPr id="326" name="【公営住宅】&#10;一人当たり面積最大値テキスト">
          <a:extLst>
            <a:ext uri="{FF2B5EF4-FFF2-40B4-BE49-F238E27FC236}">
              <a16:creationId xmlns:a16="http://schemas.microsoft.com/office/drawing/2014/main" id="{00000000-0008-0000-0E00-000046010000}"/>
            </a:ext>
          </a:extLst>
        </xdr:cNvPr>
        <xdr:cNvSpPr txBox="1"/>
      </xdr:nvSpPr>
      <xdr:spPr>
        <a:xfrm>
          <a:off x="10515600" y="13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135530</xdr:rowOff>
    </xdr:from>
    <xdr:to>
      <xdr:col>55</xdr:col>
      <xdr:colOff>88900</xdr:colOff>
      <xdr:row>79</xdr:row>
      <xdr:rowOff>135530</xdr:rowOff>
    </xdr:to>
    <xdr:cxnSp macro="">
      <xdr:nvCxnSpPr>
        <xdr:cNvPr id="327" name="直線コネクタ 326">
          <a:extLst>
            <a:ext uri="{FF2B5EF4-FFF2-40B4-BE49-F238E27FC236}">
              <a16:creationId xmlns:a16="http://schemas.microsoft.com/office/drawing/2014/main" id="{00000000-0008-0000-0E00-000047010000}"/>
            </a:ext>
          </a:extLst>
        </xdr:cNvPr>
        <xdr:cNvCxnSpPr/>
      </xdr:nvCxnSpPr>
      <xdr:spPr>
        <a:xfrm>
          <a:off x="10388600" y="1368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123471</xdr:rowOff>
    </xdr:from>
    <xdr:ext cx="469744" cy="259045"/>
    <xdr:sp macro="" textlink="">
      <xdr:nvSpPr>
        <xdr:cNvPr id="328" name="【公営住宅】&#10;一人当たり面積平均値テキスト">
          <a:extLst>
            <a:ext uri="{FF2B5EF4-FFF2-40B4-BE49-F238E27FC236}">
              <a16:creationId xmlns:a16="http://schemas.microsoft.com/office/drawing/2014/main" id="{00000000-0008-0000-0E00-000048010000}"/>
            </a:ext>
          </a:extLst>
        </xdr:cNvPr>
        <xdr:cNvSpPr txBox="1"/>
      </xdr:nvSpPr>
      <xdr:spPr>
        <a:xfrm>
          <a:off x="10515600" y="14525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29" name="フローチャート: 判断 328">
          <a:extLst>
            <a:ext uri="{FF2B5EF4-FFF2-40B4-BE49-F238E27FC236}">
              <a16:creationId xmlns:a16="http://schemas.microsoft.com/office/drawing/2014/main" id="{00000000-0008-0000-0E00-000049010000}"/>
            </a:ext>
          </a:extLst>
        </xdr:cNvPr>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101828</xdr:rowOff>
    </xdr:from>
    <xdr:to>
      <xdr:col>50</xdr:col>
      <xdr:colOff>165100</xdr:colOff>
      <xdr:row>86</xdr:row>
      <xdr:rowOff>31978</xdr:rowOff>
    </xdr:to>
    <xdr:sp macro="" textlink="">
      <xdr:nvSpPr>
        <xdr:cNvPr id="330" name="フローチャート: 判断 329">
          <a:extLst>
            <a:ext uri="{FF2B5EF4-FFF2-40B4-BE49-F238E27FC236}">
              <a16:creationId xmlns:a16="http://schemas.microsoft.com/office/drawing/2014/main" id="{00000000-0008-0000-0E00-00004A010000}"/>
            </a:ext>
          </a:extLst>
        </xdr:cNvPr>
        <xdr:cNvSpPr/>
      </xdr:nvSpPr>
      <xdr:spPr>
        <a:xfrm>
          <a:off x="9588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104023</xdr:rowOff>
    </xdr:from>
    <xdr:to>
      <xdr:col>46</xdr:col>
      <xdr:colOff>38100</xdr:colOff>
      <xdr:row>86</xdr:row>
      <xdr:rowOff>34173</xdr:rowOff>
    </xdr:to>
    <xdr:sp macro="" textlink="">
      <xdr:nvSpPr>
        <xdr:cNvPr id="331" name="フローチャート: 判断 330">
          <a:extLst>
            <a:ext uri="{FF2B5EF4-FFF2-40B4-BE49-F238E27FC236}">
              <a16:creationId xmlns:a16="http://schemas.microsoft.com/office/drawing/2014/main" id="{00000000-0008-0000-0E00-00004B010000}"/>
            </a:ext>
          </a:extLst>
        </xdr:cNvPr>
        <xdr:cNvSpPr/>
      </xdr:nvSpPr>
      <xdr:spPr>
        <a:xfrm>
          <a:off x="8699500" y="1467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104708</xdr:rowOff>
    </xdr:from>
    <xdr:to>
      <xdr:col>41</xdr:col>
      <xdr:colOff>101600</xdr:colOff>
      <xdr:row>86</xdr:row>
      <xdr:rowOff>34858</xdr:rowOff>
    </xdr:to>
    <xdr:sp macro="" textlink="">
      <xdr:nvSpPr>
        <xdr:cNvPr id="332" name="フローチャート: 判断 331">
          <a:extLst>
            <a:ext uri="{FF2B5EF4-FFF2-40B4-BE49-F238E27FC236}">
              <a16:creationId xmlns:a16="http://schemas.microsoft.com/office/drawing/2014/main" id="{00000000-0008-0000-0E00-00004C010000}"/>
            </a:ext>
          </a:extLst>
        </xdr:cNvPr>
        <xdr:cNvSpPr/>
      </xdr:nvSpPr>
      <xdr:spPr>
        <a:xfrm>
          <a:off x="7810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107635</xdr:rowOff>
    </xdr:from>
    <xdr:to>
      <xdr:col>36</xdr:col>
      <xdr:colOff>165100</xdr:colOff>
      <xdr:row>86</xdr:row>
      <xdr:rowOff>37785</xdr:rowOff>
    </xdr:to>
    <xdr:sp macro="" textlink="">
      <xdr:nvSpPr>
        <xdr:cNvPr id="333" name="フローチャート: 判断 332">
          <a:extLst>
            <a:ext uri="{FF2B5EF4-FFF2-40B4-BE49-F238E27FC236}">
              <a16:creationId xmlns:a16="http://schemas.microsoft.com/office/drawing/2014/main" id="{00000000-0008-0000-0E00-00004D010000}"/>
            </a:ext>
          </a:extLst>
        </xdr:cNvPr>
        <xdr:cNvSpPr/>
      </xdr:nvSpPr>
      <xdr:spPr>
        <a:xfrm>
          <a:off x="6921500" y="1468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150200</xdr:rowOff>
    </xdr:from>
    <xdr:to>
      <xdr:col>55</xdr:col>
      <xdr:colOff>50800</xdr:colOff>
      <xdr:row>86</xdr:row>
      <xdr:rowOff>80350</xdr:rowOff>
    </xdr:to>
    <xdr:sp macro="" textlink="">
      <xdr:nvSpPr>
        <xdr:cNvPr id="339" name="楕円 338">
          <a:extLst>
            <a:ext uri="{FF2B5EF4-FFF2-40B4-BE49-F238E27FC236}">
              <a16:creationId xmlns:a16="http://schemas.microsoft.com/office/drawing/2014/main" id="{00000000-0008-0000-0E00-000053010000}"/>
            </a:ext>
          </a:extLst>
        </xdr:cNvPr>
        <xdr:cNvSpPr/>
      </xdr:nvSpPr>
      <xdr:spPr>
        <a:xfrm>
          <a:off x="10426700" y="1472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79021</xdr:rowOff>
    </xdr:from>
    <xdr:ext cx="469744" cy="259045"/>
    <xdr:sp macro="" textlink="">
      <xdr:nvSpPr>
        <xdr:cNvPr id="340" name="【公営住宅】&#10;一人当たり面積該当値テキスト">
          <a:extLst>
            <a:ext uri="{FF2B5EF4-FFF2-40B4-BE49-F238E27FC236}">
              <a16:creationId xmlns:a16="http://schemas.microsoft.com/office/drawing/2014/main" id="{00000000-0008-0000-0E00-000054010000}"/>
            </a:ext>
          </a:extLst>
        </xdr:cNvPr>
        <xdr:cNvSpPr txBox="1"/>
      </xdr:nvSpPr>
      <xdr:spPr>
        <a:xfrm>
          <a:off x="10515600" y="1465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146726</xdr:rowOff>
    </xdr:from>
    <xdr:to>
      <xdr:col>50</xdr:col>
      <xdr:colOff>165100</xdr:colOff>
      <xdr:row>86</xdr:row>
      <xdr:rowOff>76876</xdr:rowOff>
    </xdr:to>
    <xdr:sp macro="" textlink="">
      <xdr:nvSpPr>
        <xdr:cNvPr id="341" name="楕円 340">
          <a:extLst>
            <a:ext uri="{FF2B5EF4-FFF2-40B4-BE49-F238E27FC236}">
              <a16:creationId xmlns:a16="http://schemas.microsoft.com/office/drawing/2014/main" id="{00000000-0008-0000-0E00-000055010000}"/>
            </a:ext>
          </a:extLst>
        </xdr:cNvPr>
        <xdr:cNvSpPr/>
      </xdr:nvSpPr>
      <xdr:spPr>
        <a:xfrm>
          <a:off x="9588500" y="1471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26076</xdr:rowOff>
    </xdr:from>
    <xdr:to>
      <xdr:col>55</xdr:col>
      <xdr:colOff>0</xdr:colOff>
      <xdr:row>86</xdr:row>
      <xdr:rowOff>29550</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9639300" y="14770776"/>
          <a:ext cx="838200" cy="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146909</xdr:rowOff>
    </xdr:from>
    <xdr:to>
      <xdr:col>46</xdr:col>
      <xdr:colOff>38100</xdr:colOff>
      <xdr:row>86</xdr:row>
      <xdr:rowOff>77059</xdr:rowOff>
    </xdr:to>
    <xdr:sp macro="" textlink="">
      <xdr:nvSpPr>
        <xdr:cNvPr id="343" name="楕円 342">
          <a:extLst>
            <a:ext uri="{FF2B5EF4-FFF2-40B4-BE49-F238E27FC236}">
              <a16:creationId xmlns:a16="http://schemas.microsoft.com/office/drawing/2014/main" id="{00000000-0008-0000-0E00-000057010000}"/>
            </a:ext>
          </a:extLst>
        </xdr:cNvPr>
        <xdr:cNvSpPr/>
      </xdr:nvSpPr>
      <xdr:spPr>
        <a:xfrm>
          <a:off x="8699500" y="1472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26076</xdr:rowOff>
    </xdr:from>
    <xdr:to>
      <xdr:col>50</xdr:col>
      <xdr:colOff>114300</xdr:colOff>
      <xdr:row>86</xdr:row>
      <xdr:rowOff>26259</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flipV="1">
          <a:off x="8750300" y="14770776"/>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147045</xdr:rowOff>
    </xdr:from>
    <xdr:to>
      <xdr:col>41</xdr:col>
      <xdr:colOff>101600</xdr:colOff>
      <xdr:row>86</xdr:row>
      <xdr:rowOff>77195</xdr:rowOff>
    </xdr:to>
    <xdr:sp macro="" textlink="">
      <xdr:nvSpPr>
        <xdr:cNvPr id="345" name="楕円 344">
          <a:extLst>
            <a:ext uri="{FF2B5EF4-FFF2-40B4-BE49-F238E27FC236}">
              <a16:creationId xmlns:a16="http://schemas.microsoft.com/office/drawing/2014/main" id="{00000000-0008-0000-0E00-000059010000}"/>
            </a:ext>
          </a:extLst>
        </xdr:cNvPr>
        <xdr:cNvSpPr/>
      </xdr:nvSpPr>
      <xdr:spPr>
        <a:xfrm>
          <a:off x="7810500" y="1472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26259</xdr:rowOff>
    </xdr:from>
    <xdr:to>
      <xdr:col>45</xdr:col>
      <xdr:colOff>177800</xdr:colOff>
      <xdr:row>86</xdr:row>
      <xdr:rowOff>26395</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flipV="1">
          <a:off x="7861300" y="14770959"/>
          <a:ext cx="889000" cy="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48505</xdr:rowOff>
    </xdr:from>
    <xdr:ext cx="469744" cy="259045"/>
    <xdr:sp macro="" textlink="">
      <xdr:nvSpPr>
        <xdr:cNvPr id="347" name="n_1aveValue【公営住宅】&#10;一人当たり面積">
          <a:extLst>
            <a:ext uri="{FF2B5EF4-FFF2-40B4-BE49-F238E27FC236}">
              <a16:creationId xmlns:a16="http://schemas.microsoft.com/office/drawing/2014/main" id="{00000000-0008-0000-0E00-00005B010000}"/>
            </a:ext>
          </a:extLst>
        </xdr:cNvPr>
        <xdr:cNvSpPr txBox="1"/>
      </xdr:nvSpPr>
      <xdr:spPr>
        <a:xfrm>
          <a:off x="93917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50700</xdr:rowOff>
    </xdr:from>
    <xdr:ext cx="469744" cy="259045"/>
    <xdr:sp macro="" textlink="">
      <xdr:nvSpPr>
        <xdr:cNvPr id="348" name="n_2aveValue【公営住宅】&#10;一人当たり面積">
          <a:extLst>
            <a:ext uri="{FF2B5EF4-FFF2-40B4-BE49-F238E27FC236}">
              <a16:creationId xmlns:a16="http://schemas.microsoft.com/office/drawing/2014/main" id="{00000000-0008-0000-0E00-00005C010000}"/>
            </a:ext>
          </a:extLst>
        </xdr:cNvPr>
        <xdr:cNvSpPr txBox="1"/>
      </xdr:nvSpPr>
      <xdr:spPr>
        <a:xfrm>
          <a:off x="8515427" y="14452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51385</xdr:rowOff>
    </xdr:from>
    <xdr:ext cx="469744" cy="259045"/>
    <xdr:sp macro="" textlink="">
      <xdr:nvSpPr>
        <xdr:cNvPr id="349" name="n_3aveValue【公営住宅】&#10;一人当たり面積">
          <a:extLst>
            <a:ext uri="{FF2B5EF4-FFF2-40B4-BE49-F238E27FC236}">
              <a16:creationId xmlns:a16="http://schemas.microsoft.com/office/drawing/2014/main" id="{00000000-0008-0000-0E00-00005D010000}"/>
            </a:ext>
          </a:extLst>
        </xdr:cNvPr>
        <xdr:cNvSpPr txBox="1"/>
      </xdr:nvSpPr>
      <xdr:spPr>
        <a:xfrm>
          <a:off x="7626427" y="14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54312</xdr:rowOff>
    </xdr:from>
    <xdr:ext cx="469744" cy="259045"/>
    <xdr:sp macro="" textlink="">
      <xdr:nvSpPr>
        <xdr:cNvPr id="350" name="n_4aveValue【公営住宅】&#10;一人当たり面積">
          <a:extLst>
            <a:ext uri="{FF2B5EF4-FFF2-40B4-BE49-F238E27FC236}">
              <a16:creationId xmlns:a16="http://schemas.microsoft.com/office/drawing/2014/main" id="{00000000-0008-0000-0E00-00005E010000}"/>
            </a:ext>
          </a:extLst>
        </xdr:cNvPr>
        <xdr:cNvSpPr txBox="1"/>
      </xdr:nvSpPr>
      <xdr:spPr>
        <a:xfrm>
          <a:off x="6737427" y="144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68003</xdr:rowOff>
    </xdr:from>
    <xdr:ext cx="469744" cy="259045"/>
    <xdr:sp macro="" textlink="">
      <xdr:nvSpPr>
        <xdr:cNvPr id="351" name="n_1mainValue【公営住宅】&#10;一人当たり面積">
          <a:extLst>
            <a:ext uri="{FF2B5EF4-FFF2-40B4-BE49-F238E27FC236}">
              <a16:creationId xmlns:a16="http://schemas.microsoft.com/office/drawing/2014/main" id="{00000000-0008-0000-0E00-00005F010000}"/>
            </a:ext>
          </a:extLst>
        </xdr:cNvPr>
        <xdr:cNvSpPr txBox="1"/>
      </xdr:nvSpPr>
      <xdr:spPr>
        <a:xfrm>
          <a:off x="9391727" y="1481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68186</xdr:rowOff>
    </xdr:from>
    <xdr:ext cx="469744" cy="259045"/>
    <xdr:sp macro="" textlink="">
      <xdr:nvSpPr>
        <xdr:cNvPr id="352" name="n_2mainValue【公営住宅】&#10;一人当たり面積">
          <a:extLst>
            <a:ext uri="{FF2B5EF4-FFF2-40B4-BE49-F238E27FC236}">
              <a16:creationId xmlns:a16="http://schemas.microsoft.com/office/drawing/2014/main" id="{00000000-0008-0000-0E00-000060010000}"/>
            </a:ext>
          </a:extLst>
        </xdr:cNvPr>
        <xdr:cNvSpPr txBox="1"/>
      </xdr:nvSpPr>
      <xdr:spPr>
        <a:xfrm>
          <a:off x="8515427" y="14812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68322</xdr:rowOff>
    </xdr:from>
    <xdr:ext cx="469744" cy="259045"/>
    <xdr:sp macro="" textlink="">
      <xdr:nvSpPr>
        <xdr:cNvPr id="353" name="n_3mainValue【公営住宅】&#10;一人当たり面積">
          <a:extLst>
            <a:ext uri="{FF2B5EF4-FFF2-40B4-BE49-F238E27FC236}">
              <a16:creationId xmlns:a16="http://schemas.microsoft.com/office/drawing/2014/main" id="{00000000-0008-0000-0E00-000061010000}"/>
            </a:ext>
          </a:extLst>
        </xdr:cNvPr>
        <xdr:cNvSpPr txBox="1"/>
      </xdr:nvSpPr>
      <xdr:spPr>
        <a:xfrm>
          <a:off x="7626427" y="14813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4" name="正方形/長方形 353">
          <a:extLst>
            <a:ext uri="{FF2B5EF4-FFF2-40B4-BE49-F238E27FC236}">
              <a16:creationId xmlns:a16="http://schemas.microsoft.com/office/drawing/2014/main" id="{00000000-0008-0000-0E00-000062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5" name="正方形/長方形 354">
          <a:extLst>
            <a:ext uri="{FF2B5EF4-FFF2-40B4-BE49-F238E27FC236}">
              <a16:creationId xmlns:a16="http://schemas.microsoft.com/office/drawing/2014/main" id="{00000000-0008-0000-0E00-000063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6" name="正方形/長方形 355">
          <a:extLst>
            <a:ext uri="{FF2B5EF4-FFF2-40B4-BE49-F238E27FC236}">
              <a16:creationId xmlns:a16="http://schemas.microsoft.com/office/drawing/2014/main" id="{00000000-0008-0000-0E00-000064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7" name="正方形/長方形 356">
          <a:extLst>
            <a:ext uri="{FF2B5EF4-FFF2-40B4-BE49-F238E27FC236}">
              <a16:creationId xmlns:a16="http://schemas.microsoft.com/office/drawing/2014/main" id="{00000000-0008-0000-0E00-000065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8" name="正方形/長方形 357">
          <a:extLst>
            <a:ext uri="{FF2B5EF4-FFF2-40B4-BE49-F238E27FC236}">
              <a16:creationId xmlns:a16="http://schemas.microsoft.com/office/drawing/2014/main" id="{00000000-0008-0000-0E00-000066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9" name="正方形/長方形 358">
          <a:extLst>
            <a:ext uri="{FF2B5EF4-FFF2-40B4-BE49-F238E27FC236}">
              <a16:creationId xmlns:a16="http://schemas.microsoft.com/office/drawing/2014/main" id="{00000000-0008-0000-0E00-000067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0" name="正方形/長方形 359">
          <a:extLst>
            <a:ext uri="{FF2B5EF4-FFF2-40B4-BE49-F238E27FC236}">
              <a16:creationId xmlns:a16="http://schemas.microsoft.com/office/drawing/2014/main" id="{00000000-0008-0000-0E00-000068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1" name="正方形/長方形 360">
          <a:extLst>
            <a:ext uri="{FF2B5EF4-FFF2-40B4-BE49-F238E27FC236}">
              <a16:creationId xmlns:a16="http://schemas.microsoft.com/office/drawing/2014/main" id="{00000000-0008-0000-0E00-000069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2" name="正方形/長方形 361">
          <a:extLst>
            <a:ext uri="{FF2B5EF4-FFF2-40B4-BE49-F238E27FC236}">
              <a16:creationId xmlns:a16="http://schemas.microsoft.com/office/drawing/2014/main" id="{00000000-0008-0000-0E00-00006A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4" name="正方形/長方形 363">
          <a:extLst>
            <a:ext uri="{FF2B5EF4-FFF2-40B4-BE49-F238E27FC236}">
              <a16:creationId xmlns:a16="http://schemas.microsoft.com/office/drawing/2014/main" id="{00000000-0008-0000-0E00-00006C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5" name="正方形/長方形 364">
          <a:extLst>
            <a:ext uri="{FF2B5EF4-FFF2-40B4-BE49-F238E27FC236}">
              <a16:creationId xmlns:a16="http://schemas.microsoft.com/office/drawing/2014/main" id="{00000000-0008-0000-0E00-00006D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6" name="正方形/長方形 365">
          <a:extLst>
            <a:ext uri="{FF2B5EF4-FFF2-40B4-BE49-F238E27FC236}">
              <a16:creationId xmlns:a16="http://schemas.microsoft.com/office/drawing/2014/main" id="{00000000-0008-0000-0E00-00006E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7" name="正方形/長方形 366">
          <a:extLst>
            <a:ext uri="{FF2B5EF4-FFF2-40B4-BE49-F238E27FC236}">
              <a16:creationId xmlns:a16="http://schemas.microsoft.com/office/drawing/2014/main" id="{00000000-0008-0000-0E00-00006F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8" name="正方形/長方形 367">
          <a:extLst>
            <a:ext uri="{FF2B5EF4-FFF2-40B4-BE49-F238E27FC236}">
              <a16:creationId xmlns:a16="http://schemas.microsoft.com/office/drawing/2014/main" id="{00000000-0008-0000-0E00-000070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9" name="正方形/長方形 368">
          <a:extLst>
            <a:ext uri="{FF2B5EF4-FFF2-40B4-BE49-F238E27FC236}">
              <a16:creationId xmlns:a16="http://schemas.microsoft.com/office/drawing/2014/main" id="{00000000-0008-0000-0E00-000071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0" name="正方形/長方形 369">
          <a:extLst>
            <a:ext uri="{FF2B5EF4-FFF2-40B4-BE49-F238E27FC236}">
              <a16:creationId xmlns:a16="http://schemas.microsoft.com/office/drawing/2014/main" id="{00000000-0008-0000-0E00-000072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1" name="正方形/長方形 370">
          <a:extLst>
            <a:ext uri="{FF2B5EF4-FFF2-40B4-BE49-F238E27FC236}">
              <a16:creationId xmlns:a16="http://schemas.microsoft.com/office/drawing/2014/main" id="{00000000-0008-0000-0E00-000073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2" name="正方形/長方形 371">
          <a:extLst>
            <a:ext uri="{FF2B5EF4-FFF2-40B4-BE49-F238E27FC236}">
              <a16:creationId xmlns:a16="http://schemas.microsoft.com/office/drawing/2014/main" id="{00000000-0008-0000-0E00-000074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3" name="正方形/長方形 372">
          <a:extLst>
            <a:ext uri="{FF2B5EF4-FFF2-40B4-BE49-F238E27FC236}">
              <a16:creationId xmlns:a16="http://schemas.microsoft.com/office/drawing/2014/main" id="{00000000-0008-0000-0E00-000075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4" name="正方形/長方形 373">
          <a:extLst>
            <a:ext uri="{FF2B5EF4-FFF2-40B4-BE49-F238E27FC236}">
              <a16:creationId xmlns:a16="http://schemas.microsoft.com/office/drawing/2014/main" id="{00000000-0008-0000-0E00-000076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5" name="正方形/長方形 374">
          <a:extLst>
            <a:ext uri="{FF2B5EF4-FFF2-40B4-BE49-F238E27FC236}">
              <a16:creationId xmlns:a16="http://schemas.microsoft.com/office/drawing/2014/main" id="{00000000-0008-0000-0E00-000077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4" name="テキスト ボックス 393">
          <a:extLst>
            <a:ext uri="{FF2B5EF4-FFF2-40B4-BE49-F238E27FC236}">
              <a16:creationId xmlns:a16="http://schemas.microsoft.com/office/drawing/2014/main" id="{00000000-0008-0000-0E00-00008A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5" name="直線コネクタ 394">
          <a:extLst>
            <a:ext uri="{FF2B5EF4-FFF2-40B4-BE49-F238E27FC236}">
              <a16:creationId xmlns:a16="http://schemas.microsoft.com/office/drawing/2014/main" id="{00000000-0008-0000-0E00-00008B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96" name="テキスト ボックス 395">
          <a:extLst>
            <a:ext uri="{FF2B5EF4-FFF2-40B4-BE49-F238E27FC236}">
              <a16:creationId xmlns:a16="http://schemas.microsoft.com/office/drawing/2014/main" id="{00000000-0008-0000-0E00-00008C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7" name="直線コネクタ 396">
          <a:extLst>
            <a:ext uri="{FF2B5EF4-FFF2-40B4-BE49-F238E27FC236}">
              <a16:creationId xmlns:a16="http://schemas.microsoft.com/office/drawing/2014/main" id="{00000000-0008-0000-0E00-00008D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398" name="テキスト ボックス 397">
          <a:extLst>
            <a:ext uri="{FF2B5EF4-FFF2-40B4-BE49-F238E27FC236}">
              <a16:creationId xmlns:a16="http://schemas.microsoft.com/office/drawing/2014/main" id="{00000000-0008-0000-0E00-00008E01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9" name="直線コネクタ 398">
          <a:extLst>
            <a:ext uri="{FF2B5EF4-FFF2-40B4-BE49-F238E27FC236}">
              <a16:creationId xmlns:a16="http://schemas.microsoft.com/office/drawing/2014/main" id="{00000000-0008-0000-0E00-00008F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9" name="【学校施設】&#10;有形固定資産減価償却率グラフ枠">
          <a:extLst>
            <a:ext uri="{FF2B5EF4-FFF2-40B4-BE49-F238E27FC236}">
              <a16:creationId xmlns:a16="http://schemas.microsoft.com/office/drawing/2014/main" id="{00000000-0008-0000-0E00-000099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139065</xdr:rowOff>
    </xdr:from>
    <xdr:to>
      <xdr:col>85</xdr:col>
      <xdr:colOff>126364</xdr:colOff>
      <xdr:row>63</xdr:row>
      <xdr:rowOff>26670</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flipV="1">
          <a:off x="16318864" y="9740265"/>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30497</xdr:rowOff>
    </xdr:from>
    <xdr:ext cx="405111" cy="259045"/>
    <xdr:sp macro="" textlink="">
      <xdr:nvSpPr>
        <xdr:cNvPr id="411" name="【学校施設】&#10;有形固定資産減価償却率最小値テキスト">
          <a:extLst>
            <a:ext uri="{FF2B5EF4-FFF2-40B4-BE49-F238E27FC236}">
              <a16:creationId xmlns:a16="http://schemas.microsoft.com/office/drawing/2014/main" id="{00000000-0008-0000-0E00-00009B010000}"/>
            </a:ext>
          </a:extLst>
        </xdr:cNvPr>
        <xdr:cNvSpPr txBox="1"/>
      </xdr:nvSpPr>
      <xdr:spPr>
        <a:xfrm>
          <a:off x="163576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26670</xdr:rowOff>
    </xdr:from>
    <xdr:to>
      <xdr:col>86</xdr:col>
      <xdr:colOff>25400</xdr:colOff>
      <xdr:row>63</xdr:row>
      <xdr:rowOff>26670</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6230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85742</xdr:rowOff>
    </xdr:from>
    <xdr:ext cx="405111" cy="259045"/>
    <xdr:sp macro="" textlink="">
      <xdr:nvSpPr>
        <xdr:cNvPr id="413" name="【学校施設】&#10;有形固定資産減価償却率最大値テキスト">
          <a:extLst>
            <a:ext uri="{FF2B5EF4-FFF2-40B4-BE49-F238E27FC236}">
              <a16:creationId xmlns:a16="http://schemas.microsoft.com/office/drawing/2014/main" id="{00000000-0008-0000-0E00-00009D010000}"/>
            </a:ext>
          </a:extLst>
        </xdr:cNvPr>
        <xdr:cNvSpPr txBox="1"/>
      </xdr:nvSpPr>
      <xdr:spPr>
        <a:xfrm>
          <a:off x="16357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139065</xdr:rowOff>
    </xdr:from>
    <xdr:to>
      <xdr:col>86</xdr:col>
      <xdr:colOff>25400</xdr:colOff>
      <xdr:row>56</xdr:row>
      <xdr:rowOff>139065</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16230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121937</xdr:rowOff>
    </xdr:from>
    <xdr:ext cx="405111" cy="259045"/>
    <xdr:sp macro="" textlink="">
      <xdr:nvSpPr>
        <xdr:cNvPr id="415" name="【学校施設】&#10;有形固定資産減価償却率平均値テキスト">
          <a:extLst>
            <a:ext uri="{FF2B5EF4-FFF2-40B4-BE49-F238E27FC236}">
              <a16:creationId xmlns:a16="http://schemas.microsoft.com/office/drawing/2014/main" id="{00000000-0008-0000-0E00-00009F010000}"/>
            </a:ext>
          </a:extLst>
        </xdr:cNvPr>
        <xdr:cNvSpPr txBox="1"/>
      </xdr:nvSpPr>
      <xdr:spPr>
        <a:xfrm>
          <a:off x="16357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416" name="フローチャート: 判断 415">
          <a:extLst>
            <a:ext uri="{FF2B5EF4-FFF2-40B4-BE49-F238E27FC236}">
              <a16:creationId xmlns:a16="http://schemas.microsoft.com/office/drawing/2014/main" id="{00000000-0008-0000-0E00-0000A0010000}"/>
            </a:ext>
          </a:extLst>
        </xdr:cNvPr>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417" name="フローチャート: 判断 416">
          <a:extLst>
            <a:ext uri="{FF2B5EF4-FFF2-40B4-BE49-F238E27FC236}">
              <a16:creationId xmlns:a16="http://schemas.microsoft.com/office/drawing/2014/main" id="{00000000-0008-0000-0E00-0000A1010000}"/>
            </a:ext>
          </a:extLst>
        </xdr:cNvPr>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122555</xdr:rowOff>
    </xdr:from>
    <xdr:to>
      <xdr:col>76</xdr:col>
      <xdr:colOff>165100</xdr:colOff>
      <xdr:row>60</xdr:row>
      <xdr:rowOff>52705</xdr:rowOff>
    </xdr:to>
    <xdr:sp macro="" textlink="">
      <xdr:nvSpPr>
        <xdr:cNvPr id="418" name="フローチャート: 判断 417">
          <a:extLst>
            <a:ext uri="{FF2B5EF4-FFF2-40B4-BE49-F238E27FC236}">
              <a16:creationId xmlns:a16="http://schemas.microsoft.com/office/drawing/2014/main" id="{00000000-0008-0000-0E00-0000A2010000}"/>
            </a:ext>
          </a:extLst>
        </xdr:cNvPr>
        <xdr:cNvSpPr/>
      </xdr:nvSpPr>
      <xdr:spPr>
        <a:xfrm>
          <a:off x="14541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111125</xdr:rowOff>
    </xdr:from>
    <xdr:to>
      <xdr:col>72</xdr:col>
      <xdr:colOff>38100</xdr:colOff>
      <xdr:row>60</xdr:row>
      <xdr:rowOff>41275</xdr:rowOff>
    </xdr:to>
    <xdr:sp macro="" textlink="">
      <xdr:nvSpPr>
        <xdr:cNvPr id="419" name="フローチャート: 判断 418">
          <a:extLst>
            <a:ext uri="{FF2B5EF4-FFF2-40B4-BE49-F238E27FC236}">
              <a16:creationId xmlns:a16="http://schemas.microsoft.com/office/drawing/2014/main" id="{00000000-0008-0000-0E00-0000A3010000}"/>
            </a:ext>
          </a:extLst>
        </xdr:cNvPr>
        <xdr:cNvSpPr/>
      </xdr:nvSpPr>
      <xdr:spPr>
        <a:xfrm>
          <a:off x="13652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88265</xdr:rowOff>
    </xdr:from>
    <xdr:to>
      <xdr:col>67</xdr:col>
      <xdr:colOff>101600</xdr:colOff>
      <xdr:row>60</xdr:row>
      <xdr:rowOff>18415</xdr:rowOff>
    </xdr:to>
    <xdr:sp macro="" textlink="">
      <xdr:nvSpPr>
        <xdr:cNvPr id="420" name="フローチャート: 判断 419">
          <a:extLst>
            <a:ext uri="{FF2B5EF4-FFF2-40B4-BE49-F238E27FC236}">
              <a16:creationId xmlns:a16="http://schemas.microsoft.com/office/drawing/2014/main" id="{00000000-0008-0000-0E00-0000A4010000}"/>
            </a:ext>
          </a:extLst>
        </xdr:cNvPr>
        <xdr:cNvSpPr/>
      </xdr:nvSpPr>
      <xdr:spPr>
        <a:xfrm>
          <a:off x="12763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1" name="テキスト ボックス 420">
          <a:extLst>
            <a:ext uri="{FF2B5EF4-FFF2-40B4-BE49-F238E27FC236}">
              <a16:creationId xmlns:a16="http://schemas.microsoft.com/office/drawing/2014/main" id="{00000000-0008-0000-0E00-0000A5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2" name="テキスト ボックス 421">
          <a:extLst>
            <a:ext uri="{FF2B5EF4-FFF2-40B4-BE49-F238E27FC236}">
              <a16:creationId xmlns:a16="http://schemas.microsoft.com/office/drawing/2014/main" id="{00000000-0008-0000-0E00-0000A6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3" name="テキスト ボックス 422">
          <a:extLst>
            <a:ext uri="{FF2B5EF4-FFF2-40B4-BE49-F238E27FC236}">
              <a16:creationId xmlns:a16="http://schemas.microsoft.com/office/drawing/2014/main" id="{00000000-0008-0000-0E00-0000A7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4" name="テキスト ボックス 423">
          <a:extLst>
            <a:ext uri="{FF2B5EF4-FFF2-40B4-BE49-F238E27FC236}">
              <a16:creationId xmlns:a16="http://schemas.microsoft.com/office/drawing/2014/main" id="{00000000-0008-0000-0E00-0000A8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5" name="テキスト ボックス 424">
          <a:extLst>
            <a:ext uri="{FF2B5EF4-FFF2-40B4-BE49-F238E27FC236}">
              <a16:creationId xmlns:a16="http://schemas.microsoft.com/office/drawing/2014/main" id="{00000000-0008-0000-0E00-0000A9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124460</xdr:rowOff>
    </xdr:from>
    <xdr:to>
      <xdr:col>85</xdr:col>
      <xdr:colOff>177800</xdr:colOff>
      <xdr:row>60</xdr:row>
      <xdr:rowOff>54610</xdr:rowOff>
    </xdr:to>
    <xdr:sp macro="" textlink="">
      <xdr:nvSpPr>
        <xdr:cNvPr id="426" name="楕円 425">
          <a:extLst>
            <a:ext uri="{FF2B5EF4-FFF2-40B4-BE49-F238E27FC236}">
              <a16:creationId xmlns:a16="http://schemas.microsoft.com/office/drawing/2014/main" id="{00000000-0008-0000-0E00-0000AA010000}"/>
            </a:ext>
          </a:extLst>
        </xdr:cNvPr>
        <xdr:cNvSpPr/>
      </xdr:nvSpPr>
      <xdr:spPr>
        <a:xfrm>
          <a:off x="162687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147337</xdr:rowOff>
    </xdr:from>
    <xdr:ext cx="405111" cy="259045"/>
    <xdr:sp macro="" textlink="">
      <xdr:nvSpPr>
        <xdr:cNvPr id="427" name="【学校施設】&#10;有形固定資産減価償却率該当値テキスト">
          <a:extLst>
            <a:ext uri="{FF2B5EF4-FFF2-40B4-BE49-F238E27FC236}">
              <a16:creationId xmlns:a16="http://schemas.microsoft.com/office/drawing/2014/main" id="{00000000-0008-0000-0E00-0000AB010000}"/>
            </a:ext>
          </a:extLst>
        </xdr:cNvPr>
        <xdr:cNvSpPr txBox="1"/>
      </xdr:nvSpPr>
      <xdr:spPr>
        <a:xfrm>
          <a:off x="16357600"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153035</xdr:rowOff>
    </xdr:from>
    <xdr:to>
      <xdr:col>81</xdr:col>
      <xdr:colOff>101600</xdr:colOff>
      <xdr:row>60</xdr:row>
      <xdr:rowOff>83185</xdr:rowOff>
    </xdr:to>
    <xdr:sp macro="" textlink="">
      <xdr:nvSpPr>
        <xdr:cNvPr id="428" name="楕円 427">
          <a:extLst>
            <a:ext uri="{FF2B5EF4-FFF2-40B4-BE49-F238E27FC236}">
              <a16:creationId xmlns:a16="http://schemas.microsoft.com/office/drawing/2014/main" id="{00000000-0008-0000-0E00-0000AC010000}"/>
            </a:ext>
          </a:extLst>
        </xdr:cNvPr>
        <xdr:cNvSpPr/>
      </xdr:nvSpPr>
      <xdr:spPr>
        <a:xfrm>
          <a:off x="15430500" y="102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3810</xdr:rowOff>
    </xdr:from>
    <xdr:to>
      <xdr:col>85</xdr:col>
      <xdr:colOff>127000</xdr:colOff>
      <xdr:row>60</xdr:row>
      <xdr:rowOff>32385</xdr:rowOff>
    </xdr:to>
    <xdr:cxnSp macro="">
      <xdr:nvCxnSpPr>
        <xdr:cNvPr id="429" name="直線コネクタ 428">
          <a:extLst>
            <a:ext uri="{FF2B5EF4-FFF2-40B4-BE49-F238E27FC236}">
              <a16:creationId xmlns:a16="http://schemas.microsoft.com/office/drawing/2014/main" id="{00000000-0008-0000-0E00-0000AD010000}"/>
            </a:ext>
          </a:extLst>
        </xdr:cNvPr>
        <xdr:cNvCxnSpPr/>
      </xdr:nvCxnSpPr>
      <xdr:spPr>
        <a:xfrm flipV="1">
          <a:off x="15481300" y="1029081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122555</xdr:rowOff>
    </xdr:from>
    <xdr:to>
      <xdr:col>76</xdr:col>
      <xdr:colOff>165100</xdr:colOff>
      <xdr:row>60</xdr:row>
      <xdr:rowOff>52705</xdr:rowOff>
    </xdr:to>
    <xdr:sp macro="" textlink="">
      <xdr:nvSpPr>
        <xdr:cNvPr id="430" name="楕円 429">
          <a:extLst>
            <a:ext uri="{FF2B5EF4-FFF2-40B4-BE49-F238E27FC236}">
              <a16:creationId xmlns:a16="http://schemas.microsoft.com/office/drawing/2014/main" id="{00000000-0008-0000-0E00-0000AE010000}"/>
            </a:ext>
          </a:extLst>
        </xdr:cNvPr>
        <xdr:cNvSpPr/>
      </xdr:nvSpPr>
      <xdr:spPr>
        <a:xfrm>
          <a:off x="14541500" y="102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1905</xdr:rowOff>
    </xdr:from>
    <xdr:to>
      <xdr:col>81</xdr:col>
      <xdr:colOff>50800</xdr:colOff>
      <xdr:row>60</xdr:row>
      <xdr:rowOff>32385</xdr:rowOff>
    </xdr:to>
    <xdr:cxnSp macro="">
      <xdr:nvCxnSpPr>
        <xdr:cNvPr id="431" name="直線コネクタ 430">
          <a:extLst>
            <a:ext uri="{FF2B5EF4-FFF2-40B4-BE49-F238E27FC236}">
              <a16:creationId xmlns:a16="http://schemas.microsoft.com/office/drawing/2014/main" id="{00000000-0008-0000-0E00-0000AF010000}"/>
            </a:ext>
          </a:extLst>
        </xdr:cNvPr>
        <xdr:cNvCxnSpPr/>
      </xdr:nvCxnSpPr>
      <xdr:spPr>
        <a:xfrm>
          <a:off x="14592300" y="1028890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86360</xdr:rowOff>
    </xdr:from>
    <xdr:to>
      <xdr:col>72</xdr:col>
      <xdr:colOff>38100</xdr:colOff>
      <xdr:row>60</xdr:row>
      <xdr:rowOff>16510</xdr:rowOff>
    </xdr:to>
    <xdr:sp macro="" textlink="">
      <xdr:nvSpPr>
        <xdr:cNvPr id="432" name="楕円 431">
          <a:extLst>
            <a:ext uri="{FF2B5EF4-FFF2-40B4-BE49-F238E27FC236}">
              <a16:creationId xmlns:a16="http://schemas.microsoft.com/office/drawing/2014/main" id="{00000000-0008-0000-0E00-0000B0010000}"/>
            </a:ext>
          </a:extLst>
        </xdr:cNvPr>
        <xdr:cNvSpPr/>
      </xdr:nvSpPr>
      <xdr:spPr>
        <a:xfrm>
          <a:off x="13652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137160</xdr:rowOff>
    </xdr:from>
    <xdr:to>
      <xdr:col>76</xdr:col>
      <xdr:colOff>114300</xdr:colOff>
      <xdr:row>60</xdr:row>
      <xdr:rowOff>1905</xdr:rowOff>
    </xdr:to>
    <xdr:cxnSp macro="">
      <xdr:nvCxnSpPr>
        <xdr:cNvPr id="433" name="直線コネクタ 432">
          <a:extLst>
            <a:ext uri="{FF2B5EF4-FFF2-40B4-BE49-F238E27FC236}">
              <a16:creationId xmlns:a16="http://schemas.microsoft.com/office/drawing/2014/main" id="{00000000-0008-0000-0E00-0000B1010000}"/>
            </a:ext>
          </a:extLst>
        </xdr:cNvPr>
        <xdr:cNvCxnSpPr/>
      </xdr:nvCxnSpPr>
      <xdr:spPr>
        <a:xfrm>
          <a:off x="13703300" y="1025271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74947</xdr:rowOff>
    </xdr:from>
    <xdr:ext cx="405111" cy="259045"/>
    <xdr:sp macro="" textlink="">
      <xdr:nvSpPr>
        <xdr:cNvPr id="434" name="n_1aveValue【学校施設】&#10;有形固定資産減価償却率">
          <a:extLst>
            <a:ext uri="{FF2B5EF4-FFF2-40B4-BE49-F238E27FC236}">
              <a16:creationId xmlns:a16="http://schemas.microsoft.com/office/drawing/2014/main" id="{00000000-0008-0000-0E00-0000B2010000}"/>
            </a:ext>
          </a:extLst>
        </xdr:cNvPr>
        <xdr:cNvSpPr txBox="1"/>
      </xdr:nvSpPr>
      <xdr:spPr>
        <a:xfrm>
          <a:off x="15266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43832</xdr:rowOff>
    </xdr:from>
    <xdr:ext cx="405111" cy="259045"/>
    <xdr:sp macro="" textlink="">
      <xdr:nvSpPr>
        <xdr:cNvPr id="435" name="n_2aveValue【学校施設】&#10;有形固定資産減価償却率">
          <a:extLst>
            <a:ext uri="{FF2B5EF4-FFF2-40B4-BE49-F238E27FC236}">
              <a16:creationId xmlns:a16="http://schemas.microsoft.com/office/drawing/2014/main" id="{00000000-0008-0000-0E00-0000B3010000}"/>
            </a:ext>
          </a:extLst>
        </xdr:cNvPr>
        <xdr:cNvSpPr txBox="1"/>
      </xdr:nvSpPr>
      <xdr:spPr>
        <a:xfrm>
          <a:off x="14389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32402</xdr:rowOff>
    </xdr:from>
    <xdr:ext cx="405111" cy="259045"/>
    <xdr:sp macro="" textlink="">
      <xdr:nvSpPr>
        <xdr:cNvPr id="436" name="n_3aveValue【学校施設】&#10;有形固定資産減価償却率">
          <a:extLst>
            <a:ext uri="{FF2B5EF4-FFF2-40B4-BE49-F238E27FC236}">
              <a16:creationId xmlns:a16="http://schemas.microsoft.com/office/drawing/2014/main" id="{00000000-0008-0000-0E00-0000B4010000}"/>
            </a:ext>
          </a:extLst>
        </xdr:cNvPr>
        <xdr:cNvSpPr txBox="1"/>
      </xdr:nvSpPr>
      <xdr:spPr>
        <a:xfrm>
          <a:off x="135007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34942</xdr:rowOff>
    </xdr:from>
    <xdr:ext cx="405111" cy="259045"/>
    <xdr:sp macro="" textlink="">
      <xdr:nvSpPr>
        <xdr:cNvPr id="437" name="n_4aveValue【学校施設】&#10;有形固定資産減価償却率">
          <a:extLst>
            <a:ext uri="{FF2B5EF4-FFF2-40B4-BE49-F238E27FC236}">
              <a16:creationId xmlns:a16="http://schemas.microsoft.com/office/drawing/2014/main" id="{00000000-0008-0000-0E00-0000B5010000}"/>
            </a:ext>
          </a:extLst>
        </xdr:cNvPr>
        <xdr:cNvSpPr txBox="1"/>
      </xdr:nvSpPr>
      <xdr:spPr>
        <a:xfrm>
          <a:off x="126117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74312</xdr:rowOff>
    </xdr:from>
    <xdr:ext cx="405111" cy="259045"/>
    <xdr:sp macro="" textlink="">
      <xdr:nvSpPr>
        <xdr:cNvPr id="438" name="n_1mainValue【学校施設】&#10;有形固定資産減価償却率">
          <a:extLst>
            <a:ext uri="{FF2B5EF4-FFF2-40B4-BE49-F238E27FC236}">
              <a16:creationId xmlns:a16="http://schemas.microsoft.com/office/drawing/2014/main" id="{00000000-0008-0000-0E00-0000B6010000}"/>
            </a:ext>
          </a:extLst>
        </xdr:cNvPr>
        <xdr:cNvSpPr txBox="1"/>
      </xdr:nvSpPr>
      <xdr:spPr>
        <a:xfrm>
          <a:off x="152660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69232</xdr:rowOff>
    </xdr:from>
    <xdr:ext cx="405111" cy="259045"/>
    <xdr:sp macro="" textlink="">
      <xdr:nvSpPr>
        <xdr:cNvPr id="439" name="n_2mainValue【学校施設】&#10;有形固定資産減価償却率">
          <a:extLst>
            <a:ext uri="{FF2B5EF4-FFF2-40B4-BE49-F238E27FC236}">
              <a16:creationId xmlns:a16="http://schemas.microsoft.com/office/drawing/2014/main" id="{00000000-0008-0000-0E00-0000B7010000}"/>
            </a:ext>
          </a:extLst>
        </xdr:cNvPr>
        <xdr:cNvSpPr txBox="1"/>
      </xdr:nvSpPr>
      <xdr:spPr>
        <a:xfrm>
          <a:off x="14389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33037</xdr:rowOff>
    </xdr:from>
    <xdr:ext cx="405111" cy="259045"/>
    <xdr:sp macro="" textlink="">
      <xdr:nvSpPr>
        <xdr:cNvPr id="440" name="n_3mainValue【学校施設】&#10;有形固定資産減価償却率">
          <a:extLst>
            <a:ext uri="{FF2B5EF4-FFF2-40B4-BE49-F238E27FC236}">
              <a16:creationId xmlns:a16="http://schemas.microsoft.com/office/drawing/2014/main" id="{00000000-0008-0000-0E00-0000B8010000}"/>
            </a:ext>
          </a:extLst>
        </xdr:cNvPr>
        <xdr:cNvSpPr txBox="1"/>
      </xdr:nvSpPr>
      <xdr:spPr>
        <a:xfrm>
          <a:off x="13500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1" name="正方形/長方形 440">
          <a:extLst>
            <a:ext uri="{FF2B5EF4-FFF2-40B4-BE49-F238E27FC236}">
              <a16:creationId xmlns:a16="http://schemas.microsoft.com/office/drawing/2014/main" id="{00000000-0008-0000-0E00-0000B9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2" name="正方形/長方形 441">
          <a:extLst>
            <a:ext uri="{FF2B5EF4-FFF2-40B4-BE49-F238E27FC236}">
              <a16:creationId xmlns:a16="http://schemas.microsoft.com/office/drawing/2014/main" id="{00000000-0008-0000-0E00-0000BA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3" name="正方形/長方形 442">
          <a:extLst>
            <a:ext uri="{FF2B5EF4-FFF2-40B4-BE49-F238E27FC236}">
              <a16:creationId xmlns:a16="http://schemas.microsoft.com/office/drawing/2014/main" id="{00000000-0008-0000-0E00-0000BB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4" name="正方形/長方形 443">
          <a:extLst>
            <a:ext uri="{FF2B5EF4-FFF2-40B4-BE49-F238E27FC236}">
              <a16:creationId xmlns:a16="http://schemas.microsoft.com/office/drawing/2014/main" id="{00000000-0008-0000-0E00-0000BC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5" name="正方形/長方形 444">
          <a:extLst>
            <a:ext uri="{FF2B5EF4-FFF2-40B4-BE49-F238E27FC236}">
              <a16:creationId xmlns:a16="http://schemas.microsoft.com/office/drawing/2014/main" id="{00000000-0008-0000-0E00-0000BD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6" name="正方形/長方形 445">
          <a:extLst>
            <a:ext uri="{FF2B5EF4-FFF2-40B4-BE49-F238E27FC236}">
              <a16:creationId xmlns:a16="http://schemas.microsoft.com/office/drawing/2014/main" id="{00000000-0008-0000-0E00-0000BE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7" name="正方形/長方形 446">
          <a:extLst>
            <a:ext uri="{FF2B5EF4-FFF2-40B4-BE49-F238E27FC236}">
              <a16:creationId xmlns:a16="http://schemas.microsoft.com/office/drawing/2014/main" id="{00000000-0008-0000-0E00-0000BF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8" name="正方形/長方形 447">
          <a:extLst>
            <a:ext uri="{FF2B5EF4-FFF2-40B4-BE49-F238E27FC236}">
              <a16:creationId xmlns:a16="http://schemas.microsoft.com/office/drawing/2014/main" id="{00000000-0008-0000-0E00-0000C0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0" name="直線コネクタ 449">
          <a:extLst>
            <a:ext uri="{FF2B5EF4-FFF2-40B4-BE49-F238E27FC236}">
              <a16:creationId xmlns:a16="http://schemas.microsoft.com/office/drawing/2014/main" id="{00000000-0008-0000-0E00-0000C2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51" name="直線コネクタ 450">
          <a:extLst>
            <a:ext uri="{FF2B5EF4-FFF2-40B4-BE49-F238E27FC236}">
              <a16:creationId xmlns:a16="http://schemas.microsoft.com/office/drawing/2014/main" id="{00000000-0008-0000-0E00-0000C3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52" name="テキスト ボックス 451">
          <a:extLst>
            <a:ext uri="{FF2B5EF4-FFF2-40B4-BE49-F238E27FC236}">
              <a16:creationId xmlns:a16="http://schemas.microsoft.com/office/drawing/2014/main" id="{00000000-0008-0000-0E00-0000C4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53" name="直線コネクタ 452">
          <a:extLst>
            <a:ext uri="{FF2B5EF4-FFF2-40B4-BE49-F238E27FC236}">
              <a16:creationId xmlns:a16="http://schemas.microsoft.com/office/drawing/2014/main" id="{00000000-0008-0000-0E00-0000C5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54" name="テキスト ボックス 453">
          <a:extLst>
            <a:ext uri="{FF2B5EF4-FFF2-40B4-BE49-F238E27FC236}">
              <a16:creationId xmlns:a16="http://schemas.microsoft.com/office/drawing/2014/main" id="{00000000-0008-0000-0E00-0000C6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55" name="直線コネクタ 454">
          <a:extLst>
            <a:ext uri="{FF2B5EF4-FFF2-40B4-BE49-F238E27FC236}">
              <a16:creationId xmlns:a16="http://schemas.microsoft.com/office/drawing/2014/main" id="{00000000-0008-0000-0E00-0000C7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56" name="テキスト ボックス 455">
          <a:extLst>
            <a:ext uri="{FF2B5EF4-FFF2-40B4-BE49-F238E27FC236}">
              <a16:creationId xmlns:a16="http://schemas.microsoft.com/office/drawing/2014/main" id="{00000000-0008-0000-0E00-0000C8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58" name="テキスト ボックス 457">
          <a:extLst>
            <a:ext uri="{FF2B5EF4-FFF2-40B4-BE49-F238E27FC236}">
              <a16:creationId xmlns:a16="http://schemas.microsoft.com/office/drawing/2014/main" id="{00000000-0008-0000-0E00-0000CA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0" name="テキスト ボックス 459">
          <a:extLst>
            <a:ext uri="{FF2B5EF4-FFF2-40B4-BE49-F238E27FC236}">
              <a16:creationId xmlns:a16="http://schemas.microsoft.com/office/drawing/2014/main" id="{00000000-0008-0000-0E00-0000CC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3" name="【学校施設】&#10;一人当たり面積グラフ枠">
          <a:extLst>
            <a:ext uri="{FF2B5EF4-FFF2-40B4-BE49-F238E27FC236}">
              <a16:creationId xmlns:a16="http://schemas.microsoft.com/office/drawing/2014/main" id="{00000000-0008-0000-0E00-0000CF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78486</xdr:rowOff>
    </xdr:from>
    <xdr:to>
      <xdr:col>116</xdr:col>
      <xdr:colOff>62864</xdr:colOff>
      <xdr:row>62</xdr:row>
      <xdr:rowOff>169735</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flipV="1">
          <a:off x="22160864" y="9679686"/>
          <a:ext cx="0" cy="1119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2112</xdr:rowOff>
    </xdr:from>
    <xdr:ext cx="469744" cy="259045"/>
    <xdr:sp macro="" textlink="">
      <xdr:nvSpPr>
        <xdr:cNvPr id="465" name="【学校施設】&#10;一人当たり面積最小値テキスト">
          <a:extLst>
            <a:ext uri="{FF2B5EF4-FFF2-40B4-BE49-F238E27FC236}">
              <a16:creationId xmlns:a16="http://schemas.microsoft.com/office/drawing/2014/main" id="{00000000-0008-0000-0E00-0000D1010000}"/>
            </a:ext>
          </a:extLst>
        </xdr:cNvPr>
        <xdr:cNvSpPr txBox="1"/>
      </xdr:nvSpPr>
      <xdr:spPr>
        <a:xfrm>
          <a:off x="22199600" y="108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169735</xdr:rowOff>
    </xdr:from>
    <xdr:to>
      <xdr:col>116</xdr:col>
      <xdr:colOff>152400</xdr:colOff>
      <xdr:row>62</xdr:row>
      <xdr:rowOff>169735</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22072600" y="107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25163</xdr:rowOff>
    </xdr:from>
    <xdr:ext cx="469744" cy="259045"/>
    <xdr:sp macro="" textlink="">
      <xdr:nvSpPr>
        <xdr:cNvPr id="467" name="【学校施設】&#10;一人当たり面積最大値テキスト">
          <a:extLst>
            <a:ext uri="{FF2B5EF4-FFF2-40B4-BE49-F238E27FC236}">
              <a16:creationId xmlns:a16="http://schemas.microsoft.com/office/drawing/2014/main" id="{00000000-0008-0000-0E00-0000D3010000}"/>
            </a:ext>
          </a:extLst>
        </xdr:cNvPr>
        <xdr:cNvSpPr txBox="1"/>
      </xdr:nvSpPr>
      <xdr:spPr>
        <a:xfrm>
          <a:off x="22199600" y="945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78486</xdr:rowOff>
    </xdr:from>
    <xdr:to>
      <xdr:col>116</xdr:col>
      <xdr:colOff>152400</xdr:colOff>
      <xdr:row>56</xdr:row>
      <xdr:rowOff>78486</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a:off x="22072600" y="967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126763</xdr:rowOff>
    </xdr:from>
    <xdr:ext cx="469744" cy="259045"/>
    <xdr:sp macro="" textlink="">
      <xdr:nvSpPr>
        <xdr:cNvPr id="469" name="【学校施設】&#10;一人当たり面積平均値テキスト">
          <a:extLst>
            <a:ext uri="{FF2B5EF4-FFF2-40B4-BE49-F238E27FC236}">
              <a16:creationId xmlns:a16="http://schemas.microsoft.com/office/drawing/2014/main" id="{00000000-0008-0000-0E00-0000D5010000}"/>
            </a:ext>
          </a:extLst>
        </xdr:cNvPr>
        <xdr:cNvSpPr txBox="1"/>
      </xdr:nvSpPr>
      <xdr:spPr>
        <a:xfrm>
          <a:off x="22199600" y="10413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103886</xdr:rowOff>
    </xdr:from>
    <xdr:to>
      <xdr:col>116</xdr:col>
      <xdr:colOff>114300</xdr:colOff>
      <xdr:row>62</xdr:row>
      <xdr:rowOff>34036</xdr:rowOff>
    </xdr:to>
    <xdr:sp macro="" textlink="">
      <xdr:nvSpPr>
        <xdr:cNvPr id="470" name="フローチャート: 判断 469">
          <a:extLst>
            <a:ext uri="{FF2B5EF4-FFF2-40B4-BE49-F238E27FC236}">
              <a16:creationId xmlns:a16="http://schemas.microsoft.com/office/drawing/2014/main" id="{00000000-0008-0000-0E00-0000D6010000}"/>
            </a:ext>
          </a:extLst>
        </xdr:cNvPr>
        <xdr:cNvSpPr/>
      </xdr:nvSpPr>
      <xdr:spPr>
        <a:xfrm>
          <a:off x="22110700" y="105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106172</xdr:rowOff>
    </xdr:from>
    <xdr:to>
      <xdr:col>112</xdr:col>
      <xdr:colOff>38100</xdr:colOff>
      <xdr:row>62</xdr:row>
      <xdr:rowOff>36322</xdr:rowOff>
    </xdr:to>
    <xdr:sp macro="" textlink="">
      <xdr:nvSpPr>
        <xdr:cNvPr id="471" name="フローチャート: 判断 470">
          <a:extLst>
            <a:ext uri="{FF2B5EF4-FFF2-40B4-BE49-F238E27FC236}">
              <a16:creationId xmlns:a16="http://schemas.microsoft.com/office/drawing/2014/main" id="{00000000-0008-0000-0E00-0000D7010000}"/>
            </a:ext>
          </a:extLst>
        </xdr:cNvPr>
        <xdr:cNvSpPr/>
      </xdr:nvSpPr>
      <xdr:spPr>
        <a:xfrm>
          <a:off x="21272500" y="1056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85979</xdr:rowOff>
    </xdr:from>
    <xdr:to>
      <xdr:col>107</xdr:col>
      <xdr:colOff>101600</xdr:colOff>
      <xdr:row>62</xdr:row>
      <xdr:rowOff>16129</xdr:rowOff>
    </xdr:to>
    <xdr:sp macro="" textlink="">
      <xdr:nvSpPr>
        <xdr:cNvPr id="472" name="フローチャート: 判断 471">
          <a:extLst>
            <a:ext uri="{FF2B5EF4-FFF2-40B4-BE49-F238E27FC236}">
              <a16:creationId xmlns:a16="http://schemas.microsoft.com/office/drawing/2014/main" id="{00000000-0008-0000-0E00-0000D8010000}"/>
            </a:ext>
          </a:extLst>
        </xdr:cNvPr>
        <xdr:cNvSpPr/>
      </xdr:nvSpPr>
      <xdr:spPr>
        <a:xfrm>
          <a:off x="20383500"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107124</xdr:rowOff>
    </xdr:from>
    <xdr:to>
      <xdr:col>102</xdr:col>
      <xdr:colOff>165100</xdr:colOff>
      <xdr:row>62</xdr:row>
      <xdr:rowOff>37274</xdr:rowOff>
    </xdr:to>
    <xdr:sp macro="" textlink="">
      <xdr:nvSpPr>
        <xdr:cNvPr id="473" name="フローチャート: 判断 472">
          <a:extLst>
            <a:ext uri="{FF2B5EF4-FFF2-40B4-BE49-F238E27FC236}">
              <a16:creationId xmlns:a16="http://schemas.microsoft.com/office/drawing/2014/main" id="{00000000-0008-0000-0E00-0000D9010000}"/>
            </a:ext>
          </a:extLst>
        </xdr:cNvPr>
        <xdr:cNvSpPr/>
      </xdr:nvSpPr>
      <xdr:spPr>
        <a:xfrm>
          <a:off x="19494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95885</xdr:rowOff>
    </xdr:from>
    <xdr:to>
      <xdr:col>98</xdr:col>
      <xdr:colOff>38100</xdr:colOff>
      <xdr:row>62</xdr:row>
      <xdr:rowOff>26035</xdr:rowOff>
    </xdr:to>
    <xdr:sp macro="" textlink="">
      <xdr:nvSpPr>
        <xdr:cNvPr id="474" name="フローチャート: 判断 473">
          <a:extLst>
            <a:ext uri="{FF2B5EF4-FFF2-40B4-BE49-F238E27FC236}">
              <a16:creationId xmlns:a16="http://schemas.microsoft.com/office/drawing/2014/main" id="{00000000-0008-0000-0E00-0000DA010000}"/>
            </a:ext>
          </a:extLst>
        </xdr:cNvPr>
        <xdr:cNvSpPr/>
      </xdr:nvSpPr>
      <xdr:spPr>
        <a:xfrm>
          <a:off x="18605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5" name="テキスト ボックス 474">
          <a:extLst>
            <a:ext uri="{FF2B5EF4-FFF2-40B4-BE49-F238E27FC236}">
              <a16:creationId xmlns:a16="http://schemas.microsoft.com/office/drawing/2014/main" id="{00000000-0008-0000-0E00-0000DB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6" name="テキスト ボックス 475">
          <a:extLst>
            <a:ext uri="{FF2B5EF4-FFF2-40B4-BE49-F238E27FC236}">
              <a16:creationId xmlns:a16="http://schemas.microsoft.com/office/drawing/2014/main" id="{00000000-0008-0000-0E00-0000DC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7" name="テキスト ボックス 476">
          <a:extLst>
            <a:ext uri="{FF2B5EF4-FFF2-40B4-BE49-F238E27FC236}">
              <a16:creationId xmlns:a16="http://schemas.microsoft.com/office/drawing/2014/main" id="{00000000-0008-0000-0E00-0000DD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id="{00000000-0008-0000-0E00-0000DE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00000000-0008-0000-0E00-0000DF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123698</xdr:rowOff>
    </xdr:from>
    <xdr:to>
      <xdr:col>116</xdr:col>
      <xdr:colOff>114300</xdr:colOff>
      <xdr:row>62</xdr:row>
      <xdr:rowOff>53848</xdr:rowOff>
    </xdr:to>
    <xdr:sp macro="" textlink="">
      <xdr:nvSpPr>
        <xdr:cNvPr id="480" name="楕円 479">
          <a:extLst>
            <a:ext uri="{FF2B5EF4-FFF2-40B4-BE49-F238E27FC236}">
              <a16:creationId xmlns:a16="http://schemas.microsoft.com/office/drawing/2014/main" id="{00000000-0008-0000-0E00-0000E0010000}"/>
            </a:ext>
          </a:extLst>
        </xdr:cNvPr>
        <xdr:cNvSpPr/>
      </xdr:nvSpPr>
      <xdr:spPr>
        <a:xfrm>
          <a:off x="22110700" y="1058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102125</xdr:rowOff>
    </xdr:from>
    <xdr:ext cx="469744" cy="259045"/>
    <xdr:sp macro="" textlink="">
      <xdr:nvSpPr>
        <xdr:cNvPr id="481" name="【学校施設】&#10;一人当たり面積該当値テキスト">
          <a:extLst>
            <a:ext uri="{FF2B5EF4-FFF2-40B4-BE49-F238E27FC236}">
              <a16:creationId xmlns:a16="http://schemas.microsoft.com/office/drawing/2014/main" id="{00000000-0008-0000-0E00-0000E1010000}"/>
            </a:ext>
          </a:extLst>
        </xdr:cNvPr>
        <xdr:cNvSpPr txBox="1"/>
      </xdr:nvSpPr>
      <xdr:spPr>
        <a:xfrm>
          <a:off x="22199600" y="1056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31306</xdr:rowOff>
    </xdr:from>
    <xdr:to>
      <xdr:col>112</xdr:col>
      <xdr:colOff>38100</xdr:colOff>
      <xdr:row>61</xdr:row>
      <xdr:rowOff>132906</xdr:rowOff>
    </xdr:to>
    <xdr:sp macro="" textlink="">
      <xdr:nvSpPr>
        <xdr:cNvPr id="482" name="楕円 481">
          <a:extLst>
            <a:ext uri="{FF2B5EF4-FFF2-40B4-BE49-F238E27FC236}">
              <a16:creationId xmlns:a16="http://schemas.microsoft.com/office/drawing/2014/main" id="{00000000-0008-0000-0E00-0000E2010000}"/>
            </a:ext>
          </a:extLst>
        </xdr:cNvPr>
        <xdr:cNvSpPr/>
      </xdr:nvSpPr>
      <xdr:spPr>
        <a:xfrm>
          <a:off x="21272500" y="1048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82106</xdr:rowOff>
    </xdr:from>
    <xdr:to>
      <xdr:col>116</xdr:col>
      <xdr:colOff>63500</xdr:colOff>
      <xdr:row>62</xdr:row>
      <xdr:rowOff>3048</xdr:rowOff>
    </xdr:to>
    <xdr:cxnSp macro="">
      <xdr:nvCxnSpPr>
        <xdr:cNvPr id="483" name="直線コネクタ 482">
          <a:extLst>
            <a:ext uri="{FF2B5EF4-FFF2-40B4-BE49-F238E27FC236}">
              <a16:creationId xmlns:a16="http://schemas.microsoft.com/office/drawing/2014/main" id="{00000000-0008-0000-0E00-0000E3010000}"/>
            </a:ext>
          </a:extLst>
        </xdr:cNvPr>
        <xdr:cNvCxnSpPr/>
      </xdr:nvCxnSpPr>
      <xdr:spPr>
        <a:xfrm>
          <a:off x="21323300" y="10540556"/>
          <a:ext cx="838200" cy="9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31686</xdr:rowOff>
    </xdr:from>
    <xdr:to>
      <xdr:col>107</xdr:col>
      <xdr:colOff>101600</xdr:colOff>
      <xdr:row>61</xdr:row>
      <xdr:rowOff>133286</xdr:rowOff>
    </xdr:to>
    <xdr:sp macro="" textlink="">
      <xdr:nvSpPr>
        <xdr:cNvPr id="484" name="楕円 483">
          <a:extLst>
            <a:ext uri="{FF2B5EF4-FFF2-40B4-BE49-F238E27FC236}">
              <a16:creationId xmlns:a16="http://schemas.microsoft.com/office/drawing/2014/main" id="{00000000-0008-0000-0E00-0000E4010000}"/>
            </a:ext>
          </a:extLst>
        </xdr:cNvPr>
        <xdr:cNvSpPr/>
      </xdr:nvSpPr>
      <xdr:spPr>
        <a:xfrm>
          <a:off x="20383500" y="1049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82106</xdr:rowOff>
    </xdr:from>
    <xdr:to>
      <xdr:col>111</xdr:col>
      <xdr:colOff>177800</xdr:colOff>
      <xdr:row>61</xdr:row>
      <xdr:rowOff>82486</xdr:rowOff>
    </xdr:to>
    <xdr:cxnSp macro="">
      <xdr:nvCxnSpPr>
        <xdr:cNvPr id="485" name="直線コネクタ 484">
          <a:extLst>
            <a:ext uri="{FF2B5EF4-FFF2-40B4-BE49-F238E27FC236}">
              <a16:creationId xmlns:a16="http://schemas.microsoft.com/office/drawing/2014/main" id="{00000000-0008-0000-0E00-0000E5010000}"/>
            </a:ext>
          </a:extLst>
        </xdr:cNvPr>
        <xdr:cNvCxnSpPr/>
      </xdr:nvCxnSpPr>
      <xdr:spPr>
        <a:xfrm flipV="1">
          <a:off x="20434300" y="10540556"/>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37402</xdr:rowOff>
    </xdr:from>
    <xdr:to>
      <xdr:col>102</xdr:col>
      <xdr:colOff>165100</xdr:colOff>
      <xdr:row>61</xdr:row>
      <xdr:rowOff>139002</xdr:rowOff>
    </xdr:to>
    <xdr:sp macro="" textlink="">
      <xdr:nvSpPr>
        <xdr:cNvPr id="486" name="楕円 485">
          <a:extLst>
            <a:ext uri="{FF2B5EF4-FFF2-40B4-BE49-F238E27FC236}">
              <a16:creationId xmlns:a16="http://schemas.microsoft.com/office/drawing/2014/main" id="{00000000-0008-0000-0E00-0000E6010000}"/>
            </a:ext>
          </a:extLst>
        </xdr:cNvPr>
        <xdr:cNvSpPr/>
      </xdr:nvSpPr>
      <xdr:spPr>
        <a:xfrm>
          <a:off x="19494500" y="1049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82486</xdr:rowOff>
    </xdr:from>
    <xdr:to>
      <xdr:col>107</xdr:col>
      <xdr:colOff>50800</xdr:colOff>
      <xdr:row>61</xdr:row>
      <xdr:rowOff>88202</xdr:rowOff>
    </xdr:to>
    <xdr:cxnSp macro="">
      <xdr:nvCxnSpPr>
        <xdr:cNvPr id="487" name="直線コネクタ 486">
          <a:extLst>
            <a:ext uri="{FF2B5EF4-FFF2-40B4-BE49-F238E27FC236}">
              <a16:creationId xmlns:a16="http://schemas.microsoft.com/office/drawing/2014/main" id="{00000000-0008-0000-0E00-0000E7010000}"/>
            </a:ext>
          </a:extLst>
        </xdr:cNvPr>
        <xdr:cNvCxnSpPr/>
      </xdr:nvCxnSpPr>
      <xdr:spPr>
        <a:xfrm flipV="1">
          <a:off x="19545300" y="10540936"/>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27449</xdr:rowOff>
    </xdr:from>
    <xdr:ext cx="469744" cy="259045"/>
    <xdr:sp macro="" textlink="">
      <xdr:nvSpPr>
        <xdr:cNvPr id="488" name="n_1aveValue【学校施設】&#10;一人当たり面積">
          <a:extLst>
            <a:ext uri="{FF2B5EF4-FFF2-40B4-BE49-F238E27FC236}">
              <a16:creationId xmlns:a16="http://schemas.microsoft.com/office/drawing/2014/main" id="{00000000-0008-0000-0E00-0000E8010000}"/>
            </a:ext>
          </a:extLst>
        </xdr:cNvPr>
        <xdr:cNvSpPr txBox="1"/>
      </xdr:nvSpPr>
      <xdr:spPr>
        <a:xfrm>
          <a:off x="21075727" y="10657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7256</xdr:rowOff>
    </xdr:from>
    <xdr:ext cx="469744" cy="259045"/>
    <xdr:sp macro="" textlink="">
      <xdr:nvSpPr>
        <xdr:cNvPr id="489" name="n_2aveValue【学校施設】&#10;一人当たり面積">
          <a:extLst>
            <a:ext uri="{FF2B5EF4-FFF2-40B4-BE49-F238E27FC236}">
              <a16:creationId xmlns:a16="http://schemas.microsoft.com/office/drawing/2014/main" id="{00000000-0008-0000-0E00-0000E9010000}"/>
            </a:ext>
          </a:extLst>
        </xdr:cNvPr>
        <xdr:cNvSpPr txBox="1"/>
      </xdr:nvSpPr>
      <xdr:spPr>
        <a:xfrm>
          <a:off x="20199427" y="10637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28401</xdr:rowOff>
    </xdr:from>
    <xdr:ext cx="469744" cy="259045"/>
    <xdr:sp macro="" textlink="">
      <xdr:nvSpPr>
        <xdr:cNvPr id="490" name="n_3aveValue【学校施設】&#10;一人当たり面積">
          <a:extLst>
            <a:ext uri="{FF2B5EF4-FFF2-40B4-BE49-F238E27FC236}">
              <a16:creationId xmlns:a16="http://schemas.microsoft.com/office/drawing/2014/main" id="{00000000-0008-0000-0E00-0000EA010000}"/>
            </a:ext>
          </a:extLst>
        </xdr:cNvPr>
        <xdr:cNvSpPr txBox="1"/>
      </xdr:nvSpPr>
      <xdr:spPr>
        <a:xfrm>
          <a:off x="19310427" y="1065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42562</xdr:rowOff>
    </xdr:from>
    <xdr:ext cx="469744" cy="259045"/>
    <xdr:sp macro="" textlink="">
      <xdr:nvSpPr>
        <xdr:cNvPr id="491" name="n_4aveValue【学校施設】&#10;一人当たり面積">
          <a:extLst>
            <a:ext uri="{FF2B5EF4-FFF2-40B4-BE49-F238E27FC236}">
              <a16:creationId xmlns:a16="http://schemas.microsoft.com/office/drawing/2014/main" id="{00000000-0008-0000-0E00-0000EB010000}"/>
            </a:ext>
          </a:extLst>
        </xdr:cNvPr>
        <xdr:cNvSpPr txBox="1"/>
      </xdr:nvSpPr>
      <xdr:spPr>
        <a:xfrm>
          <a:off x="18421427" y="1032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149433</xdr:rowOff>
    </xdr:from>
    <xdr:ext cx="469744" cy="259045"/>
    <xdr:sp macro="" textlink="">
      <xdr:nvSpPr>
        <xdr:cNvPr id="492" name="n_1mainValue【学校施設】&#10;一人当たり面積">
          <a:extLst>
            <a:ext uri="{FF2B5EF4-FFF2-40B4-BE49-F238E27FC236}">
              <a16:creationId xmlns:a16="http://schemas.microsoft.com/office/drawing/2014/main" id="{00000000-0008-0000-0E00-0000EC010000}"/>
            </a:ext>
          </a:extLst>
        </xdr:cNvPr>
        <xdr:cNvSpPr txBox="1"/>
      </xdr:nvSpPr>
      <xdr:spPr>
        <a:xfrm>
          <a:off x="21075727" y="1026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149813</xdr:rowOff>
    </xdr:from>
    <xdr:ext cx="469744" cy="259045"/>
    <xdr:sp macro="" textlink="">
      <xdr:nvSpPr>
        <xdr:cNvPr id="493" name="n_2mainValue【学校施設】&#10;一人当たり面積">
          <a:extLst>
            <a:ext uri="{FF2B5EF4-FFF2-40B4-BE49-F238E27FC236}">
              <a16:creationId xmlns:a16="http://schemas.microsoft.com/office/drawing/2014/main" id="{00000000-0008-0000-0E00-0000ED010000}"/>
            </a:ext>
          </a:extLst>
        </xdr:cNvPr>
        <xdr:cNvSpPr txBox="1"/>
      </xdr:nvSpPr>
      <xdr:spPr>
        <a:xfrm>
          <a:off x="20199427" y="1026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155529</xdr:rowOff>
    </xdr:from>
    <xdr:ext cx="469744" cy="259045"/>
    <xdr:sp macro="" textlink="">
      <xdr:nvSpPr>
        <xdr:cNvPr id="494" name="n_3mainValue【学校施設】&#10;一人当たり面積">
          <a:extLst>
            <a:ext uri="{FF2B5EF4-FFF2-40B4-BE49-F238E27FC236}">
              <a16:creationId xmlns:a16="http://schemas.microsoft.com/office/drawing/2014/main" id="{00000000-0008-0000-0E00-0000EE010000}"/>
            </a:ext>
          </a:extLst>
        </xdr:cNvPr>
        <xdr:cNvSpPr txBox="1"/>
      </xdr:nvSpPr>
      <xdr:spPr>
        <a:xfrm>
          <a:off x="19310427" y="10271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5" name="正方形/長方形 494">
          <a:extLst>
            <a:ext uri="{FF2B5EF4-FFF2-40B4-BE49-F238E27FC236}">
              <a16:creationId xmlns:a16="http://schemas.microsoft.com/office/drawing/2014/main" id="{00000000-0008-0000-0E00-0000EF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6" name="正方形/長方形 495">
          <a:extLst>
            <a:ext uri="{FF2B5EF4-FFF2-40B4-BE49-F238E27FC236}">
              <a16:creationId xmlns:a16="http://schemas.microsoft.com/office/drawing/2014/main" id="{00000000-0008-0000-0E00-0000F0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7" name="正方形/長方形 496">
          <a:extLst>
            <a:ext uri="{FF2B5EF4-FFF2-40B4-BE49-F238E27FC236}">
              <a16:creationId xmlns:a16="http://schemas.microsoft.com/office/drawing/2014/main" id="{00000000-0008-0000-0E00-0000F1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8" name="正方形/長方形 497">
          <a:extLst>
            <a:ext uri="{FF2B5EF4-FFF2-40B4-BE49-F238E27FC236}">
              <a16:creationId xmlns:a16="http://schemas.microsoft.com/office/drawing/2014/main" id="{00000000-0008-0000-0E00-0000F2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9" name="正方形/長方形 498">
          <a:extLst>
            <a:ext uri="{FF2B5EF4-FFF2-40B4-BE49-F238E27FC236}">
              <a16:creationId xmlns:a16="http://schemas.microsoft.com/office/drawing/2014/main" id="{00000000-0008-0000-0E00-0000F3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0" name="正方形/長方形 499">
          <a:extLst>
            <a:ext uri="{FF2B5EF4-FFF2-40B4-BE49-F238E27FC236}">
              <a16:creationId xmlns:a16="http://schemas.microsoft.com/office/drawing/2014/main" id="{00000000-0008-0000-0E00-0000F4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1" name="正方形/長方形 500">
          <a:extLst>
            <a:ext uri="{FF2B5EF4-FFF2-40B4-BE49-F238E27FC236}">
              <a16:creationId xmlns:a16="http://schemas.microsoft.com/office/drawing/2014/main" id="{00000000-0008-0000-0E00-0000F5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2" name="正方形/長方形 501">
          <a:extLst>
            <a:ext uri="{FF2B5EF4-FFF2-40B4-BE49-F238E27FC236}">
              <a16:creationId xmlns:a16="http://schemas.microsoft.com/office/drawing/2014/main" id="{00000000-0008-0000-0E00-0000F601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3" name="正方形/長方形 502">
          <a:extLst>
            <a:ext uri="{FF2B5EF4-FFF2-40B4-BE49-F238E27FC236}">
              <a16:creationId xmlns:a16="http://schemas.microsoft.com/office/drawing/2014/main" id="{00000000-0008-0000-0E00-0000F7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4" name="正方形/長方形 503">
          <a:extLst>
            <a:ext uri="{FF2B5EF4-FFF2-40B4-BE49-F238E27FC236}">
              <a16:creationId xmlns:a16="http://schemas.microsoft.com/office/drawing/2014/main" id="{00000000-0008-0000-0E00-0000F8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5" name="正方形/長方形 504">
          <a:extLst>
            <a:ext uri="{FF2B5EF4-FFF2-40B4-BE49-F238E27FC236}">
              <a16:creationId xmlns:a16="http://schemas.microsoft.com/office/drawing/2014/main" id="{00000000-0008-0000-0E00-0000F9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6" name="正方形/長方形 505">
          <a:extLst>
            <a:ext uri="{FF2B5EF4-FFF2-40B4-BE49-F238E27FC236}">
              <a16:creationId xmlns:a16="http://schemas.microsoft.com/office/drawing/2014/main" id="{00000000-0008-0000-0E00-0000FA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7" name="正方形/長方形 506">
          <a:extLst>
            <a:ext uri="{FF2B5EF4-FFF2-40B4-BE49-F238E27FC236}">
              <a16:creationId xmlns:a16="http://schemas.microsoft.com/office/drawing/2014/main" id="{00000000-0008-0000-0E00-0000FB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8" name="正方形/長方形 517">
          <a:extLst>
            <a:ext uri="{FF2B5EF4-FFF2-40B4-BE49-F238E27FC236}">
              <a16:creationId xmlns:a16="http://schemas.microsoft.com/office/drawing/2014/main" id="{00000000-0008-0000-0E00-000006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5" name="【公民館】&#10;有形固定資産減価償却率グラフ枠">
          <a:extLst>
            <a:ext uri="{FF2B5EF4-FFF2-40B4-BE49-F238E27FC236}">
              <a16:creationId xmlns:a16="http://schemas.microsoft.com/office/drawing/2014/main" id="{00000000-0008-0000-0E00-000017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109</xdr:row>
      <xdr:rowOff>35379</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flipV="1">
          <a:off x="16318864" y="1729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37" name="【公民館】&#10;有形固定資産減価償却率最小値テキスト">
          <a:extLst>
            <a:ext uri="{FF2B5EF4-FFF2-40B4-BE49-F238E27FC236}">
              <a16:creationId xmlns:a16="http://schemas.microsoft.com/office/drawing/2014/main" id="{00000000-0008-0000-0E00-000019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38" name="直線コネクタ 537">
          <a:extLst>
            <a:ext uri="{FF2B5EF4-FFF2-40B4-BE49-F238E27FC236}">
              <a16:creationId xmlns:a16="http://schemas.microsoft.com/office/drawing/2014/main" id="{00000000-0008-0000-0E00-00001A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539" name="【公民館】&#10;有形固定資産減価償却率最大値テキスト">
          <a:extLst>
            <a:ext uri="{FF2B5EF4-FFF2-40B4-BE49-F238E27FC236}">
              <a16:creationId xmlns:a16="http://schemas.microsoft.com/office/drawing/2014/main" id="{00000000-0008-0000-0E00-00001B020000}"/>
            </a:ext>
          </a:extLst>
        </xdr:cNvPr>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540" name="直線コネクタ 539">
          <a:extLst>
            <a:ext uri="{FF2B5EF4-FFF2-40B4-BE49-F238E27FC236}">
              <a16:creationId xmlns:a16="http://schemas.microsoft.com/office/drawing/2014/main" id="{00000000-0008-0000-0E00-00001C020000}"/>
            </a:ext>
          </a:extLst>
        </xdr:cNvPr>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116857</xdr:rowOff>
    </xdr:from>
    <xdr:ext cx="405111" cy="259045"/>
    <xdr:sp macro="" textlink="">
      <xdr:nvSpPr>
        <xdr:cNvPr id="541" name="【公民館】&#10;有形固定資産減価償却率平均値テキスト">
          <a:extLst>
            <a:ext uri="{FF2B5EF4-FFF2-40B4-BE49-F238E27FC236}">
              <a16:creationId xmlns:a16="http://schemas.microsoft.com/office/drawing/2014/main" id="{00000000-0008-0000-0E00-00001D020000}"/>
            </a:ext>
          </a:extLst>
        </xdr:cNvPr>
        <xdr:cNvSpPr txBox="1"/>
      </xdr:nvSpPr>
      <xdr:spPr>
        <a:xfrm>
          <a:off x="16357600" y="17947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542" name="フローチャート: 判断 541">
          <a:extLst>
            <a:ext uri="{FF2B5EF4-FFF2-40B4-BE49-F238E27FC236}">
              <a16:creationId xmlns:a16="http://schemas.microsoft.com/office/drawing/2014/main" id="{00000000-0008-0000-0E00-00001E020000}"/>
            </a:ext>
          </a:extLst>
        </xdr:cNvPr>
        <xdr:cNvSpPr/>
      </xdr:nvSpPr>
      <xdr:spPr>
        <a:xfrm>
          <a:off x="16268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85816</xdr:rowOff>
    </xdr:from>
    <xdr:to>
      <xdr:col>81</xdr:col>
      <xdr:colOff>101600</xdr:colOff>
      <xdr:row>106</xdr:row>
      <xdr:rowOff>15966</xdr:rowOff>
    </xdr:to>
    <xdr:sp macro="" textlink="">
      <xdr:nvSpPr>
        <xdr:cNvPr id="543" name="フローチャート: 判断 542">
          <a:extLst>
            <a:ext uri="{FF2B5EF4-FFF2-40B4-BE49-F238E27FC236}">
              <a16:creationId xmlns:a16="http://schemas.microsoft.com/office/drawing/2014/main" id="{00000000-0008-0000-0E00-00001F020000}"/>
            </a:ext>
          </a:extLst>
        </xdr:cNvPr>
        <xdr:cNvSpPr/>
      </xdr:nvSpPr>
      <xdr:spPr>
        <a:xfrm>
          <a:off x="154305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95613</xdr:rowOff>
    </xdr:from>
    <xdr:to>
      <xdr:col>76</xdr:col>
      <xdr:colOff>165100</xdr:colOff>
      <xdr:row>106</xdr:row>
      <xdr:rowOff>25763</xdr:rowOff>
    </xdr:to>
    <xdr:sp macro="" textlink="">
      <xdr:nvSpPr>
        <xdr:cNvPr id="544" name="フローチャート: 判断 543">
          <a:extLst>
            <a:ext uri="{FF2B5EF4-FFF2-40B4-BE49-F238E27FC236}">
              <a16:creationId xmlns:a16="http://schemas.microsoft.com/office/drawing/2014/main" id="{00000000-0008-0000-0E00-000020020000}"/>
            </a:ext>
          </a:extLst>
        </xdr:cNvPr>
        <xdr:cNvSpPr/>
      </xdr:nvSpPr>
      <xdr:spPr>
        <a:xfrm>
          <a:off x="14541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72752</xdr:rowOff>
    </xdr:from>
    <xdr:to>
      <xdr:col>72</xdr:col>
      <xdr:colOff>38100</xdr:colOff>
      <xdr:row>106</xdr:row>
      <xdr:rowOff>2902</xdr:rowOff>
    </xdr:to>
    <xdr:sp macro="" textlink="">
      <xdr:nvSpPr>
        <xdr:cNvPr id="545" name="フローチャート: 判断 544">
          <a:extLst>
            <a:ext uri="{FF2B5EF4-FFF2-40B4-BE49-F238E27FC236}">
              <a16:creationId xmlns:a16="http://schemas.microsoft.com/office/drawing/2014/main" id="{00000000-0008-0000-0E00-000021020000}"/>
            </a:ext>
          </a:extLst>
        </xdr:cNvPr>
        <xdr:cNvSpPr/>
      </xdr:nvSpPr>
      <xdr:spPr>
        <a:xfrm>
          <a:off x="1365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74386</xdr:rowOff>
    </xdr:from>
    <xdr:to>
      <xdr:col>67</xdr:col>
      <xdr:colOff>101600</xdr:colOff>
      <xdr:row>106</xdr:row>
      <xdr:rowOff>4536</xdr:rowOff>
    </xdr:to>
    <xdr:sp macro="" textlink="">
      <xdr:nvSpPr>
        <xdr:cNvPr id="546" name="フローチャート: 判断 545">
          <a:extLst>
            <a:ext uri="{FF2B5EF4-FFF2-40B4-BE49-F238E27FC236}">
              <a16:creationId xmlns:a16="http://schemas.microsoft.com/office/drawing/2014/main" id="{00000000-0008-0000-0E00-000022020000}"/>
            </a:ext>
          </a:extLst>
        </xdr:cNvPr>
        <xdr:cNvSpPr/>
      </xdr:nvSpPr>
      <xdr:spPr>
        <a:xfrm>
          <a:off x="12763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1" name="テキスト ボックス 550">
          <a:extLst>
            <a:ext uri="{FF2B5EF4-FFF2-40B4-BE49-F238E27FC236}">
              <a16:creationId xmlns:a16="http://schemas.microsoft.com/office/drawing/2014/main" id="{00000000-0008-0000-0E00-000027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67855</xdr:rowOff>
    </xdr:from>
    <xdr:to>
      <xdr:col>85</xdr:col>
      <xdr:colOff>177800</xdr:colOff>
      <xdr:row>106</xdr:row>
      <xdr:rowOff>169455</xdr:rowOff>
    </xdr:to>
    <xdr:sp macro="" textlink="">
      <xdr:nvSpPr>
        <xdr:cNvPr id="552" name="楕円 551">
          <a:extLst>
            <a:ext uri="{FF2B5EF4-FFF2-40B4-BE49-F238E27FC236}">
              <a16:creationId xmlns:a16="http://schemas.microsoft.com/office/drawing/2014/main" id="{00000000-0008-0000-0E00-000028020000}"/>
            </a:ext>
          </a:extLst>
        </xdr:cNvPr>
        <xdr:cNvSpPr/>
      </xdr:nvSpPr>
      <xdr:spPr>
        <a:xfrm>
          <a:off x="16268700" y="1824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46282</xdr:rowOff>
    </xdr:from>
    <xdr:ext cx="405111" cy="259045"/>
    <xdr:sp macro="" textlink="">
      <xdr:nvSpPr>
        <xdr:cNvPr id="553" name="【公民館】&#10;有形固定資産減価償却率該当値テキスト">
          <a:extLst>
            <a:ext uri="{FF2B5EF4-FFF2-40B4-BE49-F238E27FC236}">
              <a16:creationId xmlns:a16="http://schemas.microsoft.com/office/drawing/2014/main" id="{00000000-0008-0000-0E00-000029020000}"/>
            </a:ext>
          </a:extLst>
        </xdr:cNvPr>
        <xdr:cNvSpPr txBox="1"/>
      </xdr:nvSpPr>
      <xdr:spPr>
        <a:xfrm>
          <a:off x="16357600" y="1821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31931</xdr:rowOff>
    </xdr:from>
    <xdr:to>
      <xdr:col>81</xdr:col>
      <xdr:colOff>101600</xdr:colOff>
      <xdr:row>106</xdr:row>
      <xdr:rowOff>133531</xdr:rowOff>
    </xdr:to>
    <xdr:sp macro="" textlink="">
      <xdr:nvSpPr>
        <xdr:cNvPr id="554" name="楕円 553">
          <a:extLst>
            <a:ext uri="{FF2B5EF4-FFF2-40B4-BE49-F238E27FC236}">
              <a16:creationId xmlns:a16="http://schemas.microsoft.com/office/drawing/2014/main" id="{00000000-0008-0000-0E00-00002A020000}"/>
            </a:ext>
          </a:extLst>
        </xdr:cNvPr>
        <xdr:cNvSpPr/>
      </xdr:nvSpPr>
      <xdr:spPr>
        <a:xfrm>
          <a:off x="15430500" y="182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82731</xdr:rowOff>
    </xdr:from>
    <xdr:to>
      <xdr:col>85</xdr:col>
      <xdr:colOff>127000</xdr:colOff>
      <xdr:row>106</xdr:row>
      <xdr:rowOff>118655</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a:off x="15481300" y="18256431"/>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147864</xdr:rowOff>
    </xdr:from>
    <xdr:to>
      <xdr:col>76</xdr:col>
      <xdr:colOff>165100</xdr:colOff>
      <xdr:row>107</xdr:row>
      <xdr:rowOff>78014</xdr:rowOff>
    </xdr:to>
    <xdr:sp macro="" textlink="">
      <xdr:nvSpPr>
        <xdr:cNvPr id="556" name="楕円 555">
          <a:extLst>
            <a:ext uri="{FF2B5EF4-FFF2-40B4-BE49-F238E27FC236}">
              <a16:creationId xmlns:a16="http://schemas.microsoft.com/office/drawing/2014/main" id="{00000000-0008-0000-0E00-00002C020000}"/>
            </a:ext>
          </a:extLst>
        </xdr:cNvPr>
        <xdr:cNvSpPr/>
      </xdr:nvSpPr>
      <xdr:spPr>
        <a:xfrm>
          <a:off x="14541500" y="1832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82731</xdr:rowOff>
    </xdr:from>
    <xdr:to>
      <xdr:col>81</xdr:col>
      <xdr:colOff>50800</xdr:colOff>
      <xdr:row>107</xdr:row>
      <xdr:rowOff>27214</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flipV="1">
          <a:off x="14592300" y="18256431"/>
          <a:ext cx="889000" cy="11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125005</xdr:rowOff>
    </xdr:from>
    <xdr:to>
      <xdr:col>72</xdr:col>
      <xdr:colOff>38100</xdr:colOff>
      <xdr:row>107</xdr:row>
      <xdr:rowOff>55155</xdr:rowOff>
    </xdr:to>
    <xdr:sp macro="" textlink="">
      <xdr:nvSpPr>
        <xdr:cNvPr id="558" name="楕円 557">
          <a:extLst>
            <a:ext uri="{FF2B5EF4-FFF2-40B4-BE49-F238E27FC236}">
              <a16:creationId xmlns:a16="http://schemas.microsoft.com/office/drawing/2014/main" id="{00000000-0008-0000-0E00-00002E020000}"/>
            </a:ext>
          </a:extLst>
        </xdr:cNvPr>
        <xdr:cNvSpPr/>
      </xdr:nvSpPr>
      <xdr:spPr>
        <a:xfrm>
          <a:off x="13652500" y="1829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4355</xdr:rowOff>
    </xdr:from>
    <xdr:to>
      <xdr:col>76</xdr:col>
      <xdr:colOff>114300</xdr:colOff>
      <xdr:row>107</xdr:row>
      <xdr:rowOff>27214</xdr:rowOff>
    </xdr:to>
    <xdr:cxnSp macro="">
      <xdr:nvCxnSpPr>
        <xdr:cNvPr id="559" name="直線コネクタ 558">
          <a:extLst>
            <a:ext uri="{FF2B5EF4-FFF2-40B4-BE49-F238E27FC236}">
              <a16:creationId xmlns:a16="http://schemas.microsoft.com/office/drawing/2014/main" id="{00000000-0008-0000-0E00-00002F020000}"/>
            </a:ext>
          </a:extLst>
        </xdr:cNvPr>
        <xdr:cNvCxnSpPr/>
      </xdr:nvCxnSpPr>
      <xdr:spPr>
        <a:xfrm>
          <a:off x="13703300" y="1834950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32493</xdr:rowOff>
    </xdr:from>
    <xdr:ext cx="405111" cy="259045"/>
    <xdr:sp macro="" textlink="">
      <xdr:nvSpPr>
        <xdr:cNvPr id="560" name="n_1aveValue【公民館】&#10;有形固定資産減価償却率">
          <a:extLst>
            <a:ext uri="{FF2B5EF4-FFF2-40B4-BE49-F238E27FC236}">
              <a16:creationId xmlns:a16="http://schemas.microsoft.com/office/drawing/2014/main" id="{00000000-0008-0000-0E00-000030020000}"/>
            </a:ext>
          </a:extLst>
        </xdr:cNvPr>
        <xdr:cNvSpPr txBox="1"/>
      </xdr:nvSpPr>
      <xdr:spPr>
        <a:xfrm>
          <a:off x="15266044" y="1786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42290</xdr:rowOff>
    </xdr:from>
    <xdr:ext cx="405111" cy="259045"/>
    <xdr:sp macro="" textlink="">
      <xdr:nvSpPr>
        <xdr:cNvPr id="561" name="n_2aveValue【公民館】&#10;有形固定資産減価償却率">
          <a:extLst>
            <a:ext uri="{FF2B5EF4-FFF2-40B4-BE49-F238E27FC236}">
              <a16:creationId xmlns:a16="http://schemas.microsoft.com/office/drawing/2014/main" id="{00000000-0008-0000-0E00-000031020000}"/>
            </a:ext>
          </a:extLst>
        </xdr:cNvPr>
        <xdr:cNvSpPr txBox="1"/>
      </xdr:nvSpPr>
      <xdr:spPr>
        <a:xfrm>
          <a:off x="14389744" y="1787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19429</xdr:rowOff>
    </xdr:from>
    <xdr:ext cx="405111" cy="259045"/>
    <xdr:sp macro="" textlink="">
      <xdr:nvSpPr>
        <xdr:cNvPr id="562" name="n_3aveValue【公民館】&#10;有形固定資産減価償却率">
          <a:extLst>
            <a:ext uri="{FF2B5EF4-FFF2-40B4-BE49-F238E27FC236}">
              <a16:creationId xmlns:a16="http://schemas.microsoft.com/office/drawing/2014/main" id="{00000000-0008-0000-0E00-000032020000}"/>
            </a:ext>
          </a:extLst>
        </xdr:cNvPr>
        <xdr:cNvSpPr txBox="1"/>
      </xdr:nvSpPr>
      <xdr:spPr>
        <a:xfrm>
          <a:off x="13500744" y="1785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21063</xdr:rowOff>
    </xdr:from>
    <xdr:ext cx="405111" cy="259045"/>
    <xdr:sp macro="" textlink="">
      <xdr:nvSpPr>
        <xdr:cNvPr id="563" name="n_4aveValue【公民館】&#10;有形固定資産減価償却率">
          <a:extLst>
            <a:ext uri="{FF2B5EF4-FFF2-40B4-BE49-F238E27FC236}">
              <a16:creationId xmlns:a16="http://schemas.microsoft.com/office/drawing/2014/main" id="{00000000-0008-0000-0E00-000033020000}"/>
            </a:ext>
          </a:extLst>
        </xdr:cNvPr>
        <xdr:cNvSpPr txBox="1"/>
      </xdr:nvSpPr>
      <xdr:spPr>
        <a:xfrm>
          <a:off x="12611744" y="1785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124658</xdr:rowOff>
    </xdr:from>
    <xdr:ext cx="405111" cy="259045"/>
    <xdr:sp macro="" textlink="">
      <xdr:nvSpPr>
        <xdr:cNvPr id="564" name="n_1mainValue【公民館】&#10;有形固定資産減価償却率">
          <a:extLst>
            <a:ext uri="{FF2B5EF4-FFF2-40B4-BE49-F238E27FC236}">
              <a16:creationId xmlns:a16="http://schemas.microsoft.com/office/drawing/2014/main" id="{00000000-0008-0000-0E00-000034020000}"/>
            </a:ext>
          </a:extLst>
        </xdr:cNvPr>
        <xdr:cNvSpPr txBox="1"/>
      </xdr:nvSpPr>
      <xdr:spPr>
        <a:xfrm>
          <a:off x="15266044" y="1829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69141</xdr:rowOff>
    </xdr:from>
    <xdr:ext cx="405111" cy="259045"/>
    <xdr:sp macro="" textlink="">
      <xdr:nvSpPr>
        <xdr:cNvPr id="565" name="n_2mainValue【公民館】&#10;有形固定資産減価償却率">
          <a:extLst>
            <a:ext uri="{FF2B5EF4-FFF2-40B4-BE49-F238E27FC236}">
              <a16:creationId xmlns:a16="http://schemas.microsoft.com/office/drawing/2014/main" id="{00000000-0008-0000-0E00-000035020000}"/>
            </a:ext>
          </a:extLst>
        </xdr:cNvPr>
        <xdr:cNvSpPr txBox="1"/>
      </xdr:nvSpPr>
      <xdr:spPr>
        <a:xfrm>
          <a:off x="14389744" y="1841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46282</xdr:rowOff>
    </xdr:from>
    <xdr:ext cx="405111" cy="259045"/>
    <xdr:sp macro="" textlink="">
      <xdr:nvSpPr>
        <xdr:cNvPr id="566" name="n_3mainValue【公民館】&#10;有形固定資産減価償却率">
          <a:extLst>
            <a:ext uri="{FF2B5EF4-FFF2-40B4-BE49-F238E27FC236}">
              <a16:creationId xmlns:a16="http://schemas.microsoft.com/office/drawing/2014/main" id="{00000000-0008-0000-0E00-000036020000}"/>
            </a:ext>
          </a:extLst>
        </xdr:cNvPr>
        <xdr:cNvSpPr txBox="1"/>
      </xdr:nvSpPr>
      <xdr:spPr>
        <a:xfrm>
          <a:off x="13500744" y="1839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77" name="直線コネクタ 576">
          <a:extLst>
            <a:ext uri="{FF2B5EF4-FFF2-40B4-BE49-F238E27FC236}">
              <a16:creationId xmlns:a16="http://schemas.microsoft.com/office/drawing/2014/main" id="{00000000-0008-0000-0E00-000041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78" name="テキスト ボックス 577">
          <a:extLst>
            <a:ext uri="{FF2B5EF4-FFF2-40B4-BE49-F238E27FC236}">
              <a16:creationId xmlns:a16="http://schemas.microsoft.com/office/drawing/2014/main" id="{00000000-0008-0000-0E00-000042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1" name="【公民館】&#10;一人当たり面積グラフ枠">
          <a:extLst>
            <a:ext uri="{FF2B5EF4-FFF2-40B4-BE49-F238E27FC236}">
              <a16:creationId xmlns:a16="http://schemas.microsoft.com/office/drawing/2014/main" id="{00000000-0008-0000-0E00-00004F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71301</xdr:rowOff>
    </xdr:from>
    <xdr:to>
      <xdr:col>116</xdr:col>
      <xdr:colOff>62864</xdr:colOff>
      <xdr:row>109</xdr:row>
      <xdr:rowOff>20682</xdr:rowOff>
    </xdr:to>
    <xdr:cxnSp macro="">
      <xdr:nvCxnSpPr>
        <xdr:cNvPr id="592" name="直線コネクタ 591">
          <a:extLst>
            <a:ext uri="{FF2B5EF4-FFF2-40B4-BE49-F238E27FC236}">
              <a16:creationId xmlns:a16="http://schemas.microsoft.com/office/drawing/2014/main" id="{00000000-0008-0000-0E00-000050020000}"/>
            </a:ext>
          </a:extLst>
        </xdr:cNvPr>
        <xdr:cNvCxnSpPr/>
      </xdr:nvCxnSpPr>
      <xdr:spPr>
        <a:xfrm flipV="1">
          <a:off x="22160864" y="17216301"/>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593" name="【公民館】&#10;一人当たり面積最小値テキスト">
          <a:extLst>
            <a:ext uri="{FF2B5EF4-FFF2-40B4-BE49-F238E27FC236}">
              <a16:creationId xmlns:a16="http://schemas.microsoft.com/office/drawing/2014/main" id="{00000000-0008-0000-0E00-000051020000}"/>
            </a:ext>
          </a:extLst>
        </xdr:cNvPr>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17978</xdr:rowOff>
    </xdr:from>
    <xdr:ext cx="469744" cy="259045"/>
    <xdr:sp macro="" textlink="">
      <xdr:nvSpPr>
        <xdr:cNvPr id="595" name="【公民館】&#10;一人当たり面積最大値テキスト">
          <a:extLst>
            <a:ext uri="{FF2B5EF4-FFF2-40B4-BE49-F238E27FC236}">
              <a16:creationId xmlns:a16="http://schemas.microsoft.com/office/drawing/2014/main" id="{00000000-0008-0000-0E00-000053020000}"/>
            </a:ext>
          </a:extLst>
        </xdr:cNvPr>
        <xdr:cNvSpPr txBox="1"/>
      </xdr:nvSpPr>
      <xdr:spPr>
        <a:xfrm>
          <a:off x="22199600" y="1699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71301</xdr:rowOff>
    </xdr:from>
    <xdr:to>
      <xdr:col>116</xdr:col>
      <xdr:colOff>152400</xdr:colOff>
      <xdr:row>100</xdr:row>
      <xdr:rowOff>71301</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a:off x="22072600" y="1721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162577</xdr:rowOff>
    </xdr:from>
    <xdr:ext cx="469744" cy="259045"/>
    <xdr:sp macro="" textlink="">
      <xdr:nvSpPr>
        <xdr:cNvPr id="597" name="【公民館】&#10;一人当たり面積平均値テキスト">
          <a:extLst>
            <a:ext uri="{FF2B5EF4-FFF2-40B4-BE49-F238E27FC236}">
              <a16:creationId xmlns:a16="http://schemas.microsoft.com/office/drawing/2014/main" id="{00000000-0008-0000-0E00-000055020000}"/>
            </a:ext>
          </a:extLst>
        </xdr:cNvPr>
        <xdr:cNvSpPr txBox="1"/>
      </xdr:nvSpPr>
      <xdr:spPr>
        <a:xfrm>
          <a:off x="22199600" y="1816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598" name="フローチャート: 判断 597">
          <a:extLst>
            <a:ext uri="{FF2B5EF4-FFF2-40B4-BE49-F238E27FC236}">
              <a16:creationId xmlns:a16="http://schemas.microsoft.com/office/drawing/2014/main" id="{00000000-0008-0000-0E00-000056020000}"/>
            </a:ext>
          </a:extLst>
        </xdr:cNvPr>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147864</xdr:rowOff>
    </xdr:from>
    <xdr:to>
      <xdr:col>112</xdr:col>
      <xdr:colOff>38100</xdr:colOff>
      <xdr:row>107</xdr:row>
      <xdr:rowOff>78014</xdr:rowOff>
    </xdr:to>
    <xdr:sp macro="" textlink="">
      <xdr:nvSpPr>
        <xdr:cNvPr id="599" name="フローチャート: 判断 598">
          <a:extLst>
            <a:ext uri="{FF2B5EF4-FFF2-40B4-BE49-F238E27FC236}">
              <a16:creationId xmlns:a16="http://schemas.microsoft.com/office/drawing/2014/main" id="{00000000-0008-0000-0E00-000057020000}"/>
            </a:ext>
          </a:extLst>
        </xdr:cNvPr>
        <xdr:cNvSpPr/>
      </xdr:nvSpPr>
      <xdr:spPr>
        <a:xfrm>
          <a:off x="21272500" y="1832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600" name="フローチャート: 判断 599">
          <a:extLst>
            <a:ext uri="{FF2B5EF4-FFF2-40B4-BE49-F238E27FC236}">
              <a16:creationId xmlns:a16="http://schemas.microsoft.com/office/drawing/2014/main" id="{00000000-0008-0000-0E00-000058020000}"/>
            </a:ext>
          </a:extLst>
        </xdr:cNvPr>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601" name="フローチャート: 判断 600">
          <a:extLst>
            <a:ext uri="{FF2B5EF4-FFF2-40B4-BE49-F238E27FC236}">
              <a16:creationId xmlns:a16="http://schemas.microsoft.com/office/drawing/2014/main" id="{00000000-0008-0000-0E00-000059020000}"/>
            </a:ext>
          </a:extLst>
        </xdr:cNvPr>
        <xdr:cNvSpPr/>
      </xdr:nvSpPr>
      <xdr:spPr>
        <a:xfrm>
          <a:off x="19494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10705</xdr:rowOff>
    </xdr:from>
    <xdr:to>
      <xdr:col>98</xdr:col>
      <xdr:colOff>38100</xdr:colOff>
      <xdr:row>107</xdr:row>
      <xdr:rowOff>112305</xdr:rowOff>
    </xdr:to>
    <xdr:sp macro="" textlink="">
      <xdr:nvSpPr>
        <xdr:cNvPr id="602" name="フローチャート: 判断 601">
          <a:extLst>
            <a:ext uri="{FF2B5EF4-FFF2-40B4-BE49-F238E27FC236}">
              <a16:creationId xmlns:a16="http://schemas.microsoft.com/office/drawing/2014/main" id="{00000000-0008-0000-0E00-00005A020000}"/>
            </a:ext>
          </a:extLst>
        </xdr:cNvPr>
        <xdr:cNvSpPr/>
      </xdr:nvSpPr>
      <xdr:spPr>
        <a:xfrm>
          <a:off x="18605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77651</xdr:rowOff>
    </xdr:from>
    <xdr:to>
      <xdr:col>116</xdr:col>
      <xdr:colOff>114300</xdr:colOff>
      <xdr:row>108</xdr:row>
      <xdr:rowOff>7801</xdr:rowOff>
    </xdr:to>
    <xdr:sp macro="" textlink="">
      <xdr:nvSpPr>
        <xdr:cNvPr id="608" name="楕円 607">
          <a:extLst>
            <a:ext uri="{FF2B5EF4-FFF2-40B4-BE49-F238E27FC236}">
              <a16:creationId xmlns:a16="http://schemas.microsoft.com/office/drawing/2014/main" id="{00000000-0008-0000-0E00-000060020000}"/>
            </a:ext>
          </a:extLst>
        </xdr:cNvPr>
        <xdr:cNvSpPr/>
      </xdr:nvSpPr>
      <xdr:spPr>
        <a:xfrm>
          <a:off x="22110700" y="1842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56078</xdr:rowOff>
    </xdr:from>
    <xdr:ext cx="469744" cy="259045"/>
    <xdr:sp macro="" textlink="">
      <xdr:nvSpPr>
        <xdr:cNvPr id="609" name="【公民館】&#10;一人当たり面積該当値テキスト">
          <a:extLst>
            <a:ext uri="{FF2B5EF4-FFF2-40B4-BE49-F238E27FC236}">
              <a16:creationId xmlns:a16="http://schemas.microsoft.com/office/drawing/2014/main" id="{00000000-0008-0000-0E00-000061020000}"/>
            </a:ext>
          </a:extLst>
        </xdr:cNvPr>
        <xdr:cNvSpPr txBox="1"/>
      </xdr:nvSpPr>
      <xdr:spPr>
        <a:xfrm>
          <a:off x="22199600" y="18401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80918</xdr:rowOff>
    </xdr:from>
    <xdr:to>
      <xdr:col>112</xdr:col>
      <xdr:colOff>38100</xdr:colOff>
      <xdr:row>108</xdr:row>
      <xdr:rowOff>11068</xdr:rowOff>
    </xdr:to>
    <xdr:sp macro="" textlink="">
      <xdr:nvSpPr>
        <xdr:cNvPr id="610" name="楕円 609">
          <a:extLst>
            <a:ext uri="{FF2B5EF4-FFF2-40B4-BE49-F238E27FC236}">
              <a16:creationId xmlns:a16="http://schemas.microsoft.com/office/drawing/2014/main" id="{00000000-0008-0000-0E00-000062020000}"/>
            </a:ext>
          </a:extLst>
        </xdr:cNvPr>
        <xdr:cNvSpPr/>
      </xdr:nvSpPr>
      <xdr:spPr>
        <a:xfrm>
          <a:off x="21272500" y="1842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128451</xdr:rowOff>
    </xdr:from>
    <xdr:to>
      <xdr:col>116</xdr:col>
      <xdr:colOff>63500</xdr:colOff>
      <xdr:row>107</xdr:row>
      <xdr:rowOff>131718</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flipV="1">
          <a:off x="21323300" y="18473601"/>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133169</xdr:rowOff>
    </xdr:from>
    <xdr:to>
      <xdr:col>107</xdr:col>
      <xdr:colOff>101600</xdr:colOff>
      <xdr:row>108</xdr:row>
      <xdr:rowOff>63319</xdr:rowOff>
    </xdr:to>
    <xdr:sp macro="" textlink="">
      <xdr:nvSpPr>
        <xdr:cNvPr id="612" name="楕円 611">
          <a:extLst>
            <a:ext uri="{FF2B5EF4-FFF2-40B4-BE49-F238E27FC236}">
              <a16:creationId xmlns:a16="http://schemas.microsoft.com/office/drawing/2014/main" id="{00000000-0008-0000-0E00-000064020000}"/>
            </a:ext>
          </a:extLst>
        </xdr:cNvPr>
        <xdr:cNvSpPr/>
      </xdr:nvSpPr>
      <xdr:spPr>
        <a:xfrm>
          <a:off x="20383500" y="1847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131718</xdr:rowOff>
    </xdr:from>
    <xdr:to>
      <xdr:col>111</xdr:col>
      <xdr:colOff>177800</xdr:colOff>
      <xdr:row>108</xdr:row>
      <xdr:rowOff>12519</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flipV="1">
          <a:off x="20434300" y="18476868"/>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134801</xdr:rowOff>
    </xdr:from>
    <xdr:to>
      <xdr:col>102</xdr:col>
      <xdr:colOff>165100</xdr:colOff>
      <xdr:row>108</xdr:row>
      <xdr:rowOff>64951</xdr:rowOff>
    </xdr:to>
    <xdr:sp macro="" textlink="">
      <xdr:nvSpPr>
        <xdr:cNvPr id="614" name="楕円 613">
          <a:extLst>
            <a:ext uri="{FF2B5EF4-FFF2-40B4-BE49-F238E27FC236}">
              <a16:creationId xmlns:a16="http://schemas.microsoft.com/office/drawing/2014/main" id="{00000000-0008-0000-0E00-000066020000}"/>
            </a:ext>
          </a:extLst>
        </xdr:cNvPr>
        <xdr:cNvSpPr/>
      </xdr:nvSpPr>
      <xdr:spPr>
        <a:xfrm>
          <a:off x="19494500"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12519</xdr:rowOff>
    </xdr:from>
    <xdr:to>
      <xdr:col>107</xdr:col>
      <xdr:colOff>50800</xdr:colOff>
      <xdr:row>108</xdr:row>
      <xdr:rowOff>14151</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flipV="1">
          <a:off x="19545300" y="1852911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94541</xdr:rowOff>
    </xdr:from>
    <xdr:ext cx="469744" cy="259045"/>
    <xdr:sp macro="" textlink="">
      <xdr:nvSpPr>
        <xdr:cNvPr id="616" name="n_1aveValue【公民館】&#10;一人当たり面積">
          <a:extLst>
            <a:ext uri="{FF2B5EF4-FFF2-40B4-BE49-F238E27FC236}">
              <a16:creationId xmlns:a16="http://schemas.microsoft.com/office/drawing/2014/main" id="{00000000-0008-0000-0E00-000068020000}"/>
            </a:ext>
          </a:extLst>
        </xdr:cNvPr>
        <xdr:cNvSpPr txBox="1"/>
      </xdr:nvSpPr>
      <xdr:spPr>
        <a:xfrm>
          <a:off x="21075727" y="1809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97807</xdr:rowOff>
    </xdr:from>
    <xdr:ext cx="469744" cy="259045"/>
    <xdr:sp macro="" textlink="">
      <xdr:nvSpPr>
        <xdr:cNvPr id="617" name="n_2aveValue【公民館】&#10;一人当たり面積">
          <a:extLst>
            <a:ext uri="{FF2B5EF4-FFF2-40B4-BE49-F238E27FC236}">
              <a16:creationId xmlns:a16="http://schemas.microsoft.com/office/drawing/2014/main" id="{00000000-0008-0000-0E00-000069020000}"/>
            </a:ext>
          </a:extLst>
        </xdr:cNvPr>
        <xdr:cNvSpPr txBox="1"/>
      </xdr:nvSpPr>
      <xdr:spPr>
        <a:xfrm>
          <a:off x="20199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109238</xdr:rowOff>
    </xdr:from>
    <xdr:ext cx="469744" cy="259045"/>
    <xdr:sp macro="" textlink="">
      <xdr:nvSpPr>
        <xdr:cNvPr id="618" name="n_3aveValue【公民館】&#10;一人当たり面積">
          <a:extLst>
            <a:ext uri="{FF2B5EF4-FFF2-40B4-BE49-F238E27FC236}">
              <a16:creationId xmlns:a16="http://schemas.microsoft.com/office/drawing/2014/main" id="{00000000-0008-0000-0E00-00006A020000}"/>
            </a:ext>
          </a:extLst>
        </xdr:cNvPr>
        <xdr:cNvSpPr txBox="1"/>
      </xdr:nvSpPr>
      <xdr:spPr>
        <a:xfrm>
          <a:off x="19310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128832</xdr:rowOff>
    </xdr:from>
    <xdr:ext cx="469744" cy="259045"/>
    <xdr:sp macro="" textlink="">
      <xdr:nvSpPr>
        <xdr:cNvPr id="619" name="n_4aveValue【公民館】&#10;一人当たり面積">
          <a:extLst>
            <a:ext uri="{FF2B5EF4-FFF2-40B4-BE49-F238E27FC236}">
              <a16:creationId xmlns:a16="http://schemas.microsoft.com/office/drawing/2014/main" id="{00000000-0008-0000-0E00-00006B020000}"/>
            </a:ext>
          </a:extLst>
        </xdr:cNvPr>
        <xdr:cNvSpPr txBox="1"/>
      </xdr:nvSpPr>
      <xdr:spPr>
        <a:xfrm>
          <a:off x="18421427" y="1813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2195</xdr:rowOff>
    </xdr:from>
    <xdr:ext cx="469744" cy="259045"/>
    <xdr:sp macro="" textlink="">
      <xdr:nvSpPr>
        <xdr:cNvPr id="620" name="n_1mainValue【公民館】&#10;一人当たり面積">
          <a:extLst>
            <a:ext uri="{FF2B5EF4-FFF2-40B4-BE49-F238E27FC236}">
              <a16:creationId xmlns:a16="http://schemas.microsoft.com/office/drawing/2014/main" id="{00000000-0008-0000-0E00-00006C020000}"/>
            </a:ext>
          </a:extLst>
        </xdr:cNvPr>
        <xdr:cNvSpPr txBox="1"/>
      </xdr:nvSpPr>
      <xdr:spPr>
        <a:xfrm>
          <a:off x="21075727" y="1851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54446</xdr:rowOff>
    </xdr:from>
    <xdr:ext cx="469744" cy="259045"/>
    <xdr:sp macro="" textlink="">
      <xdr:nvSpPr>
        <xdr:cNvPr id="621" name="n_2mainValue【公民館】&#10;一人当たり面積">
          <a:extLst>
            <a:ext uri="{FF2B5EF4-FFF2-40B4-BE49-F238E27FC236}">
              <a16:creationId xmlns:a16="http://schemas.microsoft.com/office/drawing/2014/main" id="{00000000-0008-0000-0E00-00006D020000}"/>
            </a:ext>
          </a:extLst>
        </xdr:cNvPr>
        <xdr:cNvSpPr txBox="1"/>
      </xdr:nvSpPr>
      <xdr:spPr>
        <a:xfrm>
          <a:off x="20199427" y="1857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56078</xdr:rowOff>
    </xdr:from>
    <xdr:ext cx="469744" cy="259045"/>
    <xdr:sp macro="" textlink="">
      <xdr:nvSpPr>
        <xdr:cNvPr id="622" name="n_3mainValue【公民館】&#10;一人当たり面積">
          <a:extLst>
            <a:ext uri="{FF2B5EF4-FFF2-40B4-BE49-F238E27FC236}">
              <a16:creationId xmlns:a16="http://schemas.microsoft.com/office/drawing/2014/main" id="{00000000-0008-0000-0E00-00006E020000}"/>
            </a:ext>
          </a:extLst>
        </xdr:cNvPr>
        <xdr:cNvSpPr txBox="1"/>
      </xdr:nvSpPr>
      <xdr:spPr>
        <a:xfrm>
          <a:off x="19310427"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3" name="正方形/長方形 622">
          <a:extLst>
            <a:ext uri="{FF2B5EF4-FFF2-40B4-BE49-F238E27FC236}">
              <a16:creationId xmlns:a16="http://schemas.microsoft.com/office/drawing/2014/main" id="{00000000-0008-0000-0E00-00006F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5" name="テキスト ボックス 624">
          <a:extLst>
            <a:ext uri="{FF2B5EF4-FFF2-40B4-BE49-F238E27FC236}">
              <a16:creationId xmlns:a16="http://schemas.microsoft.com/office/drawing/2014/main" id="{00000000-0008-0000-0E00-000071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類似団体と比較して特に有形固定資産償却率が高くなっている施設は、公営住宅、公民館である。公民館については、平成２９年度に老朽化した嬉野公民館と勤労者福祉研修所（嬉野地区コミュニティセンター）を統合した新施設の建設に着手し、平成３０年度に完成した。公営住宅については、今後具体的な長寿命化計画等の個別計画を策定し、改修等の老朽化対策に取り組む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佐賀県嬉野市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25,945
25,780
126.41
17,396,135
16,782,299
549,896
7,710,545
12,037,971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58.9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00000000-0008-0000-0F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00000000-0008-0000-0F00-000039000000}"/>
            </a:ext>
          </a:extLst>
        </xdr:cNvPr>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00000000-0008-0000-0F00-00003B000000}"/>
            </a:ext>
          </a:extLst>
        </xdr:cNvPr>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47007</xdr:rowOff>
    </xdr:from>
    <xdr:ext cx="405111" cy="259045"/>
    <xdr:sp macro="" textlink="">
      <xdr:nvSpPr>
        <xdr:cNvPr id="61" name="【図書館】&#10;有形固定資産減価償却率平均値テキスト">
          <a:extLst>
            <a:ext uri="{FF2B5EF4-FFF2-40B4-BE49-F238E27FC236}">
              <a16:creationId xmlns:a16="http://schemas.microsoft.com/office/drawing/2014/main" id="{00000000-0008-0000-0F00-00003D000000}"/>
            </a:ext>
          </a:extLst>
        </xdr:cNvPr>
        <xdr:cNvSpPr txBox="1"/>
      </xdr:nvSpPr>
      <xdr:spPr>
        <a:xfrm>
          <a:off x="4673600" y="6047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2" name="フローチャート: 判断 61">
          <a:extLst>
            <a:ext uri="{FF2B5EF4-FFF2-40B4-BE49-F238E27FC236}">
              <a16:creationId xmlns:a16="http://schemas.microsoft.com/office/drawing/2014/main" id="{00000000-0008-0000-0F00-00003E000000}"/>
            </a:ext>
          </a:extLst>
        </xdr:cNvPr>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17780</xdr:rowOff>
    </xdr:from>
    <xdr:to>
      <xdr:col>20</xdr:col>
      <xdr:colOff>38100</xdr:colOff>
      <xdr:row>36</xdr:row>
      <xdr:rowOff>119380</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3746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19050</xdr:rowOff>
    </xdr:from>
    <xdr:to>
      <xdr:col>15</xdr:col>
      <xdr:colOff>101600</xdr:colOff>
      <xdr:row>36</xdr:row>
      <xdr:rowOff>120650</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2857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8890</xdr:rowOff>
    </xdr:from>
    <xdr:to>
      <xdr:col>10</xdr:col>
      <xdr:colOff>165100</xdr:colOff>
      <xdr:row>36</xdr:row>
      <xdr:rowOff>110490</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1968500"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22860</xdr:rowOff>
    </xdr:from>
    <xdr:to>
      <xdr:col>6</xdr:col>
      <xdr:colOff>38100</xdr:colOff>
      <xdr:row>36</xdr:row>
      <xdr:rowOff>124460</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0795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128270</xdr:rowOff>
    </xdr:from>
    <xdr:to>
      <xdr:col>24</xdr:col>
      <xdr:colOff>114300</xdr:colOff>
      <xdr:row>38</xdr:row>
      <xdr:rowOff>58420</xdr:rowOff>
    </xdr:to>
    <xdr:sp macro="" textlink="">
      <xdr:nvSpPr>
        <xdr:cNvPr id="72" name="楕円 71">
          <a:extLst>
            <a:ext uri="{FF2B5EF4-FFF2-40B4-BE49-F238E27FC236}">
              <a16:creationId xmlns:a16="http://schemas.microsoft.com/office/drawing/2014/main" id="{00000000-0008-0000-0F00-000048000000}"/>
            </a:ext>
          </a:extLst>
        </xdr:cNvPr>
        <xdr:cNvSpPr/>
      </xdr:nvSpPr>
      <xdr:spPr>
        <a:xfrm>
          <a:off x="45847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106697</xdr:rowOff>
    </xdr:from>
    <xdr:ext cx="405111" cy="259045"/>
    <xdr:sp macro="" textlink="">
      <xdr:nvSpPr>
        <xdr:cNvPr id="73" name="【図書館】&#10;有形固定資産減価償却率該当値テキスト">
          <a:extLst>
            <a:ext uri="{FF2B5EF4-FFF2-40B4-BE49-F238E27FC236}">
              <a16:creationId xmlns:a16="http://schemas.microsoft.com/office/drawing/2014/main" id="{00000000-0008-0000-0F00-000049000000}"/>
            </a:ext>
          </a:extLst>
        </xdr:cNvPr>
        <xdr:cNvSpPr txBox="1"/>
      </xdr:nvSpPr>
      <xdr:spPr>
        <a:xfrm>
          <a:off x="4673600"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105410</xdr:rowOff>
    </xdr:from>
    <xdr:to>
      <xdr:col>20</xdr:col>
      <xdr:colOff>38100</xdr:colOff>
      <xdr:row>38</xdr:row>
      <xdr:rowOff>35560</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3746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156210</xdr:rowOff>
    </xdr:from>
    <xdr:to>
      <xdr:col>24</xdr:col>
      <xdr:colOff>63500</xdr:colOff>
      <xdr:row>38</xdr:row>
      <xdr:rowOff>7620</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a:off x="3797300" y="64998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74930</xdr:rowOff>
    </xdr:from>
    <xdr:to>
      <xdr:col>15</xdr:col>
      <xdr:colOff>101600</xdr:colOff>
      <xdr:row>38</xdr:row>
      <xdr:rowOff>5080</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2857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125730</xdr:rowOff>
    </xdr:from>
    <xdr:to>
      <xdr:col>19</xdr:col>
      <xdr:colOff>177800</xdr:colOff>
      <xdr:row>37</xdr:row>
      <xdr:rowOff>156210</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2908300" y="64693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44450</xdr:rowOff>
    </xdr:from>
    <xdr:to>
      <xdr:col>10</xdr:col>
      <xdr:colOff>165100</xdr:colOff>
      <xdr:row>37</xdr:row>
      <xdr:rowOff>146050</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1968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95250</xdr:rowOff>
    </xdr:from>
    <xdr:to>
      <xdr:col>15</xdr:col>
      <xdr:colOff>50800</xdr:colOff>
      <xdr:row>37</xdr:row>
      <xdr:rowOff>125730</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019300" y="6438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135907</xdr:rowOff>
    </xdr:from>
    <xdr:ext cx="405111" cy="259045"/>
    <xdr:sp macro="" textlink="">
      <xdr:nvSpPr>
        <xdr:cNvPr id="80" name="n_1aveValue【図書館】&#10;有形固定資産減価償却率">
          <a:extLst>
            <a:ext uri="{FF2B5EF4-FFF2-40B4-BE49-F238E27FC236}">
              <a16:creationId xmlns:a16="http://schemas.microsoft.com/office/drawing/2014/main" id="{00000000-0008-0000-0F00-000050000000}"/>
            </a:ext>
          </a:extLst>
        </xdr:cNvPr>
        <xdr:cNvSpPr txBox="1"/>
      </xdr:nvSpPr>
      <xdr:spPr>
        <a:xfrm>
          <a:off x="358204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137177</xdr:rowOff>
    </xdr:from>
    <xdr:ext cx="405111" cy="259045"/>
    <xdr:sp macro="" textlink="">
      <xdr:nvSpPr>
        <xdr:cNvPr id="81" name="n_2aveValue【図書館】&#10;有形固定資産減価償却率">
          <a:extLst>
            <a:ext uri="{FF2B5EF4-FFF2-40B4-BE49-F238E27FC236}">
              <a16:creationId xmlns:a16="http://schemas.microsoft.com/office/drawing/2014/main" id="{00000000-0008-0000-0F00-000051000000}"/>
            </a:ext>
          </a:extLst>
        </xdr:cNvPr>
        <xdr:cNvSpPr txBox="1"/>
      </xdr:nvSpPr>
      <xdr:spPr>
        <a:xfrm>
          <a:off x="2705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127017</xdr:rowOff>
    </xdr:from>
    <xdr:ext cx="405111" cy="259045"/>
    <xdr:sp macro="" textlink="">
      <xdr:nvSpPr>
        <xdr:cNvPr id="82" name="n_3aveValue【図書館】&#10;有形固定資産減価償却率">
          <a:extLst>
            <a:ext uri="{FF2B5EF4-FFF2-40B4-BE49-F238E27FC236}">
              <a16:creationId xmlns:a16="http://schemas.microsoft.com/office/drawing/2014/main" id="{00000000-0008-0000-0F00-000052000000}"/>
            </a:ext>
          </a:extLst>
        </xdr:cNvPr>
        <xdr:cNvSpPr txBox="1"/>
      </xdr:nvSpPr>
      <xdr:spPr>
        <a:xfrm>
          <a:off x="1816744" y="5956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140987</xdr:rowOff>
    </xdr:from>
    <xdr:ext cx="405111" cy="259045"/>
    <xdr:sp macro="" textlink="">
      <xdr:nvSpPr>
        <xdr:cNvPr id="83" name="n_4aveValue【図書館】&#10;有形固定資産減価償却率">
          <a:extLst>
            <a:ext uri="{FF2B5EF4-FFF2-40B4-BE49-F238E27FC236}">
              <a16:creationId xmlns:a16="http://schemas.microsoft.com/office/drawing/2014/main" id="{00000000-0008-0000-0F00-000053000000}"/>
            </a:ext>
          </a:extLst>
        </xdr:cNvPr>
        <xdr:cNvSpPr txBox="1"/>
      </xdr:nvSpPr>
      <xdr:spPr>
        <a:xfrm>
          <a:off x="927744" y="5970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26687</xdr:rowOff>
    </xdr:from>
    <xdr:ext cx="405111" cy="259045"/>
    <xdr:sp macro="" textlink="">
      <xdr:nvSpPr>
        <xdr:cNvPr id="84" name="n_1main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167657</xdr:rowOff>
    </xdr:from>
    <xdr:ext cx="405111" cy="259045"/>
    <xdr:sp macro="" textlink="">
      <xdr:nvSpPr>
        <xdr:cNvPr id="85" name="n_2main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137177</xdr:rowOff>
    </xdr:from>
    <xdr:ext cx="405111" cy="259045"/>
    <xdr:sp macro="" textlink="">
      <xdr:nvSpPr>
        <xdr:cNvPr id="86" name="n_3main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a:extLst>
            <a:ext uri="{FF2B5EF4-FFF2-40B4-BE49-F238E27FC236}">
              <a16:creationId xmlns:a16="http://schemas.microsoft.com/office/drawing/2014/main" id="{00000000-0008-0000-0F00-000057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a:extLst>
            <a:ext uri="{FF2B5EF4-FFF2-40B4-BE49-F238E27FC236}">
              <a16:creationId xmlns:a16="http://schemas.microsoft.com/office/drawing/2014/main" id="{00000000-0008-0000-0F00-000058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5" name="テキスト ボックス 94">
          <a:extLst>
            <a:ext uri="{FF2B5EF4-FFF2-40B4-BE49-F238E27FC236}">
              <a16:creationId xmlns:a16="http://schemas.microsoft.com/office/drawing/2014/main" id="{00000000-0008-0000-0F00-00005F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a:extLst>
            <a:ext uri="{FF2B5EF4-FFF2-40B4-BE49-F238E27FC236}">
              <a16:creationId xmlns:a16="http://schemas.microsoft.com/office/drawing/2014/main" id="{00000000-0008-0000-0F00-000060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7" name="直線コネクタ 96">
          <a:extLst>
            <a:ext uri="{FF2B5EF4-FFF2-40B4-BE49-F238E27FC236}">
              <a16:creationId xmlns:a16="http://schemas.microsoft.com/office/drawing/2014/main" id="{00000000-0008-0000-0F00-000061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8" name="テキスト ボックス 97">
          <a:extLst>
            <a:ext uri="{FF2B5EF4-FFF2-40B4-BE49-F238E27FC236}">
              <a16:creationId xmlns:a16="http://schemas.microsoft.com/office/drawing/2014/main" id="{00000000-0008-0000-0F00-000062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a:extLst>
            <a:ext uri="{FF2B5EF4-FFF2-40B4-BE49-F238E27FC236}">
              <a16:creationId xmlns:a16="http://schemas.microsoft.com/office/drawing/2014/main" id="{00000000-0008-0000-0F00-00006C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a:extLst>
            <a:ext uri="{FF2B5EF4-FFF2-40B4-BE49-F238E27FC236}">
              <a16:creationId xmlns:a16="http://schemas.microsoft.com/office/drawing/2014/main" id="{00000000-0008-0000-0F00-00006D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42</xdr:row>
      <xdr:rowOff>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flipV="1">
          <a:off x="10476865" y="5905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1" name="【図書館】&#10;一人当たり面積最小値テキスト">
          <a:extLst>
            <a:ext uri="{FF2B5EF4-FFF2-40B4-BE49-F238E27FC236}">
              <a16:creationId xmlns:a16="http://schemas.microsoft.com/office/drawing/2014/main" id="{00000000-0008-0000-0F00-00006F000000}"/>
            </a:ext>
          </a:extLst>
        </xdr:cNvPr>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3" name="【図書館】&#10;一人当たり面積最大値テキスト">
          <a:extLst>
            <a:ext uri="{FF2B5EF4-FFF2-40B4-BE49-F238E27FC236}">
              <a16:creationId xmlns:a16="http://schemas.microsoft.com/office/drawing/2014/main" id="{00000000-0008-0000-0F00-000071000000}"/>
            </a:ext>
          </a:extLst>
        </xdr:cNvPr>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101617</xdr:rowOff>
    </xdr:from>
    <xdr:ext cx="469744" cy="259045"/>
    <xdr:sp macro="" textlink="">
      <xdr:nvSpPr>
        <xdr:cNvPr id="115" name="【図書館】&#10;一人当たり面積平均値テキスト">
          <a:extLst>
            <a:ext uri="{FF2B5EF4-FFF2-40B4-BE49-F238E27FC236}">
              <a16:creationId xmlns:a16="http://schemas.microsoft.com/office/drawing/2014/main" id="{00000000-0008-0000-0F00-000073000000}"/>
            </a:ext>
          </a:extLst>
        </xdr:cNvPr>
        <xdr:cNvSpPr txBox="1"/>
      </xdr:nvSpPr>
      <xdr:spPr>
        <a:xfrm>
          <a:off x="10515600" y="6788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78740</xdr:rowOff>
    </xdr:from>
    <xdr:to>
      <xdr:col>55</xdr:col>
      <xdr:colOff>50800</xdr:colOff>
      <xdr:row>41</xdr:row>
      <xdr:rowOff>8890</xdr:rowOff>
    </xdr:to>
    <xdr:sp macro="" textlink="">
      <xdr:nvSpPr>
        <xdr:cNvPr id="116" name="フローチャート: 判断 115">
          <a:extLst>
            <a:ext uri="{FF2B5EF4-FFF2-40B4-BE49-F238E27FC236}">
              <a16:creationId xmlns:a16="http://schemas.microsoft.com/office/drawing/2014/main" id="{00000000-0008-0000-0F00-000074000000}"/>
            </a:ext>
          </a:extLst>
        </xdr:cNvPr>
        <xdr:cNvSpPr/>
      </xdr:nvSpPr>
      <xdr:spPr>
        <a:xfrm>
          <a:off x="104267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86360</xdr:rowOff>
    </xdr:from>
    <xdr:to>
      <xdr:col>50</xdr:col>
      <xdr:colOff>165100</xdr:colOff>
      <xdr:row>41</xdr:row>
      <xdr:rowOff>16510</xdr:rowOff>
    </xdr:to>
    <xdr:sp macro="" textlink="">
      <xdr:nvSpPr>
        <xdr:cNvPr id="117" name="フローチャート: 判断 116">
          <a:extLst>
            <a:ext uri="{FF2B5EF4-FFF2-40B4-BE49-F238E27FC236}">
              <a16:creationId xmlns:a16="http://schemas.microsoft.com/office/drawing/2014/main" id="{00000000-0008-0000-0F00-000075000000}"/>
            </a:ext>
          </a:extLst>
        </xdr:cNvPr>
        <xdr:cNvSpPr/>
      </xdr:nvSpPr>
      <xdr:spPr>
        <a:xfrm>
          <a:off x="9588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105410</xdr:rowOff>
    </xdr:from>
    <xdr:to>
      <xdr:col>41</xdr:col>
      <xdr:colOff>101600</xdr:colOff>
      <xdr:row>41</xdr:row>
      <xdr:rowOff>35560</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7810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109220</xdr:rowOff>
    </xdr:from>
    <xdr:to>
      <xdr:col>36</xdr:col>
      <xdr:colOff>165100</xdr:colOff>
      <xdr:row>41</xdr:row>
      <xdr:rowOff>39370</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6921500" y="69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F00-000079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166370</xdr:rowOff>
    </xdr:from>
    <xdr:to>
      <xdr:col>55</xdr:col>
      <xdr:colOff>50800</xdr:colOff>
      <xdr:row>41</xdr:row>
      <xdr:rowOff>96520</xdr:rowOff>
    </xdr:to>
    <xdr:sp macro="" textlink="">
      <xdr:nvSpPr>
        <xdr:cNvPr id="126" name="楕円 125">
          <a:extLst>
            <a:ext uri="{FF2B5EF4-FFF2-40B4-BE49-F238E27FC236}">
              <a16:creationId xmlns:a16="http://schemas.microsoft.com/office/drawing/2014/main" id="{00000000-0008-0000-0F00-00007E000000}"/>
            </a:ext>
          </a:extLst>
        </xdr:cNvPr>
        <xdr:cNvSpPr/>
      </xdr:nvSpPr>
      <xdr:spPr>
        <a:xfrm>
          <a:off x="10426700" y="702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81297</xdr:rowOff>
    </xdr:from>
    <xdr:ext cx="469744" cy="259045"/>
    <xdr:sp macro="" textlink="">
      <xdr:nvSpPr>
        <xdr:cNvPr id="127" name="【図書館】&#10;一人当たり面積該当値テキスト">
          <a:extLst>
            <a:ext uri="{FF2B5EF4-FFF2-40B4-BE49-F238E27FC236}">
              <a16:creationId xmlns:a16="http://schemas.microsoft.com/office/drawing/2014/main" id="{00000000-0008-0000-0F00-00007F000000}"/>
            </a:ext>
          </a:extLst>
        </xdr:cNvPr>
        <xdr:cNvSpPr txBox="1"/>
      </xdr:nvSpPr>
      <xdr:spPr>
        <a:xfrm>
          <a:off x="10515600" y="693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170180</xdr:rowOff>
    </xdr:from>
    <xdr:to>
      <xdr:col>50</xdr:col>
      <xdr:colOff>165100</xdr:colOff>
      <xdr:row>41</xdr:row>
      <xdr:rowOff>100330</xdr:rowOff>
    </xdr:to>
    <xdr:sp macro="" textlink="">
      <xdr:nvSpPr>
        <xdr:cNvPr id="128" name="楕円 127">
          <a:extLst>
            <a:ext uri="{FF2B5EF4-FFF2-40B4-BE49-F238E27FC236}">
              <a16:creationId xmlns:a16="http://schemas.microsoft.com/office/drawing/2014/main" id="{00000000-0008-0000-0F00-000080000000}"/>
            </a:ext>
          </a:extLst>
        </xdr:cNvPr>
        <xdr:cNvSpPr/>
      </xdr:nvSpPr>
      <xdr:spPr>
        <a:xfrm>
          <a:off x="9588500" y="70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45720</xdr:rowOff>
    </xdr:from>
    <xdr:to>
      <xdr:col>55</xdr:col>
      <xdr:colOff>0</xdr:colOff>
      <xdr:row>41</xdr:row>
      <xdr:rowOff>49530</xdr:rowOff>
    </xdr:to>
    <xdr:cxnSp macro="">
      <xdr:nvCxnSpPr>
        <xdr:cNvPr id="129" name="直線コネクタ 128">
          <a:extLst>
            <a:ext uri="{FF2B5EF4-FFF2-40B4-BE49-F238E27FC236}">
              <a16:creationId xmlns:a16="http://schemas.microsoft.com/office/drawing/2014/main" id="{00000000-0008-0000-0F00-000081000000}"/>
            </a:ext>
          </a:extLst>
        </xdr:cNvPr>
        <xdr:cNvCxnSpPr/>
      </xdr:nvCxnSpPr>
      <xdr:spPr>
        <a:xfrm flipV="1">
          <a:off x="9639300" y="70751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2540</xdr:rowOff>
    </xdr:from>
    <xdr:to>
      <xdr:col>46</xdr:col>
      <xdr:colOff>38100</xdr:colOff>
      <xdr:row>41</xdr:row>
      <xdr:rowOff>104140</xdr:rowOff>
    </xdr:to>
    <xdr:sp macro="" textlink="">
      <xdr:nvSpPr>
        <xdr:cNvPr id="130" name="楕円 129">
          <a:extLst>
            <a:ext uri="{FF2B5EF4-FFF2-40B4-BE49-F238E27FC236}">
              <a16:creationId xmlns:a16="http://schemas.microsoft.com/office/drawing/2014/main" id="{00000000-0008-0000-0F00-000082000000}"/>
            </a:ext>
          </a:extLst>
        </xdr:cNvPr>
        <xdr:cNvSpPr/>
      </xdr:nvSpPr>
      <xdr:spPr>
        <a:xfrm>
          <a:off x="8699500" y="703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49530</xdr:rowOff>
    </xdr:from>
    <xdr:to>
      <xdr:col>50</xdr:col>
      <xdr:colOff>114300</xdr:colOff>
      <xdr:row>41</xdr:row>
      <xdr:rowOff>53340</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flipV="1">
          <a:off x="8750300" y="70789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2540</xdr:rowOff>
    </xdr:from>
    <xdr:to>
      <xdr:col>41</xdr:col>
      <xdr:colOff>101600</xdr:colOff>
      <xdr:row>41</xdr:row>
      <xdr:rowOff>104140</xdr:rowOff>
    </xdr:to>
    <xdr:sp macro="" textlink="">
      <xdr:nvSpPr>
        <xdr:cNvPr id="132" name="楕円 131">
          <a:extLst>
            <a:ext uri="{FF2B5EF4-FFF2-40B4-BE49-F238E27FC236}">
              <a16:creationId xmlns:a16="http://schemas.microsoft.com/office/drawing/2014/main" id="{00000000-0008-0000-0F00-000084000000}"/>
            </a:ext>
          </a:extLst>
        </xdr:cNvPr>
        <xdr:cNvSpPr/>
      </xdr:nvSpPr>
      <xdr:spPr>
        <a:xfrm>
          <a:off x="7810500" y="703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53340</xdr:rowOff>
    </xdr:from>
    <xdr:to>
      <xdr:col>45</xdr:col>
      <xdr:colOff>177800</xdr:colOff>
      <xdr:row>41</xdr:row>
      <xdr:rowOff>53340</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a:off x="7861300" y="70827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33037</xdr:rowOff>
    </xdr:from>
    <xdr:ext cx="469744" cy="259045"/>
    <xdr:sp macro="" textlink="">
      <xdr:nvSpPr>
        <xdr:cNvPr id="134" name="n_1aveValue【図書館】&#10;一人当たり面積">
          <a:extLst>
            <a:ext uri="{FF2B5EF4-FFF2-40B4-BE49-F238E27FC236}">
              <a16:creationId xmlns:a16="http://schemas.microsoft.com/office/drawing/2014/main" id="{00000000-0008-0000-0F00-000086000000}"/>
            </a:ext>
          </a:extLst>
        </xdr:cNvPr>
        <xdr:cNvSpPr txBox="1"/>
      </xdr:nvSpPr>
      <xdr:spPr>
        <a:xfrm>
          <a:off x="93917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48277</xdr:rowOff>
    </xdr:from>
    <xdr:ext cx="469744" cy="259045"/>
    <xdr:sp macro="" textlink="">
      <xdr:nvSpPr>
        <xdr:cNvPr id="135" name="n_2aveValue【図書館】&#10;一人当たり面積">
          <a:extLst>
            <a:ext uri="{FF2B5EF4-FFF2-40B4-BE49-F238E27FC236}">
              <a16:creationId xmlns:a16="http://schemas.microsoft.com/office/drawing/2014/main" id="{00000000-0008-0000-0F00-000087000000}"/>
            </a:ext>
          </a:extLst>
        </xdr:cNvPr>
        <xdr:cNvSpPr txBox="1"/>
      </xdr:nvSpPr>
      <xdr:spPr>
        <a:xfrm>
          <a:off x="8515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52087</xdr:rowOff>
    </xdr:from>
    <xdr:ext cx="469744" cy="259045"/>
    <xdr:sp macro="" textlink="">
      <xdr:nvSpPr>
        <xdr:cNvPr id="136" name="n_3aveValue【図書館】&#10;一人当たり面積">
          <a:extLst>
            <a:ext uri="{FF2B5EF4-FFF2-40B4-BE49-F238E27FC236}">
              <a16:creationId xmlns:a16="http://schemas.microsoft.com/office/drawing/2014/main" id="{00000000-0008-0000-0F00-000088000000}"/>
            </a:ext>
          </a:extLst>
        </xdr:cNvPr>
        <xdr:cNvSpPr txBox="1"/>
      </xdr:nvSpPr>
      <xdr:spPr>
        <a:xfrm>
          <a:off x="7626427" y="673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55897</xdr:rowOff>
    </xdr:from>
    <xdr:ext cx="469744" cy="259045"/>
    <xdr:sp macro="" textlink="">
      <xdr:nvSpPr>
        <xdr:cNvPr id="137" name="n_4aveValue【図書館】&#10;一人当たり面積">
          <a:extLst>
            <a:ext uri="{FF2B5EF4-FFF2-40B4-BE49-F238E27FC236}">
              <a16:creationId xmlns:a16="http://schemas.microsoft.com/office/drawing/2014/main" id="{00000000-0008-0000-0F00-000089000000}"/>
            </a:ext>
          </a:extLst>
        </xdr:cNvPr>
        <xdr:cNvSpPr txBox="1"/>
      </xdr:nvSpPr>
      <xdr:spPr>
        <a:xfrm>
          <a:off x="6737427" y="674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91457</xdr:rowOff>
    </xdr:from>
    <xdr:ext cx="469744" cy="259045"/>
    <xdr:sp macro="" textlink="">
      <xdr:nvSpPr>
        <xdr:cNvPr id="138" name="n_1mainValue【図書館】&#10;一人当たり面積">
          <a:extLst>
            <a:ext uri="{FF2B5EF4-FFF2-40B4-BE49-F238E27FC236}">
              <a16:creationId xmlns:a16="http://schemas.microsoft.com/office/drawing/2014/main" id="{00000000-0008-0000-0F00-00008A000000}"/>
            </a:ext>
          </a:extLst>
        </xdr:cNvPr>
        <xdr:cNvSpPr txBox="1"/>
      </xdr:nvSpPr>
      <xdr:spPr>
        <a:xfrm>
          <a:off x="9391727"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95267</xdr:rowOff>
    </xdr:from>
    <xdr:ext cx="469744" cy="259045"/>
    <xdr:sp macro="" textlink="">
      <xdr:nvSpPr>
        <xdr:cNvPr id="139" name="n_2mainValue【図書館】&#10;一人当たり面積">
          <a:extLst>
            <a:ext uri="{FF2B5EF4-FFF2-40B4-BE49-F238E27FC236}">
              <a16:creationId xmlns:a16="http://schemas.microsoft.com/office/drawing/2014/main" id="{00000000-0008-0000-0F00-00008B000000}"/>
            </a:ext>
          </a:extLst>
        </xdr:cNvPr>
        <xdr:cNvSpPr txBox="1"/>
      </xdr:nvSpPr>
      <xdr:spPr>
        <a:xfrm>
          <a:off x="8515427" y="712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95267</xdr:rowOff>
    </xdr:from>
    <xdr:ext cx="469744" cy="259045"/>
    <xdr:sp macro="" textlink="">
      <xdr:nvSpPr>
        <xdr:cNvPr id="140" name="n_3mainValue【図書館】&#10;一人当たり面積">
          <a:extLst>
            <a:ext uri="{FF2B5EF4-FFF2-40B4-BE49-F238E27FC236}">
              <a16:creationId xmlns:a16="http://schemas.microsoft.com/office/drawing/2014/main" id="{00000000-0008-0000-0F00-00008C000000}"/>
            </a:ext>
          </a:extLst>
        </xdr:cNvPr>
        <xdr:cNvSpPr txBox="1"/>
      </xdr:nvSpPr>
      <xdr:spPr>
        <a:xfrm>
          <a:off x="7626427" y="712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a:extLst>
            <a:ext uri="{FF2B5EF4-FFF2-40B4-BE49-F238E27FC236}">
              <a16:creationId xmlns:a16="http://schemas.microsoft.com/office/drawing/2014/main" id="{00000000-0008-0000-0F00-00008D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a:extLst>
            <a:ext uri="{FF2B5EF4-FFF2-40B4-BE49-F238E27FC236}">
              <a16:creationId xmlns:a16="http://schemas.microsoft.com/office/drawing/2014/main" id="{00000000-0008-0000-0F00-00008E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a:extLst>
            <a:ext uri="{FF2B5EF4-FFF2-40B4-BE49-F238E27FC236}">
              <a16:creationId xmlns:a16="http://schemas.microsoft.com/office/drawing/2014/main" id="{00000000-0008-0000-0F00-00008F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a:extLst>
            <a:ext uri="{FF2B5EF4-FFF2-40B4-BE49-F238E27FC236}">
              <a16:creationId xmlns:a16="http://schemas.microsoft.com/office/drawing/2014/main" id="{00000000-0008-0000-0F00-000090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a:extLst>
            <a:ext uri="{FF2B5EF4-FFF2-40B4-BE49-F238E27FC236}">
              <a16:creationId xmlns:a16="http://schemas.microsoft.com/office/drawing/2014/main" id="{00000000-0008-0000-0F00-000091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a:extLst>
            <a:ext uri="{FF2B5EF4-FFF2-40B4-BE49-F238E27FC236}">
              <a16:creationId xmlns:a16="http://schemas.microsoft.com/office/drawing/2014/main" id="{00000000-0008-0000-0F00-000092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a:extLst>
            <a:ext uri="{FF2B5EF4-FFF2-40B4-BE49-F238E27FC236}">
              <a16:creationId xmlns:a16="http://schemas.microsoft.com/office/drawing/2014/main" id="{00000000-0008-0000-0F00-000095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a:extLst>
            <a:ext uri="{FF2B5EF4-FFF2-40B4-BE49-F238E27FC236}">
              <a16:creationId xmlns:a16="http://schemas.microsoft.com/office/drawing/2014/main" id="{00000000-0008-0000-0F00-000096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a:extLst>
            <a:ext uri="{FF2B5EF4-FFF2-40B4-BE49-F238E27FC236}">
              <a16:creationId xmlns:a16="http://schemas.microsoft.com/office/drawing/2014/main" id="{00000000-0008-0000-0F00-000097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3" name="テキスト ボックス 152">
          <a:extLst>
            <a:ext uri="{FF2B5EF4-FFF2-40B4-BE49-F238E27FC236}">
              <a16:creationId xmlns:a16="http://schemas.microsoft.com/office/drawing/2014/main" id="{00000000-0008-0000-0F00-000099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a:extLst>
            <a:ext uri="{FF2B5EF4-FFF2-40B4-BE49-F238E27FC236}">
              <a16:creationId xmlns:a16="http://schemas.microsoft.com/office/drawing/2014/main" id="{00000000-0008-0000-0F00-0000A4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76200</xdr:rowOff>
    </xdr:to>
    <xdr:cxnSp macro="">
      <xdr:nvCxnSpPr>
        <xdr:cNvPr id="165" name="直線コネクタ 164">
          <a:extLst>
            <a:ext uri="{FF2B5EF4-FFF2-40B4-BE49-F238E27FC236}">
              <a16:creationId xmlns:a16="http://schemas.microsoft.com/office/drawing/2014/main" id="{00000000-0008-0000-0F00-0000A5000000}"/>
            </a:ext>
          </a:extLst>
        </xdr:cNvPr>
        <xdr:cNvCxnSpPr/>
      </xdr:nvCxnSpPr>
      <xdr:spPr>
        <a:xfrm flipV="1">
          <a:off x="4634865" y="953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6" name="【体育館・プール】&#10;有形固定資産減価償却率最小値テキスト">
          <a:extLst>
            <a:ext uri="{FF2B5EF4-FFF2-40B4-BE49-F238E27FC236}">
              <a16:creationId xmlns:a16="http://schemas.microsoft.com/office/drawing/2014/main" id="{00000000-0008-0000-0F00-0000A6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68" name="【体育館・プール】&#10;有形固定資産減価償却率最大値テキスト">
          <a:extLst>
            <a:ext uri="{FF2B5EF4-FFF2-40B4-BE49-F238E27FC236}">
              <a16:creationId xmlns:a16="http://schemas.microsoft.com/office/drawing/2014/main" id="{00000000-0008-0000-0F00-0000A8000000}"/>
            </a:ext>
          </a:extLst>
        </xdr:cNvPr>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69" name="直線コネクタ 168">
          <a:extLst>
            <a:ext uri="{FF2B5EF4-FFF2-40B4-BE49-F238E27FC236}">
              <a16:creationId xmlns:a16="http://schemas.microsoft.com/office/drawing/2014/main" id="{00000000-0008-0000-0F00-0000A9000000}"/>
            </a:ext>
          </a:extLst>
        </xdr:cNvPr>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148607</xdr:rowOff>
    </xdr:from>
    <xdr:ext cx="405111" cy="259045"/>
    <xdr:sp macro="" textlink="">
      <xdr:nvSpPr>
        <xdr:cNvPr id="170" name="【体育館・プール】&#10;有形固定資産減価償却率平均値テキスト">
          <a:extLst>
            <a:ext uri="{FF2B5EF4-FFF2-40B4-BE49-F238E27FC236}">
              <a16:creationId xmlns:a16="http://schemas.microsoft.com/office/drawing/2014/main" id="{00000000-0008-0000-0F00-0000AA000000}"/>
            </a:ext>
          </a:extLst>
        </xdr:cNvPr>
        <xdr:cNvSpPr txBox="1"/>
      </xdr:nvSpPr>
      <xdr:spPr>
        <a:xfrm>
          <a:off x="4673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71" name="フローチャート: 判断 170">
          <a:extLst>
            <a:ext uri="{FF2B5EF4-FFF2-40B4-BE49-F238E27FC236}">
              <a16:creationId xmlns:a16="http://schemas.microsoft.com/office/drawing/2014/main" id="{00000000-0008-0000-0F00-0000AB000000}"/>
            </a:ext>
          </a:extLst>
        </xdr:cNvPr>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72" name="フローチャート: 判断 171">
          <a:extLst>
            <a:ext uri="{FF2B5EF4-FFF2-40B4-BE49-F238E27FC236}">
              <a16:creationId xmlns:a16="http://schemas.microsoft.com/office/drawing/2014/main" id="{00000000-0008-0000-0F00-0000AC000000}"/>
            </a:ext>
          </a:extLst>
        </xdr:cNvPr>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135890</xdr:rowOff>
    </xdr:from>
    <xdr:to>
      <xdr:col>15</xdr:col>
      <xdr:colOff>101600</xdr:colOff>
      <xdr:row>60</xdr:row>
      <xdr:rowOff>66040</xdr:rowOff>
    </xdr:to>
    <xdr:sp macro="" textlink="">
      <xdr:nvSpPr>
        <xdr:cNvPr id="173" name="フローチャート: 判断 172">
          <a:extLst>
            <a:ext uri="{FF2B5EF4-FFF2-40B4-BE49-F238E27FC236}">
              <a16:creationId xmlns:a16="http://schemas.microsoft.com/office/drawing/2014/main" id="{00000000-0008-0000-0F00-0000AD000000}"/>
            </a:ext>
          </a:extLst>
        </xdr:cNvPr>
        <xdr:cNvSpPr/>
      </xdr:nvSpPr>
      <xdr:spPr>
        <a:xfrm>
          <a:off x="2857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74" name="フローチャート: 判断 173">
          <a:extLst>
            <a:ext uri="{FF2B5EF4-FFF2-40B4-BE49-F238E27FC236}">
              <a16:creationId xmlns:a16="http://schemas.microsoft.com/office/drawing/2014/main" id="{00000000-0008-0000-0F00-0000AE000000}"/>
            </a:ext>
          </a:extLst>
        </xdr:cNvPr>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48260</xdr:rowOff>
    </xdr:from>
    <xdr:to>
      <xdr:col>6</xdr:col>
      <xdr:colOff>38100</xdr:colOff>
      <xdr:row>59</xdr:row>
      <xdr:rowOff>149860</xdr:rowOff>
    </xdr:to>
    <xdr:sp macro="" textlink="">
      <xdr:nvSpPr>
        <xdr:cNvPr id="175" name="フローチャート: 判断 174">
          <a:extLst>
            <a:ext uri="{FF2B5EF4-FFF2-40B4-BE49-F238E27FC236}">
              <a16:creationId xmlns:a16="http://schemas.microsoft.com/office/drawing/2014/main" id="{00000000-0008-0000-0F00-0000AF000000}"/>
            </a:ext>
          </a:extLst>
        </xdr:cNvPr>
        <xdr:cNvSpPr/>
      </xdr:nvSpPr>
      <xdr:spPr>
        <a:xfrm>
          <a:off x="1079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F00-0000B0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F00-0000B1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F00-0000B2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F00-0000B3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F00-0000B4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88265</xdr:rowOff>
    </xdr:from>
    <xdr:to>
      <xdr:col>24</xdr:col>
      <xdr:colOff>114300</xdr:colOff>
      <xdr:row>58</xdr:row>
      <xdr:rowOff>18415</xdr:rowOff>
    </xdr:to>
    <xdr:sp macro="" textlink="">
      <xdr:nvSpPr>
        <xdr:cNvPr id="181" name="楕円 180">
          <a:extLst>
            <a:ext uri="{FF2B5EF4-FFF2-40B4-BE49-F238E27FC236}">
              <a16:creationId xmlns:a16="http://schemas.microsoft.com/office/drawing/2014/main" id="{00000000-0008-0000-0F00-0000B5000000}"/>
            </a:ext>
          </a:extLst>
        </xdr:cNvPr>
        <xdr:cNvSpPr/>
      </xdr:nvSpPr>
      <xdr:spPr>
        <a:xfrm>
          <a:off x="4584700" y="986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111142</xdr:rowOff>
    </xdr:from>
    <xdr:ext cx="405111" cy="259045"/>
    <xdr:sp macro="" textlink="">
      <xdr:nvSpPr>
        <xdr:cNvPr id="182" name="【体育館・プール】&#10;有形固定資産減価償却率該当値テキスト">
          <a:extLst>
            <a:ext uri="{FF2B5EF4-FFF2-40B4-BE49-F238E27FC236}">
              <a16:creationId xmlns:a16="http://schemas.microsoft.com/office/drawing/2014/main" id="{00000000-0008-0000-0F00-0000B6000000}"/>
            </a:ext>
          </a:extLst>
        </xdr:cNvPr>
        <xdr:cNvSpPr txBox="1"/>
      </xdr:nvSpPr>
      <xdr:spPr>
        <a:xfrm>
          <a:off x="4673600" y="971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101600</xdr:rowOff>
    </xdr:from>
    <xdr:to>
      <xdr:col>20</xdr:col>
      <xdr:colOff>38100</xdr:colOff>
      <xdr:row>58</xdr:row>
      <xdr:rowOff>31750</xdr:rowOff>
    </xdr:to>
    <xdr:sp macro="" textlink="">
      <xdr:nvSpPr>
        <xdr:cNvPr id="183" name="楕円 182">
          <a:extLst>
            <a:ext uri="{FF2B5EF4-FFF2-40B4-BE49-F238E27FC236}">
              <a16:creationId xmlns:a16="http://schemas.microsoft.com/office/drawing/2014/main" id="{00000000-0008-0000-0F00-0000B7000000}"/>
            </a:ext>
          </a:extLst>
        </xdr:cNvPr>
        <xdr:cNvSpPr/>
      </xdr:nvSpPr>
      <xdr:spPr>
        <a:xfrm>
          <a:off x="3746500" y="987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139065</xdr:rowOff>
    </xdr:from>
    <xdr:to>
      <xdr:col>24</xdr:col>
      <xdr:colOff>63500</xdr:colOff>
      <xdr:row>57</xdr:row>
      <xdr:rowOff>152400</xdr:rowOff>
    </xdr:to>
    <xdr:cxnSp macro="">
      <xdr:nvCxnSpPr>
        <xdr:cNvPr id="184" name="直線コネクタ 183">
          <a:extLst>
            <a:ext uri="{FF2B5EF4-FFF2-40B4-BE49-F238E27FC236}">
              <a16:creationId xmlns:a16="http://schemas.microsoft.com/office/drawing/2014/main" id="{00000000-0008-0000-0F00-0000B8000000}"/>
            </a:ext>
          </a:extLst>
        </xdr:cNvPr>
        <xdr:cNvCxnSpPr/>
      </xdr:nvCxnSpPr>
      <xdr:spPr>
        <a:xfrm flipV="1">
          <a:off x="3797300" y="991171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50165</xdr:rowOff>
    </xdr:from>
    <xdr:to>
      <xdr:col>15</xdr:col>
      <xdr:colOff>101600</xdr:colOff>
      <xdr:row>62</xdr:row>
      <xdr:rowOff>151765</xdr:rowOff>
    </xdr:to>
    <xdr:sp macro="" textlink="">
      <xdr:nvSpPr>
        <xdr:cNvPr id="185" name="楕円 184">
          <a:extLst>
            <a:ext uri="{FF2B5EF4-FFF2-40B4-BE49-F238E27FC236}">
              <a16:creationId xmlns:a16="http://schemas.microsoft.com/office/drawing/2014/main" id="{00000000-0008-0000-0F00-0000B9000000}"/>
            </a:ext>
          </a:extLst>
        </xdr:cNvPr>
        <xdr:cNvSpPr/>
      </xdr:nvSpPr>
      <xdr:spPr>
        <a:xfrm>
          <a:off x="2857500" y="1068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152400</xdr:rowOff>
    </xdr:from>
    <xdr:to>
      <xdr:col>19</xdr:col>
      <xdr:colOff>177800</xdr:colOff>
      <xdr:row>62</xdr:row>
      <xdr:rowOff>100965</xdr:rowOff>
    </xdr:to>
    <xdr:cxnSp macro="">
      <xdr:nvCxnSpPr>
        <xdr:cNvPr id="186" name="直線コネクタ 185">
          <a:extLst>
            <a:ext uri="{FF2B5EF4-FFF2-40B4-BE49-F238E27FC236}">
              <a16:creationId xmlns:a16="http://schemas.microsoft.com/office/drawing/2014/main" id="{00000000-0008-0000-0F00-0000BA000000}"/>
            </a:ext>
          </a:extLst>
        </xdr:cNvPr>
        <xdr:cNvCxnSpPr/>
      </xdr:nvCxnSpPr>
      <xdr:spPr>
        <a:xfrm flipV="1">
          <a:off x="2908300" y="9925050"/>
          <a:ext cx="889000" cy="80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103505</xdr:rowOff>
    </xdr:from>
    <xdr:to>
      <xdr:col>10</xdr:col>
      <xdr:colOff>165100</xdr:colOff>
      <xdr:row>63</xdr:row>
      <xdr:rowOff>33655</xdr:rowOff>
    </xdr:to>
    <xdr:sp macro="" textlink="">
      <xdr:nvSpPr>
        <xdr:cNvPr id="187" name="楕円 186">
          <a:extLst>
            <a:ext uri="{FF2B5EF4-FFF2-40B4-BE49-F238E27FC236}">
              <a16:creationId xmlns:a16="http://schemas.microsoft.com/office/drawing/2014/main" id="{00000000-0008-0000-0F00-0000BB000000}"/>
            </a:ext>
          </a:extLst>
        </xdr:cNvPr>
        <xdr:cNvSpPr/>
      </xdr:nvSpPr>
      <xdr:spPr>
        <a:xfrm>
          <a:off x="1968500" y="1073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100965</xdr:rowOff>
    </xdr:from>
    <xdr:to>
      <xdr:col>15</xdr:col>
      <xdr:colOff>50800</xdr:colOff>
      <xdr:row>62</xdr:row>
      <xdr:rowOff>154305</xdr:rowOff>
    </xdr:to>
    <xdr:cxnSp macro="">
      <xdr:nvCxnSpPr>
        <xdr:cNvPr id="188" name="直線コネクタ 187">
          <a:extLst>
            <a:ext uri="{FF2B5EF4-FFF2-40B4-BE49-F238E27FC236}">
              <a16:creationId xmlns:a16="http://schemas.microsoft.com/office/drawing/2014/main" id="{00000000-0008-0000-0F00-0000BC000000}"/>
            </a:ext>
          </a:extLst>
        </xdr:cNvPr>
        <xdr:cNvCxnSpPr/>
      </xdr:nvCxnSpPr>
      <xdr:spPr>
        <a:xfrm flipV="1">
          <a:off x="2019300" y="1073086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76217</xdr:rowOff>
    </xdr:from>
    <xdr:ext cx="405111" cy="259045"/>
    <xdr:sp macro="" textlink="">
      <xdr:nvSpPr>
        <xdr:cNvPr id="189" name="n_1aveValue【体育館・プール】&#10;有形固定資産減価償却率">
          <a:extLst>
            <a:ext uri="{FF2B5EF4-FFF2-40B4-BE49-F238E27FC236}">
              <a16:creationId xmlns:a16="http://schemas.microsoft.com/office/drawing/2014/main" id="{00000000-0008-0000-0F00-0000BD000000}"/>
            </a:ext>
          </a:extLst>
        </xdr:cNvPr>
        <xdr:cNvSpPr txBox="1"/>
      </xdr:nvSpPr>
      <xdr:spPr>
        <a:xfrm>
          <a:off x="3582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82567</xdr:rowOff>
    </xdr:from>
    <xdr:ext cx="405111" cy="259045"/>
    <xdr:sp macro="" textlink="">
      <xdr:nvSpPr>
        <xdr:cNvPr id="190" name="n_2aveValue【体育館・プール】&#10;有形固定資産減価償却率">
          <a:extLst>
            <a:ext uri="{FF2B5EF4-FFF2-40B4-BE49-F238E27FC236}">
              <a16:creationId xmlns:a16="http://schemas.microsoft.com/office/drawing/2014/main" id="{00000000-0008-0000-0F00-0000BE000000}"/>
            </a:ext>
          </a:extLst>
        </xdr:cNvPr>
        <xdr:cNvSpPr txBox="1"/>
      </xdr:nvSpPr>
      <xdr:spPr>
        <a:xfrm>
          <a:off x="27057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65422</xdr:rowOff>
    </xdr:from>
    <xdr:ext cx="405111" cy="259045"/>
    <xdr:sp macro="" textlink="">
      <xdr:nvSpPr>
        <xdr:cNvPr id="191" name="n_3aveValue【体育館・プール】&#10;有形固定資産減価償却率">
          <a:extLst>
            <a:ext uri="{FF2B5EF4-FFF2-40B4-BE49-F238E27FC236}">
              <a16:creationId xmlns:a16="http://schemas.microsoft.com/office/drawing/2014/main" id="{00000000-0008-0000-0F00-0000BF000000}"/>
            </a:ext>
          </a:extLst>
        </xdr:cNvPr>
        <xdr:cNvSpPr txBox="1"/>
      </xdr:nvSpPr>
      <xdr:spPr>
        <a:xfrm>
          <a:off x="1816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166387</xdr:rowOff>
    </xdr:from>
    <xdr:ext cx="405111" cy="259045"/>
    <xdr:sp macro="" textlink="">
      <xdr:nvSpPr>
        <xdr:cNvPr id="192" name="n_4aveValue【体育館・プール】&#10;有形固定資産減価償却率">
          <a:extLst>
            <a:ext uri="{FF2B5EF4-FFF2-40B4-BE49-F238E27FC236}">
              <a16:creationId xmlns:a16="http://schemas.microsoft.com/office/drawing/2014/main" id="{00000000-0008-0000-0F00-0000C0000000}"/>
            </a:ext>
          </a:extLst>
        </xdr:cNvPr>
        <xdr:cNvSpPr txBox="1"/>
      </xdr:nvSpPr>
      <xdr:spPr>
        <a:xfrm>
          <a:off x="927744"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48277</xdr:rowOff>
    </xdr:from>
    <xdr:ext cx="405111" cy="259045"/>
    <xdr:sp macro="" textlink="">
      <xdr:nvSpPr>
        <xdr:cNvPr id="193" name="n_1mainValue【体育館・プール】&#10;有形固定資産減価償却率">
          <a:extLst>
            <a:ext uri="{FF2B5EF4-FFF2-40B4-BE49-F238E27FC236}">
              <a16:creationId xmlns:a16="http://schemas.microsoft.com/office/drawing/2014/main" id="{00000000-0008-0000-0F00-0000C1000000}"/>
            </a:ext>
          </a:extLst>
        </xdr:cNvPr>
        <xdr:cNvSpPr txBox="1"/>
      </xdr:nvSpPr>
      <xdr:spPr>
        <a:xfrm>
          <a:off x="3582044" y="964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142892</xdr:rowOff>
    </xdr:from>
    <xdr:ext cx="405111" cy="259045"/>
    <xdr:sp macro="" textlink="">
      <xdr:nvSpPr>
        <xdr:cNvPr id="194" name="n_2mainValue【体育館・プール】&#10;有形固定資産減価償却率">
          <a:extLst>
            <a:ext uri="{FF2B5EF4-FFF2-40B4-BE49-F238E27FC236}">
              <a16:creationId xmlns:a16="http://schemas.microsoft.com/office/drawing/2014/main" id="{00000000-0008-0000-0F00-0000C2000000}"/>
            </a:ext>
          </a:extLst>
        </xdr:cNvPr>
        <xdr:cNvSpPr txBox="1"/>
      </xdr:nvSpPr>
      <xdr:spPr>
        <a:xfrm>
          <a:off x="2705744" y="1077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24782</xdr:rowOff>
    </xdr:from>
    <xdr:ext cx="405111" cy="259045"/>
    <xdr:sp macro="" textlink="">
      <xdr:nvSpPr>
        <xdr:cNvPr id="195" name="n_3mainValue【体育館・プール】&#10;有形固定資産減価償却率">
          <a:extLst>
            <a:ext uri="{FF2B5EF4-FFF2-40B4-BE49-F238E27FC236}">
              <a16:creationId xmlns:a16="http://schemas.microsoft.com/office/drawing/2014/main" id="{00000000-0008-0000-0F00-0000C3000000}"/>
            </a:ext>
          </a:extLst>
        </xdr:cNvPr>
        <xdr:cNvSpPr txBox="1"/>
      </xdr:nvSpPr>
      <xdr:spPr>
        <a:xfrm>
          <a:off x="1816744" y="1082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a:extLst>
            <a:ext uri="{FF2B5EF4-FFF2-40B4-BE49-F238E27FC236}">
              <a16:creationId xmlns:a16="http://schemas.microsoft.com/office/drawing/2014/main" id="{00000000-0008-0000-0F00-0000C4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a:extLst>
            <a:ext uri="{FF2B5EF4-FFF2-40B4-BE49-F238E27FC236}">
              <a16:creationId xmlns:a16="http://schemas.microsoft.com/office/drawing/2014/main" id="{00000000-0008-0000-0F00-0000C5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a:extLst>
            <a:ext uri="{FF2B5EF4-FFF2-40B4-BE49-F238E27FC236}">
              <a16:creationId xmlns:a16="http://schemas.microsoft.com/office/drawing/2014/main" id="{00000000-0008-0000-0F00-0000C6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a:extLst>
            <a:ext uri="{FF2B5EF4-FFF2-40B4-BE49-F238E27FC236}">
              <a16:creationId xmlns:a16="http://schemas.microsoft.com/office/drawing/2014/main" id="{00000000-0008-0000-0F00-0000C7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a:extLst>
            <a:ext uri="{FF2B5EF4-FFF2-40B4-BE49-F238E27FC236}">
              <a16:creationId xmlns:a16="http://schemas.microsoft.com/office/drawing/2014/main" id="{00000000-0008-0000-0F00-0000C8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a:extLst>
            <a:ext uri="{FF2B5EF4-FFF2-40B4-BE49-F238E27FC236}">
              <a16:creationId xmlns:a16="http://schemas.microsoft.com/office/drawing/2014/main" id="{00000000-0008-0000-0F00-0000C9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a:extLst>
            <a:ext uri="{FF2B5EF4-FFF2-40B4-BE49-F238E27FC236}">
              <a16:creationId xmlns:a16="http://schemas.microsoft.com/office/drawing/2014/main" id="{00000000-0008-0000-0F00-0000CA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a:extLst>
            <a:ext uri="{FF2B5EF4-FFF2-40B4-BE49-F238E27FC236}">
              <a16:creationId xmlns:a16="http://schemas.microsoft.com/office/drawing/2014/main" id="{00000000-0008-0000-0F00-0000CB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a:extLst>
            <a:ext uri="{FF2B5EF4-FFF2-40B4-BE49-F238E27FC236}">
              <a16:creationId xmlns:a16="http://schemas.microsoft.com/office/drawing/2014/main" id="{00000000-0008-0000-0F00-0000CC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a:extLst>
            <a:ext uri="{FF2B5EF4-FFF2-40B4-BE49-F238E27FC236}">
              <a16:creationId xmlns:a16="http://schemas.microsoft.com/office/drawing/2014/main" id="{00000000-0008-0000-0F00-0000CD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6" name="直線コネクタ 205">
          <a:extLst>
            <a:ext uri="{FF2B5EF4-FFF2-40B4-BE49-F238E27FC236}">
              <a16:creationId xmlns:a16="http://schemas.microsoft.com/office/drawing/2014/main" id="{00000000-0008-0000-0F00-0000CE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7" name="テキスト ボックス 206">
          <a:extLst>
            <a:ext uri="{FF2B5EF4-FFF2-40B4-BE49-F238E27FC236}">
              <a16:creationId xmlns:a16="http://schemas.microsoft.com/office/drawing/2014/main" id="{00000000-0008-0000-0F00-0000CF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8" name="直線コネクタ 207">
          <a:extLst>
            <a:ext uri="{FF2B5EF4-FFF2-40B4-BE49-F238E27FC236}">
              <a16:creationId xmlns:a16="http://schemas.microsoft.com/office/drawing/2014/main" id="{00000000-0008-0000-0F00-0000D0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9" name="テキスト ボックス 208">
          <a:extLst>
            <a:ext uri="{FF2B5EF4-FFF2-40B4-BE49-F238E27FC236}">
              <a16:creationId xmlns:a16="http://schemas.microsoft.com/office/drawing/2014/main" id="{00000000-0008-0000-0F00-0000D1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0" name="直線コネクタ 209">
          <a:extLst>
            <a:ext uri="{FF2B5EF4-FFF2-40B4-BE49-F238E27FC236}">
              <a16:creationId xmlns:a16="http://schemas.microsoft.com/office/drawing/2014/main" id="{00000000-0008-0000-0F00-0000D2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1" name="テキスト ボックス 210">
          <a:extLst>
            <a:ext uri="{FF2B5EF4-FFF2-40B4-BE49-F238E27FC236}">
              <a16:creationId xmlns:a16="http://schemas.microsoft.com/office/drawing/2014/main" id="{00000000-0008-0000-0F00-0000D3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2" name="直線コネクタ 211">
          <a:extLst>
            <a:ext uri="{FF2B5EF4-FFF2-40B4-BE49-F238E27FC236}">
              <a16:creationId xmlns:a16="http://schemas.microsoft.com/office/drawing/2014/main" id="{00000000-0008-0000-0F00-0000D4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a:extLst>
            <a:ext uri="{FF2B5EF4-FFF2-40B4-BE49-F238E27FC236}">
              <a16:creationId xmlns:a16="http://schemas.microsoft.com/office/drawing/2014/main" id="{00000000-0008-0000-0F00-0000D8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103784</xdr:rowOff>
    </xdr:from>
    <xdr:to>
      <xdr:col>54</xdr:col>
      <xdr:colOff>189865</xdr:colOff>
      <xdr:row>63</xdr:row>
      <xdr:rowOff>162763</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flipV="1">
          <a:off x="10476865" y="9876434"/>
          <a:ext cx="0" cy="10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18" name="【体育館・プール】&#10;一人当たり面積最小値テキスト">
          <a:extLst>
            <a:ext uri="{FF2B5EF4-FFF2-40B4-BE49-F238E27FC236}">
              <a16:creationId xmlns:a16="http://schemas.microsoft.com/office/drawing/2014/main" id="{00000000-0008-0000-0F00-0000DA000000}"/>
            </a:ext>
          </a:extLst>
        </xdr:cNvPr>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50461</xdr:rowOff>
    </xdr:from>
    <xdr:ext cx="469744" cy="259045"/>
    <xdr:sp macro="" textlink="">
      <xdr:nvSpPr>
        <xdr:cNvPr id="220" name="【体育館・プール】&#10;一人当たり面積最大値テキスト">
          <a:extLst>
            <a:ext uri="{FF2B5EF4-FFF2-40B4-BE49-F238E27FC236}">
              <a16:creationId xmlns:a16="http://schemas.microsoft.com/office/drawing/2014/main" id="{00000000-0008-0000-0F00-0000DC000000}"/>
            </a:ext>
          </a:extLst>
        </xdr:cNvPr>
        <xdr:cNvSpPr txBox="1"/>
      </xdr:nvSpPr>
      <xdr:spPr>
        <a:xfrm>
          <a:off x="10515600" y="965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103784</xdr:rowOff>
    </xdr:from>
    <xdr:to>
      <xdr:col>55</xdr:col>
      <xdr:colOff>88900</xdr:colOff>
      <xdr:row>57</xdr:row>
      <xdr:rowOff>103784</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10388600" y="987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155414</xdr:rowOff>
    </xdr:from>
    <xdr:ext cx="469744" cy="259045"/>
    <xdr:sp macro="" textlink="">
      <xdr:nvSpPr>
        <xdr:cNvPr id="222" name="【体育館・プール】&#10;一人当たり面積平均値テキスト">
          <a:extLst>
            <a:ext uri="{FF2B5EF4-FFF2-40B4-BE49-F238E27FC236}">
              <a16:creationId xmlns:a16="http://schemas.microsoft.com/office/drawing/2014/main" id="{00000000-0008-0000-0F00-0000DE000000}"/>
            </a:ext>
          </a:extLst>
        </xdr:cNvPr>
        <xdr:cNvSpPr txBox="1"/>
      </xdr:nvSpPr>
      <xdr:spPr>
        <a:xfrm>
          <a:off x="10515600" y="10613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132537</xdr:rowOff>
    </xdr:from>
    <xdr:to>
      <xdr:col>55</xdr:col>
      <xdr:colOff>50800</xdr:colOff>
      <xdr:row>63</xdr:row>
      <xdr:rowOff>62687</xdr:rowOff>
    </xdr:to>
    <xdr:sp macro="" textlink="">
      <xdr:nvSpPr>
        <xdr:cNvPr id="223" name="フローチャート: 判断 222">
          <a:extLst>
            <a:ext uri="{FF2B5EF4-FFF2-40B4-BE49-F238E27FC236}">
              <a16:creationId xmlns:a16="http://schemas.microsoft.com/office/drawing/2014/main" id="{00000000-0008-0000-0F00-0000DF000000}"/>
            </a:ext>
          </a:extLst>
        </xdr:cNvPr>
        <xdr:cNvSpPr/>
      </xdr:nvSpPr>
      <xdr:spPr>
        <a:xfrm>
          <a:off x="10426700" y="1076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137566</xdr:rowOff>
    </xdr:from>
    <xdr:to>
      <xdr:col>50</xdr:col>
      <xdr:colOff>165100</xdr:colOff>
      <xdr:row>63</xdr:row>
      <xdr:rowOff>67716</xdr:rowOff>
    </xdr:to>
    <xdr:sp macro="" textlink="">
      <xdr:nvSpPr>
        <xdr:cNvPr id="224" name="フローチャート: 判断 223">
          <a:extLst>
            <a:ext uri="{FF2B5EF4-FFF2-40B4-BE49-F238E27FC236}">
              <a16:creationId xmlns:a16="http://schemas.microsoft.com/office/drawing/2014/main" id="{00000000-0008-0000-0F00-0000E0000000}"/>
            </a:ext>
          </a:extLst>
        </xdr:cNvPr>
        <xdr:cNvSpPr/>
      </xdr:nvSpPr>
      <xdr:spPr>
        <a:xfrm>
          <a:off x="9588500" y="1076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25" name="フローチャート: 判断 224">
          <a:extLst>
            <a:ext uri="{FF2B5EF4-FFF2-40B4-BE49-F238E27FC236}">
              <a16:creationId xmlns:a16="http://schemas.microsoft.com/office/drawing/2014/main" id="{00000000-0008-0000-0F00-0000E1000000}"/>
            </a:ext>
          </a:extLst>
        </xdr:cNvPr>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143053</xdr:rowOff>
    </xdr:from>
    <xdr:to>
      <xdr:col>41</xdr:col>
      <xdr:colOff>101600</xdr:colOff>
      <xdr:row>63</xdr:row>
      <xdr:rowOff>73203</xdr:rowOff>
    </xdr:to>
    <xdr:sp macro="" textlink="">
      <xdr:nvSpPr>
        <xdr:cNvPr id="226" name="フローチャート: 判断 225">
          <a:extLst>
            <a:ext uri="{FF2B5EF4-FFF2-40B4-BE49-F238E27FC236}">
              <a16:creationId xmlns:a16="http://schemas.microsoft.com/office/drawing/2014/main" id="{00000000-0008-0000-0F00-0000E2000000}"/>
            </a:ext>
          </a:extLst>
        </xdr:cNvPr>
        <xdr:cNvSpPr/>
      </xdr:nvSpPr>
      <xdr:spPr>
        <a:xfrm>
          <a:off x="7810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864</xdr:rowOff>
    </xdr:from>
    <xdr:to>
      <xdr:col>36</xdr:col>
      <xdr:colOff>165100</xdr:colOff>
      <xdr:row>63</xdr:row>
      <xdr:rowOff>102464</xdr:rowOff>
    </xdr:to>
    <xdr:sp macro="" textlink="">
      <xdr:nvSpPr>
        <xdr:cNvPr id="227" name="フローチャート: 判断 226">
          <a:extLst>
            <a:ext uri="{FF2B5EF4-FFF2-40B4-BE49-F238E27FC236}">
              <a16:creationId xmlns:a16="http://schemas.microsoft.com/office/drawing/2014/main" id="{00000000-0008-0000-0F00-0000E3000000}"/>
            </a:ext>
          </a:extLst>
        </xdr:cNvPr>
        <xdr:cNvSpPr/>
      </xdr:nvSpPr>
      <xdr:spPr>
        <a:xfrm>
          <a:off x="6921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00000000-0008-0000-0F00-0000E6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00000000-0008-0000-0F00-0000E7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00000000-0008-0000-0F00-0000E8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159055</xdr:rowOff>
    </xdr:from>
    <xdr:to>
      <xdr:col>55</xdr:col>
      <xdr:colOff>50800</xdr:colOff>
      <xdr:row>63</xdr:row>
      <xdr:rowOff>89205</xdr:rowOff>
    </xdr:to>
    <xdr:sp macro="" textlink="">
      <xdr:nvSpPr>
        <xdr:cNvPr id="233" name="楕円 232">
          <a:extLst>
            <a:ext uri="{FF2B5EF4-FFF2-40B4-BE49-F238E27FC236}">
              <a16:creationId xmlns:a16="http://schemas.microsoft.com/office/drawing/2014/main" id="{00000000-0008-0000-0F00-0000E9000000}"/>
            </a:ext>
          </a:extLst>
        </xdr:cNvPr>
        <xdr:cNvSpPr/>
      </xdr:nvSpPr>
      <xdr:spPr>
        <a:xfrm>
          <a:off x="10426700" y="1078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110964</xdr:rowOff>
    </xdr:from>
    <xdr:ext cx="469744" cy="259045"/>
    <xdr:sp macro="" textlink="">
      <xdr:nvSpPr>
        <xdr:cNvPr id="234" name="【体育館・プール】&#10;一人当たり面積該当値テキスト">
          <a:extLst>
            <a:ext uri="{FF2B5EF4-FFF2-40B4-BE49-F238E27FC236}">
              <a16:creationId xmlns:a16="http://schemas.microsoft.com/office/drawing/2014/main" id="{00000000-0008-0000-0F00-0000EA000000}"/>
            </a:ext>
          </a:extLst>
        </xdr:cNvPr>
        <xdr:cNvSpPr txBox="1"/>
      </xdr:nvSpPr>
      <xdr:spPr>
        <a:xfrm>
          <a:off x="10515600" y="1074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152654</xdr:rowOff>
    </xdr:from>
    <xdr:to>
      <xdr:col>50</xdr:col>
      <xdr:colOff>165100</xdr:colOff>
      <xdr:row>63</xdr:row>
      <xdr:rowOff>82804</xdr:rowOff>
    </xdr:to>
    <xdr:sp macro="" textlink="">
      <xdr:nvSpPr>
        <xdr:cNvPr id="235" name="楕円 234">
          <a:extLst>
            <a:ext uri="{FF2B5EF4-FFF2-40B4-BE49-F238E27FC236}">
              <a16:creationId xmlns:a16="http://schemas.microsoft.com/office/drawing/2014/main" id="{00000000-0008-0000-0F00-0000EB000000}"/>
            </a:ext>
          </a:extLst>
        </xdr:cNvPr>
        <xdr:cNvSpPr/>
      </xdr:nvSpPr>
      <xdr:spPr>
        <a:xfrm>
          <a:off x="9588500" y="1078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32004</xdr:rowOff>
    </xdr:from>
    <xdr:to>
      <xdr:col>55</xdr:col>
      <xdr:colOff>0</xdr:colOff>
      <xdr:row>63</xdr:row>
      <xdr:rowOff>38405</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a:off x="9639300" y="10833354"/>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47498</xdr:rowOff>
    </xdr:from>
    <xdr:to>
      <xdr:col>46</xdr:col>
      <xdr:colOff>38100</xdr:colOff>
      <xdr:row>63</xdr:row>
      <xdr:rowOff>149098</xdr:rowOff>
    </xdr:to>
    <xdr:sp macro="" textlink="">
      <xdr:nvSpPr>
        <xdr:cNvPr id="237" name="楕円 236">
          <a:extLst>
            <a:ext uri="{FF2B5EF4-FFF2-40B4-BE49-F238E27FC236}">
              <a16:creationId xmlns:a16="http://schemas.microsoft.com/office/drawing/2014/main" id="{00000000-0008-0000-0F00-0000ED000000}"/>
            </a:ext>
          </a:extLst>
        </xdr:cNvPr>
        <xdr:cNvSpPr/>
      </xdr:nvSpPr>
      <xdr:spPr>
        <a:xfrm>
          <a:off x="8699500" y="1084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32004</xdr:rowOff>
    </xdr:from>
    <xdr:to>
      <xdr:col>50</xdr:col>
      <xdr:colOff>114300</xdr:colOff>
      <xdr:row>63</xdr:row>
      <xdr:rowOff>98298</xdr:rowOff>
    </xdr:to>
    <xdr:cxnSp macro="">
      <xdr:nvCxnSpPr>
        <xdr:cNvPr id="238" name="直線コネクタ 237">
          <a:extLst>
            <a:ext uri="{FF2B5EF4-FFF2-40B4-BE49-F238E27FC236}">
              <a16:creationId xmlns:a16="http://schemas.microsoft.com/office/drawing/2014/main" id="{00000000-0008-0000-0F00-0000EE000000}"/>
            </a:ext>
          </a:extLst>
        </xdr:cNvPr>
        <xdr:cNvCxnSpPr/>
      </xdr:nvCxnSpPr>
      <xdr:spPr>
        <a:xfrm flipV="1">
          <a:off x="8750300" y="10833354"/>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48413</xdr:rowOff>
    </xdr:from>
    <xdr:to>
      <xdr:col>41</xdr:col>
      <xdr:colOff>101600</xdr:colOff>
      <xdr:row>63</xdr:row>
      <xdr:rowOff>150013</xdr:rowOff>
    </xdr:to>
    <xdr:sp macro="" textlink="">
      <xdr:nvSpPr>
        <xdr:cNvPr id="239" name="楕円 238">
          <a:extLst>
            <a:ext uri="{FF2B5EF4-FFF2-40B4-BE49-F238E27FC236}">
              <a16:creationId xmlns:a16="http://schemas.microsoft.com/office/drawing/2014/main" id="{00000000-0008-0000-0F00-0000EF000000}"/>
            </a:ext>
          </a:extLst>
        </xdr:cNvPr>
        <xdr:cNvSpPr/>
      </xdr:nvSpPr>
      <xdr:spPr>
        <a:xfrm>
          <a:off x="7810500" y="1084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98298</xdr:rowOff>
    </xdr:from>
    <xdr:to>
      <xdr:col>45</xdr:col>
      <xdr:colOff>177800</xdr:colOff>
      <xdr:row>63</xdr:row>
      <xdr:rowOff>99213</xdr:rowOff>
    </xdr:to>
    <xdr:cxnSp macro="">
      <xdr:nvCxnSpPr>
        <xdr:cNvPr id="240" name="直線コネクタ 239">
          <a:extLst>
            <a:ext uri="{FF2B5EF4-FFF2-40B4-BE49-F238E27FC236}">
              <a16:creationId xmlns:a16="http://schemas.microsoft.com/office/drawing/2014/main" id="{00000000-0008-0000-0F00-0000F0000000}"/>
            </a:ext>
          </a:extLst>
        </xdr:cNvPr>
        <xdr:cNvCxnSpPr/>
      </xdr:nvCxnSpPr>
      <xdr:spPr>
        <a:xfrm flipV="1">
          <a:off x="7861300" y="10899648"/>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84243</xdr:rowOff>
    </xdr:from>
    <xdr:ext cx="469744" cy="259045"/>
    <xdr:sp macro="" textlink="">
      <xdr:nvSpPr>
        <xdr:cNvPr id="241" name="n_1aveValue【体育館・プール】&#10;一人当たり面積">
          <a:extLst>
            <a:ext uri="{FF2B5EF4-FFF2-40B4-BE49-F238E27FC236}">
              <a16:creationId xmlns:a16="http://schemas.microsoft.com/office/drawing/2014/main" id="{00000000-0008-0000-0F00-0000F1000000}"/>
            </a:ext>
          </a:extLst>
        </xdr:cNvPr>
        <xdr:cNvSpPr txBox="1"/>
      </xdr:nvSpPr>
      <xdr:spPr>
        <a:xfrm>
          <a:off x="9391727" y="1054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89730</xdr:rowOff>
    </xdr:from>
    <xdr:ext cx="469744" cy="259045"/>
    <xdr:sp macro="" textlink="">
      <xdr:nvSpPr>
        <xdr:cNvPr id="242" name="n_2aveValue【体育館・プール】&#10;一人当たり面積">
          <a:extLst>
            <a:ext uri="{FF2B5EF4-FFF2-40B4-BE49-F238E27FC236}">
              <a16:creationId xmlns:a16="http://schemas.microsoft.com/office/drawing/2014/main" id="{00000000-0008-0000-0F00-0000F2000000}"/>
            </a:ext>
          </a:extLst>
        </xdr:cNvPr>
        <xdr:cNvSpPr txBox="1"/>
      </xdr:nvSpPr>
      <xdr:spPr>
        <a:xfrm>
          <a:off x="8515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89730</xdr:rowOff>
    </xdr:from>
    <xdr:ext cx="469744" cy="259045"/>
    <xdr:sp macro="" textlink="">
      <xdr:nvSpPr>
        <xdr:cNvPr id="243" name="n_3aveValue【体育館・プール】&#10;一人当たり面積">
          <a:extLst>
            <a:ext uri="{FF2B5EF4-FFF2-40B4-BE49-F238E27FC236}">
              <a16:creationId xmlns:a16="http://schemas.microsoft.com/office/drawing/2014/main" id="{00000000-0008-0000-0F00-0000F3000000}"/>
            </a:ext>
          </a:extLst>
        </xdr:cNvPr>
        <xdr:cNvSpPr txBox="1"/>
      </xdr:nvSpPr>
      <xdr:spPr>
        <a:xfrm>
          <a:off x="7626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118991</xdr:rowOff>
    </xdr:from>
    <xdr:ext cx="469744" cy="259045"/>
    <xdr:sp macro="" textlink="">
      <xdr:nvSpPr>
        <xdr:cNvPr id="244" name="n_4aveValue【体育館・プール】&#10;一人当たり面積">
          <a:extLst>
            <a:ext uri="{FF2B5EF4-FFF2-40B4-BE49-F238E27FC236}">
              <a16:creationId xmlns:a16="http://schemas.microsoft.com/office/drawing/2014/main" id="{00000000-0008-0000-0F00-0000F4000000}"/>
            </a:ext>
          </a:extLst>
        </xdr:cNvPr>
        <xdr:cNvSpPr txBox="1"/>
      </xdr:nvSpPr>
      <xdr:spPr>
        <a:xfrm>
          <a:off x="6737427" y="1057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73931</xdr:rowOff>
    </xdr:from>
    <xdr:ext cx="469744" cy="259045"/>
    <xdr:sp macro="" textlink="">
      <xdr:nvSpPr>
        <xdr:cNvPr id="245" name="n_1mainValue【体育館・プール】&#10;一人当たり面積">
          <a:extLst>
            <a:ext uri="{FF2B5EF4-FFF2-40B4-BE49-F238E27FC236}">
              <a16:creationId xmlns:a16="http://schemas.microsoft.com/office/drawing/2014/main" id="{00000000-0008-0000-0F00-0000F5000000}"/>
            </a:ext>
          </a:extLst>
        </xdr:cNvPr>
        <xdr:cNvSpPr txBox="1"/>
      </xdr:nvSpPr>
      <xdr:spPr>
        <a:xfrm>
          <a:off x="9391727" y="1087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140225</xdr:rowOff>
    </xdr:from>
    <xdr:ext cx="469744" cy="259045"/>
    <xdr:sp macro="" textlink="">
      <xdr:nvSpPr>
        <xdr:cNvPr id="246" name="n_2mainValue【体育館・プール】&#10;一人当たり面積">
          <a:extLst>
            <a:ext uri="{FF2B5EF4-FFF2-40B4-BE49-F238E27FC236}">
              <a16:creationId xmlns:a16="http://schemas.microsoft.com/office/drawing/2014/main" id="{00000000-0008-0000-0F00-0000F6000000}"/>
            </a:ext>
          </a:extLst>
        </xdr:cNvPr>
        <xdr:cNvSpPr txBox="1"/>
      </xdr:nvSpPr>
      <xdr:spPr>
        <a:xfrm>
          <a:off x="8515427" y="1094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141140</xdr:rowOff>
    </xdr:from>
    <xdr:ext cx="469744" cy="259045"/>
    <xdr:sp macro="" textlink="">
      <xdr:nvSpPr>
        <xdr:cNvPr id="247" name="n_3mainValue【体育館・プール】&#10;一人当たり面積">
          <a:extLst>
            <a:ext uri="{FF2B5EF4-FFF2-40B4-BE49-F238E27FC236}">
              <a16:creationId xmlns:a16="http://schemas.microsoft.com/office/drawing/2014/main" id="{00000000-0008-0000-0F00-0000F7000000}"/>
            </a:ext>
          </a:extLst>
        </xdr:cNvPr>
        <xdr:cNvSpPr txBox="1"/>
      </xdr:nvSpPr>
      <xdr:spPr>
        <a:xfrm>
          <a:off x="7626427" y="1094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8" name="正方形/長方形 247">
          <a:extLst>
            <a:ext uri="{FF2B5EF4-FFF2-40B4-BE49-F238E27FC236}">
              <a16:creationId xmlns:a16="http://schemas.microsoft.com/office/drawing/2014/main" id="{00000000-0008-0000-0F00-0000F8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9" name="正方形/長方形 248">
          <a:extLst>
            <a:ext uri="{FF2B5EF4-FFF2-40B4-BE49-F238E27FC236}">
              <a16:creationId xmlns:a16="http://schemas.microsoft.com/office/drawing/2014/main" id="{00000000-0008-0000-0F00-0000F9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0" name="正方形/長方形 249">
          <a:extLst>
            <a:ext uri="{FF2B5EF4-FFF2-40B4-BE49-F238E27FC236}">
              <a16:creationId xmlns:a16="http://schemas.microsoft.com/office/drawing/2014/main" id="{00000000-0008-0000-0F00-0000FA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1" name="正方形/長方形 250">
          <a:extLst>
            <a:ext uri="{FF2B5EF4-FFF2-40B4-BE49-F238E27FC236}">
              <a16:creationId xmlns:a16="http://schemas.microsoft.com/office/drawing/2014/main" id="{00000000-0008-0000-0F00-0000FB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2" name="正方形/長方形 251">
          <a:extLst>
            <a:ext uri="{FF2B5EF4-FFF2-40B4-BE49-F238E27FC236}">
              <a16:creationId xmlns:a16="http://schemas.microsoft.com/office/drawing/2014/main" id="{00000000-0008-0000-0F00-0000FC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3" name="正方形/長方形 252">
          <a:extLst>
            <a:ext uri="{FF2B5EF4-FFF2-40B4-BE49-F238E27FC236}">
              <a16:creationId xmlns:a16="http://schemas.microsoft.com/office/drawing/2014/main" id="{00000000-0008-0000-0F00-0000FD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4" name="正方形/長方形 253">
          <a:extLst>
            <a:ext uri="{FF2B5EF4-FFF2-40B4-BE49-F238E27FC236}">
              <a16:creationId xmlns:a16="http://schemas.microsoft.com/office/drawing/2014/main" id="{00000000-0008-0000-0F00-0000FE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5" name="正方形/長方形 254">
          <a:extLst>
            <a:ext uri="{FF2B5EF4-FFF2-40B4-BE49-F238E27FC236}">
              <a16:creationId xmlns:a16="http://schemas.microsoft.com/office/drawing/2014/main" id="{00000000-0008-0000-0F00-0000FF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6" name="テキスト ボックス 255">
          <a:extLst>
            <a:ext uri="{FF2B5EF4-FFF2-40B4-BE49-F238E27FC236}">
              <a16:creationId xmlns:a16="http://schemas.microsoft.com/office/drawing/2014/main" id="{00000000-0008-0000-0F00-00000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7" name="直線コネクタ 256">
          <a:extLst>
            <a:ext uri="{FF2B5EF4-FFF2-40B4-BE49-F238E27FC236}">
              <a16:creationId xmlns:a16="http://schemas.microsoft.com/office/drawing/2014/main" id="{00000000-0008-0000-0F00-00000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8" name="テキスト ボックス 257">
          <a:extLst>
            <a:ext uri="{FF2B5EF4-FFF2-40B4-BE49-F238E27FC236}">
              <a16:creationId xmlns:a16="http://schemas.microsoft.com/office/drawing/2014/main" id="{00000000-0008-0000-0F00-00000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9" name="直線コネクタ 258">
          <a:extLst>
            <a:ext uri="{FF2B5EF4-FFF2-40B4-BE49-F238E27FC236}">
              <a16:creationId xmlns:a16="http://schemas.microsoft.com/office/drawing/2014/main" id="{00000000-0008-0000-0F00-000003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0" name="テキスト ボックス 259">
          <a:extLst>
            <a:ext uri="{FF2B5EF4-FFF2-40B4-BE49-F238E27FC236}">
              <a16:creationId xmlns:a16="http://schemas.microsoft.com/office/drawing/2014/main" id="{00000000-0008-0000-0F00-000004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1" name="直線コネクタ 260">
          <a:extLst>
            <a:ext uri="{FF2B5EF4-FFF2-40B4-BE49-F238E27FC236}">
              <a16:creationId xmlns:a16="http://schemas.microsoft.com/office/drawing/2014/main" id="{00000000-0008-0000-0F00-000005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2" name="テキスト ボックス 261">
          <a:extLst>
            <a:ext uri="{FF2B5EF4-FFF2-40B4-BE49-F238E27FC236}">
              <a16:creationId xmlns:a16="http://schemas.microsoft.com/office/drawing/2014/main" id="{00000000-0008-0000-0F00-000006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3" name="直線コネクタ 262">
          <a:extLst>
            <a:ext uri="{FF2B5EF4-FFF2-40B4-BE49-F238E27FC236}">
              <a16:creationId xmlns:a16="http://schemas.microsoft.com/office/drawing/2014/main" id="{00000000-0008-0000-0F00-000007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4" name="テキスト ボックス 263">
          <a:extLst>
            <a:ext uri="{FF2B5EF4-FFF2-40B4-BE49-F238E27FC236}">
              <a16:creationId xmlns:a16="http://schemas.microsoft.com/office/drawing/2014/main" id="{00000000-0008-0000-0F00-000008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5" name="直線コネクタ 264">
          <a:extLst>
            <a:ext uri="{FF2B5EF4-FFF2-40B4-BE49-F238E27FC236}">
              <a16:creationId xmlns:a16="http://schemas.microsoft.com/office/drawing/2014/main" id="{00000000-0008-0000-0F00-000009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6" name="テキスト ボックス 265">
          <a:extLst>
            <a:ext uri="{FF2B5EF4-FFF2-40B4-BE49-F238E27FC236}">
              <a16:creationId xmlns:a16="http://schemas.microsoft.com/office/drawing/2014/main" id="{00000000-0008-0000-0F00-00000A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7" name="直線コネクタ 266">
          <a:extLst>
            <a:ext uri="{FF2B5EF4-FFF2-40B4-BE49-F238E27FC236}">
              <a16:creationId xmlns:a16="http://schemas.microsoft.com/office/drawing/2014/main" id="{00000000-0008-0000-0F00-00000B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8" name="テキスト ボックス 267">
          <a:extLst>
            <a:ext uri="{FF2B5EF4-FFF2-40B4-BE49-F238E27FC236}">
              <a16:creationId xmlns:a16="http://schemas.microsoft.com/office/drawing/2014/main" id="{00000000-0008-0000-0F00-00000C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9" name="直線コネクタ 268">
          <a:extLst>
            <a:ext uri="{FF2B5EF4-FFF2-40B4-BE49-F238E27FC236}">
              <a16:creationId xmlns:a16="http://schemas.microsoft.com/office/drawing/2014/main" id="{00000000-0008-0000-0F00-00000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0" name="テキスト ボックス 269">
          <a:extLst>
            <a:ext uri="{FF2B5EF4-FFF2-40B4-BE49-F238E27FC236}">
              <a16:creationId xmlns:a16="http://schemas.microsoft.com/office/drawing/2014/main" id="{00000000-0008-0000-0F00-00000E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1" name="【福祉施設】&#10;有形固定資産減価償却率グラフ枠">
          <a:extLst>
            <a:ext uri="{FF2B5EF4-FFF2-40B4-BE49-F238E27FC236}">
              <a16:creationId xmlns:a16="http://schemas.microsoft.com/office/drawing/2014/main" id="{00000000-0008-0000-0F00-00000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114300</xdr:rowOff>
    </xdr:to>
    <xdr:cxnSp macro="">
      <xdr:nvCxnSpPr>
        <xdr:cNvPr id="272" name="直線コネクタ 271">
          <a:extLst>
            <a:ext uri="{FF2B5EF4-FFF2-40B4-BE49-F238E27FC236}">
              <a16:creationId xmlns:a16="http://schemas.microsoft.com/office/drawing/2014/main" id="{00000000-0008-0000-0F00-000010010000}"/>
            </a:ext>
          </a:extLst>
        </xdr:cNvPr>
        <xdr:cNvCxnSpPr/>
      </xdr:nvCxnSpPr>
      <xdr:spPr>
        <a:xfrm flipV="1">
          <a:off x="4634865" y="133788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3" name="【福祉施設】&#10;有形固定資産減価償却率最小値テキスト">
          <a:extLst>
            <a:ext uri="{FF2B5EF4-FFF2-40B4-BE49-F238E27FC236}">
              <a16:creationId xmlns:a16="http://schemas.microsoft.com/office/drawing/2014/main" id="{00000000-0008-0000-0F00-000011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75" name="【福祉施設】&#10;有形固定資産減価償却率最大値テキスト">
          <a:extLst>
            <a:ext uri="{FF2B5EF4-FFF2-40B4-BE49-F238E27FC236}">
              <a16:creationId xmlns:a16="http://schemas.microsoft.com/office/drawing/2014/main" id="{00000000-0008-0000-0F00-000013010000}"/>
            </a:ext>
          </a:extLst>
        </xdr:cNvPr>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139716</xdr:rowOff>
    </xdr:from>
    <xdr:ext cx="405111" cy="259045"/>
    <xdr:sp macro="" textlink="">
      <xdr:nvSpPr>
        <xdr:cNvPr id="277" name="【福祉施設】&#10;有形固定資産減価償却率平均値テキスト">
          <a:extLst>
            <a:ext uri="{FF2B5EF4-FFF2-40B4-BE49-F238E27FC236}">
              <a16:creationId xmlns:a16="http://schemas.microsoft.com/office/drawing/2014/main" id="{00000000-0008-0000-0F00-000015010000}"/>
            </a:ext>
          </a:extLst>
        </xdr:cNvPr>
        <xdr:cNvSpPr txBox="1"/>
      </xdr:nvSpPr>
      <xdr:spPr>
        <a:xfrm>
          <a:off x="4673600" y="1385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116839</xdr:rowOff>
    </xdr:from>
    <xdr:to>
      <xdr:col>24</xdr:col>
      <xdr:colOff>114300</xdr:colOff>
      <xdr:row>82</xdr:row>
      <xdr:rowOff>46989</xdr:rowOff>
    </xdr:to>
    <xdr:sp macro="" textlink="">
      <xdr:nvSpPr>
        <xdr:cNvPr id="278" name="フローチャート: 判断 277">
          <a:extLst>
            <a:ext uri="{FF2B5EF4-FFF2-40B4-BE49-F238E27FC236}">
              <a16:creationId xmlns:a16="http://schemas.microsoft.com/office/drawing/2014/main" id="{00000000-0008-0000-0F00-000016010000}"/>
            </a:ext>
          </a:extLst>
        </xdr:cNvPr>
        <xdr:cNvSpPr/>
      </xdr:nvSpPr>
      <xdr:spPr>
        <a:xfrm>
          <a:off x="4584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76836</xdr:rowOff>
    </xdr:from>
    <xdr:to>
      <xdr:col>20</xdr:col>
      <xdr:colOff>38100</xdr:colOff>
      <xdr:row>82</xdr:row>
      <xdr:rowOff>6986</xdr:rowOff>
    </xdr:to>
    <xdr:sp macro="" textlink="">
      <xdr:nvSpPr>
        <xdr:cNvPr id="279" name="フローチャート: 判断 278">
          <a:extLst>
            <a:ext uri="{FF2B5EF4-FFF2-40B4-BE49-F238E27FC236}">
              <a16:creationId xmlns:a16="http://schemas.microsoft.com/office/drawing/2014/main" id="{00000000-0008-0000-0F00-000017010000}"/>
            </a:ext>
          </a:extLst>
        </xdr:cNvPr>
        <xdr:cNvSpPr/>
      </xdr:nvSpPr>
      <xdr:spPr>
        <a:xfrm>
          <a:off x="37465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55880</xdr:rowOff>
    </xdr:from>
    <xdr:to>
      <xdr:col>15</xdr:col>
      <xdr:colOff>101600</xdr:colOff>
      <xdr:row>81</xdr:row>
      <xdr:rowOff>157480</xdr:rowOff>
    </xdr:to>
    <xdr:sp macro="" textlink="">
      <xdr:nvSpPr>
        <xdr:cNvPr id="280" name="フローチャート: 判断 279">
          <a:extLst>
            <a:ext uri="{FF2B5EF4-FFF2-40B4-BE49-F238E27FC236}">
              <a16:creationId xmlns:a16="http://schemas.microsoft.com/office/drawing/2014/main" id="{00000000-0008-0000-0F00-000018010000}"/>
            </a:ext>
          </a:extLst>
        </xdr:cNvPr>
        <xdr:cNvSpPr/>
      </xdr:nvSpPr>
      <xdr:spPr>
        <a:xfrm>
          <a:off x="2857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281" name="フローチャート: 判断 280">
          <a:extLst>
            <a:ext uri="{FF2B5EF4-FFF2-40B4-BE49-F238E27FC236}">
              <a16:creationId xmlns:a16="http://schemas.microsoft.com/office/drawing/2014/main" id="{00000000-0008-0000-0F00-000019010000}"/>
            </a:ext>
          </a:extLst>
        </xdr:cNvPr>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52070</xdr:rowOff>
    </xdr:from>
    <xdr:to>
      <xdr:col>6</xdr:col>
      <xdr:colOff>38100</xdr:colOff>
      <xdr:row>81</xdr:row>
      <xdr:rowOff>153670</xdr:rowOff>
    </xdr:to>
    <xdr:sp macro="" textlink="">
      <xdr:nvSpPr>
        <xdr:cNvPr id="282" name="フローチャート: 判断 281">
          <a:extLst>
            <a:ext uri="{FF2B5EF4-FFF2-40B4-BE49-F238E27FC236}">
              <a16:creationId xmlns:a16="http://schemas.microsoft.com/office/drawing/2014/main" id="{00000000-0008-0000-0F00-00001A010000}"/>
            </a:ext>
          </a:extLst>
        </xdr:cNvPr>
        <xdr:cNvSpPr/>
      </xdr:nvSpPr>
      <xdr:spPr>
        <a:xfrm>
          <a:off x="1079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145414</xdr:rowOff>
    </xdr:from>
    <xdr:to>
      <xdr:col>24</xdr:col>
      <xdr:colOff>114300</xdr:colOff>
      <xdr:row>84</xdr:row>
      <xdr:rowOff>75564</xdr:rowOff>
    </xdr:to>
    <xdr:sp macro="" textlink="">
      <xdr:nvSpPr>
        <xdr:cNvPr id="288" name="楕円 287">
          <a:extLst>
            <a:ext uri="{FF2B5EF4-FFF2-40B4-BE49-F238E27FC236}">
              <a16:creationId xmlns:a16="http://schemas.microsoft.com/office/drawing/2014/main" id="{00000000-0008-0000-0F00-000020010000}"/>
            </a:ext>
          </a:extLst>
        </xdr:cNvPr>
        <xdr:cNvSpPr/>
      </xdr:nvSpPr>
      <xdr:spPr>
        <a:xfrm>
          <a:off x="4584700" y="1437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123841</xdr:rowOff>
    </xdr:from>
    <xdr:ext cx="405111" cy="259045"/>
    <xdr:sp macro="" textlink="">
      <xdr:nvSpPr>
        <xdr:cNvPr id="289" name="【福祉施設】&#10;有形固定資産減価償却率該当値テキスト">
          <a:extLst>
            <a:ext uri="{FF2B5EF4-FFF2-40B4-BE49-F238E27FC236}">
              <a16:creationId xmlns:a16="http://schemas.microsoft.com/office/drawing/2014/main" id="{00000000-0008-0000-0F00-000021010000}"/>
            </a:ext>
          </a:extLst>
        </xdr:cNvPr>
        <xdr:cNvSpPr txBox="1"/>
      </xdr:nvSpPr>
      <xdr:spPr>
        <a:xfrm>
          <a:off x="4673600" y="1435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105411</xdr:rowOff>
    </xdr:from>
    <xdr:to>
      <xdr:col>20</xdr:col>
      <xdr:colOff>38100</xdr:colOff>
      <xdr:row>84</xdr:row>
      <xdr:rowOff>35561</xdr:rowOff>
    </xdr:to>
    <xdr:sp macro="" textlink="">
      <xdr:nvSpPr>
        <xdr:cNvPr id="290" name="楕円 289">
          <a:extLst>
            <a:ext uri="{FF2B5EF4-FFF2-40B4-BE49-F238E27FC236}">
              <a16:creationId xmlns:a16="http://schemas.microsoft.com/office/drawing/2014/main" id="{00000000-0008-0000-0F00-000022010000}"/>
            </a:ext>
          </a:extLst>
        </xdr:cNvPr>
        <xdr:cNvSpPr/>
      </xdr:nvSpPr>
      <xdr:spPr>
        <a:xfrm>
          <a:off x="3746500" y="143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156211</xdr:rowOff>
    </xdr:from>
    <xdr:to>
      <xdr:col>24</xdr:col>
      <xdr:colOff>63500</xdr:colOff>
      <xdr:row>84</xdr:row>
      <xdr:rowOff>24764</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3797300" y="14386561"/>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69214</xdr:rowOff>
    </xdr:from>
    <xdr:to>
      <xdr:col>15</xdr:col>
      <xdr:colOff>101600</xdr:colOff>
      <xdr:row>83</xdr:row>
      <xdr:rowOff>170814</xdr:rowOff>
    </xdr:to>
    <xdr:sp macro="" textlink="">
      <xdr:nvSpPr>
        <xdr:cNvPr id="292" name="楕円 291">
          <a:extLst>
            <a:ext uri="{FF2B5EF4-FFF2-40B4-BE49-F238E27FC236}">
              <a16:creationId xmlns:a16="http://schemas.microsoft.com/office/drawing/2014/main" id="{00000000-0008-0000-0F00-000024010000}"/>
            </a:ext>
          </a:extLst>
        </xdr:cNvPr>
        <xdr:cNvSpPr/>
      </xdr:nvSpPr>
      <xdr:spPr>
        <a:xfrm>
          <a:off x="2857500" y="1429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120014</xdr:rowOff>
    </xdr:from>
    <xdr:to>
      <xdr:col>19</xdr:col>
      <xdr:colOff>177800</xdr:colOff>
      <xdr:row>83</xdr:row>
      <xdr:rowOff>156211</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2908300" y="1435036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27305</xdr:rowOff>
    </xdr:from>
    <xdr:to>
      <xdr:col>10</xdr:col>
      <xdr:colOff>165100</xdr:colOff>
      <xdr:row>83</xdr:row>
      <xdr:rowOff>128905</xdr:rowOff>
    </xdr:to>
    <xdr:sp macro="" textlink="">
      <xdr:nvSpPr>
        <xdr:cNvPr id="294" name="楕円 293">
          <a:extLst>
            <a:ext uri="{FF2B5EF4-FFF2-40B4-BE49-F238E27FC236}">
              <a16:creationId xmlns:a16="http://schemas.microsoft.com/office/drawing/2014/main" id="{00000000-0008-0000-0F00-000026010000}"/>
            </a:ext>
          </a:extLst>
        </xdr:cNvPr>
        <xdr:cNvSpPr/>
      </xdr:nvSpPr>
      <xdr:spPr>
        <a:xfrm>
          <a:off x="1968500" y="1425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78105</xdr:rowOff>
    </xdr:from>
    <xdr:to>
      <xdr:col>15</xdr:col>
      <xdr:colOff>50800</xdr:colOff>
      <xdr:row>83</xdr:row>
      <xdr:rowOff>120014</xdr:rowOff>
    </xdr:to>
    <xdr:cxnSp macro="">
      <xdr:nvCxnSpPr>
        <xdr:cNvPr id="295" name="直線コネクタ 294">
          <a:extLst>
            <a:ext uri="{FF2B5EF4-FFF2-40B4-BE49-F238E27FC236}">
              <a16:creationId xmlns:a16="http://schemas.microsoft.com/office/drawing/2014/main" id="{00000000-0008-0000-0F00-000027010000}"/>
            </a:ext>
          </a:extLst>
        </xdr:cNvPr>
        <xdr:cNvCxnSpPr/>
      </xdr:nvCxnSpPr>
      <xdr:spPr>
        <a:xfrm>
          <a:off x="2019300" y="1430845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23513</xdr:rowOff>
    </xdr:from>
    <xdr:ext cx="405111" cy="259045"/>
    <xdr:sp macro="" textlink="">
      <xdr:nvSpPr>
        <xdr:cNvPr id="296" name="n_1aveValue【福祉施設】&#10;有形固定資産減価償却率">
          <a:extLst>
            <a:ext uri="{FF2B5EF4-FFF2-40B4-BE49-F238E27FC236}">
              <a16:creationId xmlns:a16="http://schemas.microsoft.com/office/drawing/2014/main" id="{00000000-0008-0000-0F00-000028010000}"/>
            </a:ext>
          </a:extLst>
        </xdr:cNvPr>
        <xdr:cNvSpPr txBox="1"/>
      </xdr:nvSpPr>
      <xdr:spPr>
        <a:xfrm>
          <a:off x="35820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2557</xdr:rowOff>
    </xdr:from>
    <xdr:ext cx="405111" cy="259045"/>
    <xdr:sp macro="" textlink="">
      <xdr:nvSpPr>
        <xdr:cNvPr id="297" name="n_2aveValue【福祉施設】&#10;有形固定資産減価償却率">
          <a:extLst>
            <a:ext uri="{FF2B5EF4-FFF2-40B4-BE49-F238E27FC236}">
              <a16:creationId xmlns:a16="http://schemas.microsoft.com/office/drawing/2014/main" id="{00000000-0008-0000-0F00-000029010000}"/>
            </a:ext>
          </a:extLst>
        </xdr:cNvPr>
        <xdr:cNvSpPr txBox="1"/>
      </xdr:nvSpPr>
      <xdr:spPr>
        <a:xfrm>
          <a:off x="2705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170197</xdr:rowOff>
    </xdr:from>
    <xdr:ext cx="405111" cy="259045"/>
    <xdr:sp macro="" textlink="">
      <xdr:nvSpPr>
        <xdr:cNvPr id="298" name="n_3aveValue【福祉施設】&#10;有形固定資産減価償却率">
          <a:extLst>
            <a:ext uri="{FF2B5EF4-FFF2-40B4-BE49-F238E27FC236}">
              <a16:creationId xmlns:a16="http://schemas.microsoft.com/office/drawing/2014/main" id="{00000000-0008-0000-0F00-00002A010000}"/>
            </a:ext>
          </a:extLst>
        </xdr:cNvPr>
        <xdr:cNvSpPr txBox="1"/>
      </xdr:nvSpPr>
      <xdr:spPr>
        <a:xfrm>
          <a:off x="1816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170197</xdr:rowOff>
    </xdr:from>
    <xdr:ext cx="405111" cy="259045"/>
    <xdr:sp macro="" textlink="">
      <xdr:nvSpPr>
        <xdr:cNvPr id="299" name="n_4aveValue【福祉施設】&#10;有形固定資産減価償却率">
          <a:extLst>
            <a:ext uri="{FF2B5EF4-FFF2-40B4-BE49-F238E27FC236}">
              <a16:creationId xmlns:a16="http://schemas.microsoft.com/office/drawing/2014/main" id="{00000000-0008-0000-0F00-00002B010000}"/>
            </a:ext>
          </a:extLst>
        </xdr:cNvPr>
        <xdr:cNvSpPr txBox="1"/>
      </xdr:nvSpPr>
      <xdr:spPr>
        <a:xfrm>
          <a:off x="927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26688</xdr:rowOff>
    </xdr:from>
    <xdr:ext cx="405111" cy="259045"/>
    <xdr:sp macro="" textlink="">
      <xdr:nvSpPr>
        <xdr:cNvPr id="300" name="n_1mainValue【福祉施設】&#10;有形固定資産減価償却率">
          <a:extLst>
            <a:ext uri="{FF2B5EF4-FFF2-40B4-BE49-F238E27FC236}">
              <a16:creationId xmlns:a16="http://schemas.microsoft.com/office/drawing/2014/main" id="{00000000-0008-0000-0F00-00002C010000}"/>
            </a:ext>
          </a:extLst>
        </xdr:cNvPr>
        <xdr:cNvSpPr txBox="1"/>
      </xdr:nvSpPr>
      <xdr:spPr>
        <a:xfrm>
          <a:off x="3582044" y="1442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161941</xdr:rowOff>
    </xdr:from>
    <xdr:ext cx="405111" cy="259045"/>
    <xdr:sp macro="" textlink="">
      <xdr:nvSpPr>
        <xdr:cNvPr id="301" name="n_2mainValue【福祉施設】&#10;有形固定資産減価償却率">
          <a:extLst>
            <a:ext uri="{FF2B5EF4-FFF2-40B4-BE49-F238E27FC236}">
              <a16:creationId xmlns:a16="http://schemas.microsoft.com/office/drawing/2014/main" id="{00000000-0008-0000-0F00-00002D010000}"/>
            </a:ext>
          </a:extLst>
        </xdr:cNvPr>
        <xdr:cNvSpPr txBox="1"/>
      </xdr:nvSpPr>
      <xdr:spPr>
        <a:xfrm>
          <a:off x="2705744" y="1439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120032</xdr:rowOff>
    </xdr:from>
    <xdr:ext cx="405111" cy="259045"/>
    <xdr:sp macro="" textlink="">
      <xdr:nvSpPr>
        <xdr:cNvPr id="302" name="n_3mainValue【福祉施設】&#10;有形固定資産減価償却率">
          <a:extLst>
            <a:ext uri="{FF2B5EF4-FFF2-40B4-BE49-F238E27FC236}">
              <a16:creationId xmlns:a16="http://schemas.microsoft.com/office/drawing/2014/main" id="{00000000-0008-0000-0F00-00002E010000}"/>
            </a:ext>
          </a:extLst>
        </xdr:cNvPr>
        <xdr:cNvSpPr txBox="1"/>
      </xdr:nvSpPr>
      <xdr:spPr>
        <a:xfrm>
          <a:off x="1816744" y="1435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a:extLst>
            <a:ext uri="{FF2B5EF4-FFF2-40B4-BE49-F238E27FC236}">
              <a16:creationId xmlns:a16="http://schemas.microsoft.com/office/drawing/2014/main" id="{00000000-0008-0000-0F00-00002F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a:extLst>
            <a:ext uri="{FF2B5EF4-FFF2-40B4-BE49-F238E27FC236}">
              <a16:creationId xmlns:a16="http://schemas.microsoft.com/office/drawing/2014/main" id="{00000000-0008-0000-0F00-000030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a:extLst>
            <a:ext uri="{FF2B5EF4-FFF2-40B4-BE49-F238E27FC236}">
              <a16:creationId xmlns:a16="http://schemas.microsoft.com/office/drawing/2014/main" id="{00000000-0008-0000-0F00-000031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a:extLst>
            <a:ext uri="{FF2B5EF4-FFF2-40B4-BE49-F238E27FC236}">
              <a16:creationId xmlns:a16="http://schemas.microsoft.com/office/drawing/2014/main" id="{00000000-0008-0000-0F00-000032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a:extLst>
            <a:ext uri="{FF2B5EF4-FFF2-40B4-BE49-F238E27FC236}">
              <a16:creationId xmlns:a16="http://schemas.microsoft.com/office/drawing/2014/main" id="{00000000-0008-0000-0F00-000033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a:extLst>
            <a:ext uri="{FF2B5EF4-FFF2-40B4-BE49-F238E27FC236}">
              <a16:creationId xmlns:a16="http://schemas.microsoft.com/office/drawing/2014/main" id="{00000000-0008-0000-0F00-000034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a:extLst>
            <a:ext uri="{FF2B5EF4-FFF2-40B4-BE49-F238E27FC236}">
              <a16:creationId xmlns:a16="http://schemas.microsoft.com/office/drawing/2014/main" id="{00000000-0008-0000-0F00-000035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a:extLst>
            <a:ext uri="{FF2B5EF4-FFF2-40B4-BE49-F238E27FC236}">
              <a16:creationId xmlns:a16="http://schemas.microsoft.com/office/drawing/2014/main" id="{00000000-0008-0000-0F00-000036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a:extLst>
            <a:ext uri="{FF2B5EF4-FFF2-40B4-BE49-F238E27FC236}">
              <a16:creationId xmlns:a16="http://schemas.microsoft.com/office/drawing/2014/main" id="{00000000-0008-0000-0F00-000037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4" name="テキスト ボックス 313">
          <a:extLst>
            <a:ext uri="{FF2B5EF4-FFF2-40B4-BE49-F238E27FC236}">
              <a16:creationId xmlns:a16="http://schemas.microsoft.com/office/drawing/2014/main" id="{00000000-0008-0000-0F00-00003A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5" name="直線コネクタ 314">
          <a:extLst>
            <a:ext uri="{FF2B5EF4-FFF2-40B4-BE49-F238E27FC236}">
              <a16:creationId xmlns:a16="http://schemas.microsoft.com/office/drawing/2014/main" id="{00000000-0008-0000-0F00-00003B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6" name="テキスト ボックス 315">
          <a:extLst>
            <a:ext uri="{FF2B5EF4-FFF2-40B4-BE49-F238E27FC236}">
              <a16:creationId xmlns:a16="http://schemas.microsoft.com/office/drawing/2014/main" id="{00000000-0008-0000-0F00-00003C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7" name="直線コネクタ 316">
          <a:extLst>
            <a:ext uri="{FF2B5EF4-FFF2-40B4-BE49-F238E27FC236}">
              <a16:creationId xmlns:a16="http://schemas.microsoft.com/office/drawing/2014/main" id="{00000000-0008-0000-0F00-00003D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8" name="テキスト ボックス 317">
          <a:extLst>
            <a:ext uri="{FF2B5EF4-FFF2-40B4-BE49-F238E27FC236}">
              <a16:creationId xmlns:a16="http://schemas.microsoft.com/office/drawing/2014/main" id="{00000000-0008-0000-0F00-00003E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9" name="直線コネクタ 318">
          <a:extLst>
            <a:ext uri="{FF2B5EF4-FFF2-40B4-BE49-F238E27FC236}">
              <a16:creationId xmlns:a16="http://schemas.microsoft.com/office/drawing/2014/main" id="{00000000-0008-0000-0F00-00003F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0" name="テキスト ボックス 319">
          <a:extLst>
            <a:ext uri="{FF2B5EF4-FFF2-40B4-BE49-F238E27FC236}">
              <a16:creationId xmlns:a16="http://schemas.microsoft.com/office/drawing/2014/main" id="{00000000-0008-0000-0F00-000040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1" name="直線コネクタ 320">
          <a:extLst>
            <a:ext uri="{FF2B5EF4-FFF2-40B4-BE49-F238E27FC236}">
              <a16:creationId xmlns:a16="http://schemas.microsoft.com/office/drawing/2014/main" id="{00000000-0008-0000-0F00-000041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2" name="テキスト ボックス 321">
          <a:extLst>
            <a:ext uri="{FF2B5EF4-FFF2-40B4-BE49-F238E27FC236}">
              <a16:creationId xmlns:a16="http://schemas.microsoft.com/office/drawing/2014/main" id="{00000000-0008-0000-0F00-000042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a:extLst>
            <a:ext uri="{FF2B5EF4-FFF2-40B4-BE49-F238E27FC236}">
              <a16:creationId xmlns:a16="http://schemas.microsoft.com/office/drawing/2014/main" id="{00000000-0008-0000-0F00-000043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4" name="テキスト ボックス 323">
          <a:extLst>
            <a:ext uri="{FF2B5EF4-FFF2-40B4-BE49-F238E27FC236}">
              <a16:creationId xmlns:a16="http://schemas.microsoft.com/office/drawing/2014/main" id="{00000000-0008-0000-0F00-000044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福祉施設】&#10;一人当たり面積グラフ枠">
          <a:extLst>
            <a:ext uri="{FF2B5EF4-FFF2-40B4-BE49-F238E27FC236}">
              <a16:creationId xmlns:a16="http://schemas.microsoft.com/office/drawing/2014/main" id="{00000000-0008-0000-0F00-000045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154939</xdr:rowOff>
    </xdr:from>
    <xdr:to>
      <xdr:col>54</xdr:col>
      <xdr:colOff>189865</xdr:colOff>
      <xdr:row>86</xdr:row>
      <xdr:rowOff>107950</xdr:rowOff>
    </xdr:to>
    <xdr:cxnSp macro="">
      <xdr:nvCxnSpPr>
        <xdr:cNvPr id="326" name="直線コネクタ 325">
          <a:extLst>
            <a:ext uri="{FF2B5EF4-FFF2-40B4-BE49-F238E27FC236}">
              <a16:creationId xmlns:a16="http://schemas.microsoft.com/office/drawing/2014/main" id="{00000000-0008-0000-0F00-000046010000}"/>
            </a:ext>
          </a:extLst>
        </xdr:cNvPr>
        <xdr:cNvCxnSpPr/>
      </xdr:nvCxnSpPr>
      <xdr:spPr>
        <a:xfrm flipV="1">
          <a:off x="10476865" y="13528039"/>
          <a:ext cx="0" cy="1324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27" name="【福祉施設】&#10;一人当たり面積最小値テキスト">
          <a:extLst>
            <a:ext uri="{FF2B5EF4-FFF2-40B4-BE49-F238E27FC236}">
              <a16:creationId xmlns:a16="http://schemas.microsoft.com/office/drawing/2014/main" id="{00000000-0008-0000-0F00-000047010000}"/>
            </a:ext>
          </a:extLst>
        </xdr:cNvPr>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28" name="直線コネクタ 327">
          <a:extLst>
            <a:ext uri="{FF2B5EF4-FFF2-40B4-BE49-F238E27FC236}">
              <a16:creationId xmlns:a16="http://schemas.microsoft.com/office/drawing/2014/main" id="{00000000-0008-0000-0F00-000048010000}"/>
            </a:ext>
          </a:extLst>
        </xdr:cNvPr>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101616</xdr:rowOff>
    </xdr:from>
    <xdr:ext cx="469744" cy="259045"/>
    <xdr:sp macro="" textlink="">
      <xdr:nvSpPr>
        <xdr:cNvPr id="329" name="【福祉施設】&#10;一人当たり面積最大値テキスト">
          <a:extLst>
            <a:ext uri="{FF2B5EF4-FFF2-40B4-BE49-F238E27FC236}">
              <a16:creationId xmlns:a16="http://schemas.microsoft.com/office/drawing/2014/main" id="{00000000-0008-0000-0F00-000049010000}"/>
            </a:ext>
          </a:extLst>
        </xdr:cNvPr>
        <xdr:cNvSpPr txBox="1"/>
      </xdr:nvSpPr>
      <xdr:spPr>
        <a:xfrm>
          <a:off x="10515600" y="1330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154939</xdr:rowOff>
    </xdr:from>
    <xdr:to>
      <xdr:col>55</xdr:col>
      <xdr:colOff>88900</xdr:colOff>
      <xdr:row>78</xdr:row>
      <xdr:rowOff>154939</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10388600" y="1352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69866</xdr:rowOff>
    </xdr:from>
    <xdr:ext cx="469744" cy="259045"/>
    <xdr:sp macro="" textlink="">
      <xdr:nvSpPr>
        <xdr:cNvPr id="331" name="【福祉施設】&#10;一人当たり面積平均値テキスト">
          <a:extLst>
            <a:ext uri="{FF2B5EF4-FFF2-40B4-BE49-F238E27FC236}">
              <a16:creationId xmlns:a16="http://schemas.microsoft.com/office/drawing/2014/main" id="{00000000-0008-0000-0F00-00004B010000}"/>
            </a:ext>
          </a:extLst>
        </xdr:cNvPr>
        <xdr:cNvSpPr txBox="1"/>
      </xdr:nvSpPr>
      <xdr:spPr>
        <a:xfrm>
          <a:off x="10515600" y="14471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46989</xdr:rowOff>
    </xdr:from>
    <xdr:to>
      <xdr:col>55</xdr:col>
      <xdr:colOff>50800</xdr:colOff>
      <xdr:row>85</xdr:row>
      <xdr:rowOff>148589</xdr:rowOff>
    </xdr:to>
    <xdr:sp macro="" textlink="">
      <xdr:nvSpPr>
        <xdr:cNvPr id="332" name="フローチャート: 判断 331">
          <a:extLst>
            <a:ext uri="{FF2B5EF4-FFF2-40B4-BE49-F238E27FC236}">
              <a16:creationId xmlns:a16="http://schemas.microsoft.com/office/drawing/2014/main" id="{00000000-0008-0000-0F00-00004C010000}"/>
            </a:ext>
          </a:extLst>
        </xdr:cNvPr>
        <xdr:cNvSpPr/>
      </xdr:nvSpPr>
      <xdr:spPr>
        <a:xfrm>
          <a:off x="104267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46989</xdr:rowOff>
    </xdr:from>
    <xdr:to>
      <xdr:col>50</xdr:col>
      <xdr:colOff>165100</xdr:colOff>
      <xdr:row>85</xdr:row>
      <xdr:rowOff>148589</xdr:rowOff>
    </xdr:to>
    <xdr:sp macro="" textlink="">
      <xdr:nvSpPr>
        <xdr:cNvPr id="333" name="フローチャート: 判断 332">
          <a:extLst>
            <a:ext uri="{FF2B5EF4-FFF2-40B4-BE49-F238E27FC236}">
              <a16:creationId xmlns:a16="http://schemas.microsoft.com/office/drawing/2014/main" id="{00000000-0008-0000-0F00-00004D010000}"/>
            </a:ext>
          </a:extLst>
        </xdr:cNvPr>
        <xdr:cNvSpPr/>
      </xdr:nvSpPr>
      <xdr:spPr>
        <a:xfrm>
          <a:off x="9588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49530</xdr:rowOff>
    </xdr:from>
    <xdr:to>
      <xdr:col>46</xdr:col>
      <xdr:colOff>38100</xdr:colOff>
      <xdr:row>85</xdr:row>
      <xdr:rowOff>151130</xdr:rowOff>
    </xdr:to>
    <xdr:sp macro="" textlink="">
      <xdr:nvSpPr>
        <xdr:cNvPr id="334" name="フローチャート: 判断 333">
          <a:extLst>
            <a:ext uri="{FF2B5EF4-FFF2-40B4-BE49-F238E27FC236}">
              <a16:creationId xmlns:a16="http://schemas.microsoft.com/office/drawing/2014/main" id="{00000000-0008-0000-0F00-00004E010000}"/>
            </a:ext>
          </a:extLst>
        </xdr:cNvPr>
        <xdr:cNvSpPr/>
      </xdr:nvSpPr>
      <xdr:spPr>
        <a:xfrm>
          <a:off x="8699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39370</xdr:rowOff>
    </xdr:from>
    <xdr:to>
      <xdr:col>41</xdr:col>
      <xdr:colOff>101600</xdr:colOff>
      <xdr:row>85</xdr:row>
      <xdr:rowOff>140970</xdr:rowOff>
    </xdr:to>
    <xdr:sp macro="" textlink="">
      <xdr:nvSpPr>
        <xdr:cNvPr id="335" name="フローチャート: 判断 334">
          <a:extLst>
            <a:ext uri="{FF2B5EF4-FFF2-40B4-BE49-F238E27FC236}">
              <a16:creationId xmlns:a16="http://schemas.microsoft.com/office/drawing/2014/main" id="{00000000-0008-0000-0F00-00004F010000}"/>
            </a:ext>
          </a:extLst>
        </xdr:cNvPr>
        <xdr:cNvSpPr/>
      </xdr:nvSpPr>
      <xdr:spPr>
        <a:xfrm>
          <a:off x="7810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81280</xdr:rowOff>
    </xdr:from>
    <xdr:to>
      <xdr:col>36</xdr:col>
      <xdr:colOff>165100</xdr:colOff>
      <xdr:row>86</xdr:row>
      <xdr:rowOff>11430</xdr:rowOff>
    </xdr:to>
    <xdr:sp macro="" textlink="">
      <xdr:nvSpPr>
        <xdr:cNvPr id="336" name="フローチャート: 判断 335">
          <a:extLst>
            <a:ext uri="{FF2B5EF4-FFF2-40B4-BE49-F238E27FC236}">
              <a16:creationId xmlns:a16="http://schemas.microsoft.com/office/drawing/2014/main" id="{00000000-0008-0000-0F00-000050010000}"/>
            </a:ext>
          </a:extLst>
        </xdr:cNvPr>
        <xdr:cNvSpPr/>
      </xdr:nvSpPr>
      <xdr:spPr>
        <a:xfrm>
          <a:off x="6921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148589</xdr:rowOff>
    </xdr:from>
    <xdr:to>
      <xdr:col>55</xdr:col>
      <xdr:colOff>50800</xdr:colOff>
      <xdr:row>86</xdr:row>
      <xdr:rowOff>78739</xdr:rowOff>
    </xdr:to>
    <xdr:sp macro="" textlink="">
      <xdr:nvSpPr>
        <xdr:cNvPr id="342" name="楕円 341">
          <a:extLst>
            <a:ext uri="{FF2B5EF4-FFF2-40B4-BE49-F238E27FC236}">
              <a16:creationId xmlns:a16="http://schemas.microsoft.com/office/drawing/2014/main" id="{00000000-0008-0000-0F00-000056010000}"/>
            </a:ext>
          </a:extLst>
        </xdr:cNvPr>
        <xdr:cNvSpPr/>
      </xdr:nvSpPr>
      <xdr:spPr>
        <a:xfrm>
          <a:off x="10426700" y="1472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63516</xdr:rowOff>
    </xdr:from>
    <xdr:ext cx="469744" cy="259045"/>
    <xdr:sp macro="" textlink="">
      <xdr:nvSpPr>
        <xdr:cNvPr id="343" name="【福祉施設】&#10;一人当たり面積該当値テキスト">
          <a:extLst>
            <a:ext uri="{FF2B5EF4-FFF2-40B4-BE49-F238E27FC236}">
              <a16:creationId xmlns:a16="http://schemas.microsoft.com/office/drawing/2014/main" id="{00000000-0008-0000-0F00-000057010000}"/>
            </a:ext>
          </a:extLst>
        </xdr:cNvPr>
        <xdr:cNvSpPr txBox="1"/>
      </xdr:nvSpPr>
      <xdr:spPr>
        <a:xfrm>
          <a:off x="10515600" y="14636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148589</xdr:rowOff>
    </xdr:from>
    <xdr:to>
      <xdr:col>50</xdr:col>
      <xdr:colOff>165100</xdr:colOff>
      <xdr:row>86</xdr:row>
      <xdr:rowOff>78739</xdr:rowOff>
    </xdr:to>
    <xdr:sp macro="" textlink="">
      <xdr:nvSpPr>
        <xdr:cNvPr id="344" name="楕円 343">
          <a:extLst>
            <a:ext uri="{FF2B5EF4-FFF2-40B4-BE49-F238E27FC236}">
              <a16:creationId xmlns:a16="http://schemas.microsoft.com/office/drawing/2014/main" id="{00000000-0008-0000-0F00-000058010000}"/>
            </a:ext>
          </a:extLst>
        </xdr:cNvPr>
        <xdr:cNvSpPr/>
      </xdr:nvSpPr>
      <xdr:spPr>
        <a:xfrm>
          <a:off x="9588500" y="1472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27939</xdr:rowOff>
    </xdr:from>
    <xdr:to>
      <xdr:col>55</xdr:col>
      <xdr:colOff>0</xdr:colOff>
      <xdr:row>86</xdr:row>
      <xdr:rowOff>27939</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9639300" y="147726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149861</xdr:rowOff>
    </xdr:from>
    <xdr:to>
      <xdr:col>46</xdr:col>
      <xdr:colOff>38100</xdr:colOff>
      <xdr:row>86</xdr:row>
      <xdr:rowOff>80011</xdr:rowOff>
    </xdr:to>
    <xdr:sp macro="" textlink="">
      <xdr:nvSpPr>
        <xdr:cNvPr id="346" name="楕円 345">
          <a:extLst>
            <a:ext uri="{FF2B5EF4-FFF2-40B4-BE49-F238E27FC236}">
              <a16:creationId xmlns:a16="http://schemas.microsoft.com/office/drawing/2014/main" id="{00000000-0008-0000-0F00-00005A010000}"/>
            </a:ext>
          </a:extLst>
        </xdr:cNvPr>
        <xdr:cNvSpPr/>
      </xdr:nvSpPr>
      <xdr:spPr>
        <a:xfrm>
          <a:off x="86995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27939</xdr:rowOff>
    </xdr:from>
    <xdr:to>
      <xdr:col>50</xdr:col>
      <xdr:colOff>114300</xdr:colOff>
      <xdr:row>86</xdr:row>
      <xdr:rowOff>29211</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flipV="1">
          <a:off x="8750300" y="14772639"/>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151130</xdr:rowOff>
    </xdr:from>
    <xdr:to>
      <xdr:col>41</xdr:col>
      <xdr:colOff>101600</xdr:colOff>
      <xdr:row>86</xdr:row>
      <xdr:rowOff>81280</xdr:rowOff>
    </xdr:to>
    <xdr:sp macro="" textlink="">
      <xdr:nvSpPr>
        <xdr:cNvPr id="348" name="楕円 347">
          <a:extLst>
            <a:ext uri="{FF2B5EF4-FFF2-40B4-BE49-F238E27FC236}">
              <a16:creationId xmlns:a16="http://schemas.microsoft.com/office/drawing/2014/main" id="{00000000-0008-0000-0F00-00005C010000}"/>
            </a:ext>
          </a:extLst>
        </xdr:cNvPr>
        <xdr:cNvSpPr/>
      </xdr:nvSpPr>
      <xdr:spPr>
        <a:xfrm>
          <a:off x="78105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29211</xdr:rowOff>
    </xdr:from>
    <xdr:to>
      <xdr:col>45</xdr:col>
      <xdr:colOff>177800</xdr:colOff>
      <xdr:row>86</xdr:row>
      <xdr:rowOff>30480</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flipV="1">
          <a:off x="7861300" y="14773911"/>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165116</xdr:rowOff>
    </xdr:from>
    <xdr:ext cx="469744" cy="259045"/>
    <xdr:sp macro="" textlink="">
      <xdr:nvSpPr>
        <xdr:cNvPr id="350" name="n_1aveValue【福祉施設】&#10;一人当たり面積">
          <a:extLst>
            <a:ext uri="{FF2B5EF4-FFF2-40B4-BE49-F238E27FC236}">
              <a16:creationId xmlns:a16="http://schemas.microsoft.com/office/drawing/2014/main" id="{00000000-0008-0000-0F00-00005E010000}"/>
            </a:ext>
          </a:extLst>
        </xdr:cNvPr>
        <xdr:cNvSpPr txBox="1"/>
      </xdr:nvSpPr>
      <xdr:spPr>
        <a:xfrm>
          <a:off x="93917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167657</xdr:rowOff>
    </xdr:from>
    <xdr:ext cx="469744" cy="259045"/>
    <xdr:sp macro="" textlink="">
      <xdr:nvSpPr>
        <xdr:cNvPr id="351" name="n_2aveValue【福祉施設】&#10;一人当たり面積">
          <a:extLst>
            <a:ext uri="{FF2B5EF4-FFF2-40B4-BE49-F238E27FC236}">
              <a16:creationId xmlns:a16="http://schemas.microsoft.com/office/drawing/2014/main" id="{00000000-0008-0000-0F00-00005F010000}"/>
            </a:ext>
          </a:extLst>
        </xdr:cNvPr>
        <xdr:cNvSpPr txBox="1"/>
      </xdr:nvSpPr>
      <xdr:spPr>
        <a:xfrm>
          <a:off x="85154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157497</xdr:rowOff>
    </xdr:from>
    <xdr:ext cx="469744" cy="259045"/>
    <xdr:sp macro="" textlink="">
      <xdr:nvSpPr>
        <xdr:cNvPr id="352" name="n_3aveValue【福祉施設】&#10;一人当たり面積">
          <a:extLst>
            <a:ext uri="{FF2B5EF4-FFF2-40B4-BE49-F238E27FC236}">
              <a16:creationId xmlns:a16="http://schemas.microsoft.com/office/drawing/2014/main" id="{00000000-0008-0000-0F00-000060010000}"/>
            </a:ext>
          </a:extLst>
        </xdr:cNvPr>
        <xdr:cNvSpPr txBox="1"/>
      </xdr:nvSpPr>
      <xdr:spPr>
        <a:xfrm>
          <a:off x="7626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27957</xdr:rowOff>
    </xdr:from>
    <xdr:ext cx="469744" cy="259045"/>
    <xdr:sp macro="" textlink="">
      <xdr:nvSpPr>
        <xdr:cNvPr id="353" name="n_4aveValue【福祉施設】&#10;一人当たり面積">
          <a:extLst>
            <a:ext uri="{FF2B5EF4-FFF2-40B4-BE49-F238E27FC236}">
              <a16:creationId xmlns:a16="http://schemas.microsoft.com/office/drawing/2014/main" id="{00000000-0008-0000-0F00-000061010000}"/>
            </a:ext>
          </a:extLst>
        </xdr:cNvPr>
        <xdr:cNvSpPr txBox="1"/>
      </xdr:nvSpPr>
      <xdr:spPr>
        <a:xfrm>
          <a:off x="6737427" y="1442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69866</xdr:rowOff>
    </xdr:from>
    <xdr:ext cx="469744" cy="259045"/>
    <xdr:sp macro="" textlink="">
      <xdr:nvSpPr>
        <xdr:cNvPr id="354" name="n_1mainValue【福祉施設】&#10;一人当たり面積">
          <a:extLst>
            <a:ext uri="{FF2B5EF4-FFF2-40B4-BE49-F238E27FC236}">
              <a16:creationId xmlns:a16="http://schemas.microsoft.com/office/drawing/2014/main" id="{00000000-0008-0000-0F00-000062010000}"/>
            </a:ext>
          </a:extLst>
        </xdr:cNvPr>
        <xdr:cNvSpPr txBox="1"/>
      </xdr:nvSpPr>
      <xdr:spPr>
        <a:xfrm>
          <a:off x="9391727" y="14814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71138</xdr:rowOff>
    </xdr:from>
    <xdr:ext cx="469744" cy="259045"/>
    <xdr:sp macro="" textlink="">
      <xdr:nvSpPr>
        <xdr:cNvPr id="355" name="n_2mainValue【福祉施設】&#10;一人当たり面積">
          <a:extLst>
            <a:ext uri="{FF2B5EF4-FFF2-40B4-BE49-F238E27FC236}">
              <a16:creationId xmlns:a16="http://schemas.microsoft.com/office/drawing/2014/main" id="{00000000-0008-0000-0F00-000063010000}"/>
            </a:ext>
          </a:extLst>
        </xdr:cNvPr>
        <xdr:cNvSpPr txBox="1"/>
      </xdr:nvSpPr>
      <xdr:spPr>
        <a:xfrm>
          <a:off x="8515427" y="14815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72407</xdr:rowOff>
    </xdr:from>
    <xdr:ext cx="469744" cy="259045"/>
    <xdr:sp macro="" textlink="">
      <xdr:nvSpPr>
        <xdr:cNvPr id="356" name="n_3mainValue【福祉施設】&#10;一人当たり面積">
          <a:extLst>
            <a:ext uri="{FF2B5EF4-FFF2-40B4-BE49-F238E27FC236}">
              <a16:creationId xmlns:a16="http://schemas.microsoft.com/office/drawing/2014/main" id="{00000000-0008-0000-0F00-000064010000}"/>
            </a:ext>
          </a:extLst>
        </xdr:cNvPr>
        <xdr:cNvSpPr txBox="1"/>
      </xdr:nvSpPr>
      <xdr:spPr>
        <a:xfrm>
          <a:off x="7626427"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a:extLst>
            <a:ext uri="{FF2B5EF4-FFF2-40B4-BE49-F238E27FC236}">
              <a16:creationId xmlns:a16="http://schemas.microsoft.com/office/drawing/2014/main" id="{00000000-0008-0000-0F00-000065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a:extLst>
            <a:ext uri="{FF2B5EF4-FFF2-40B4-BE49-F238E27FC236}">
              <a16:creationId xmlns:a16="http://schemas.microsoft.com/office/drawing/2014/main" id="{00000000-0008-0000-0F00-000066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a:extLst>
            <a:ext uri="{FF2B5EF4-FFF2-40B4-BE49-F238E27FC236}">
              <a16:creationId xmlns:a16="http://schemas.microsoft.com/office/drawing/2014/main" id="{00000000-0008-0000-0F00-000067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a:extLst>
            <a:ext uri="{FF2B5EF4-FFF2-40B4-BE49-F238E27FC236}">
              <a16:creationId xmlns:a16="http://schemas.microsoft.com/office/drawing/2014/main" id="{00000000-0008-0000-0F00-000068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a:extLst>
            <a:ext uri="{FF2B5EF4-FFF2-40B4-BE49-F238E27FC236}">
              <a16:creationId xmlns:a16="http://schemas.microsoft.com/office/drawing/2014/main" id="{00000000-0008-0000-0F00-000069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a:extLst>
            <a:ext uri="{FF2B5EF4-FFF2-40B4-BE49-F238E27FC236}">
              <a16:creationId xmlns:a16="http://schemas.microsoft.com/office/drawing/2014/main" id="{00000000-0008-0000-0F00-00006A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a:extLst>
            <a:ext uri="{FF2B5EF4-FFF2-40B4-BE49-F238E27FC236}">
              <a16:creationId xmlns:a16="http://schemas.microsoft.com/office/drawing/2014/main" id="{00000000-0008-0000-0F00-00006B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a:extLst>
            <a:ext uri="{FF2B5EF4-FFF2-40B4-BE49-F238E27FC236}">
              <a16:creationId xmlns:a16="http://schemas.microsoft.com/office/drawing/2014/main" id="{00000000-0008-0000-0F00-00006C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5" name="テキスト ボックス 364">
          <a:extLst>
            <a:ext uri="{FF2B5EF4-FFF2-40B4-BE49-F238E27FC236}">
              <a16:creationId xmlns:a16="http://schemas.microsoft.com/office/drawing/2014/main" id="{00000000-0008-0000-0F00-00006D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7" name="テキスト ボックス 366">
          <a:extLst>
            <a:ext uri="{FF2B5EF4-FFF2-40B4-BE49-F238E27FC236}">
              <a16:creationId xmlns:a16="http://schemas.microsoft.com/office/drawing/2014/main" id="{00000000-0008-0000-0F00-00006F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69" name="テキスト ボックス 368">
          <a:extLst>
            <a:ext uri="{FF2B5EF4-FFF2-40B4-BE49-F238E27FC236}">
              <a16:creationId xmlns:a16="http://schemas.microsoft.com/office/drawing/2014/main" id="{00000000-0008-0000-0F00-000071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1" name="テキスト ボックス 370">
          <a:extLst>
            <a:ext uri="{FF2B5EF4-FFF2-40B4-BE49-F238E27FC236}">
              <a16:creationId xmlns:a16="http://schemas.microsoft.com/office/drawing/2014/main" id="{00000000-0008-0000-0F00-000073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2" name="直線コネクタ 371">
          <a:extLst>
            <a:ext uri="{FF2B5EF4-FFF2-40B4-BE49-F238E27FC236}">
              <a16:creationId xmlns:a16="http://schemas.microsoft.com/office/drawing/2014/main" id="{00000000-0008-0000-0F00-000074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3" name="テキスト ボックス 372">
          <a:extLst>
            <a:ext uri="{FF2B5EF4-FFF2-40B4-BE49-F238E27FC236}">
              <a16:creationId xmlns:a16="http://schemas.microsoft.com/office/drawing/2014/main" id="{00000000-0008-0000-0F00-000075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4" name="直線コネクタ 373">
          <a:extLst>
            <a:ext uri="{FF2B5EF4-FFF2-40B4-BE49-F238E27FC236}">
              <a16:creationId xmlns:a16="http://schemas.microsoft.com/office/drawing/2014/main" id="{00000000-0008-0000-0F00-000076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5" name="テキスト ボックス 374">
          <a:extLst>
            <a:ext uri="{FF2B5EF4-FFF2-40B4-BE49-F238E27FC236}">
              <a16:creationId xmlns:a16="http://schemas.microsoft.com/office/drawing/2014/main" id="{00000000-0008-0000-0F00-000077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6" name="直線コネクタ 375">
          <a:extLst>
            <a:ext uri="{FF2B5EF4-FFF2-40B4-BE49-F238E27FC236}">
              <a16:creationId xmlns:a16="http://schemas.microsoft.com/office/drawing/2014/main" id="{00000000-0008-0000-0F00-000078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77" name="テキスト ボックス 376">
          <a:extLst>
            <a:ext uri="{FF2B5EF4-FFF2-40B4-BE49-F238E27FC236}">
              <a16:creationId xmlns:a16="http://schemas.microsoft.com/office/drawing/2014/main" id="{00000000-0008-0000-0F00-000079010000}"/>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8" name="直線コネクタ 377">
          <a:extLst>
            <a:ext uri="{FF2B5EF4-FFF2-40B4-BE49-F238E27FC236}">
              <a16:creationId xmlns:a16="http://schemas.microsoft.com/office/drawing/2014/main" id="{00000000-0008-0000-0F00-00007A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市民会館】&#10;有形固定資産減価償却率グラフ枠">
          <a:extLst>
            <a:ext uri="{FF2B5EF4-FFF2-40B4-BE49-F238E27FC236}">
              <a16:creationId xmlns:a16="http://schemas.microsoft.com/office/drawing/2014/main" id="{00000000-0008-0000-0F00-00007B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80" name="直線コネクタ 379">
          <a:extLst>
            <a:ext uri="{FF2B5EF4-FFF2-40B4-BE49-F238E27FC236}">
              <a16:creationId xmlns:a16="http://schemas.microsoft.com/office/drawing/2014/main" id="{00000000-0008-0000-0F00-00007C010000}"/>
            </a:ext>
          </a:extLst>
        </xdr:cNvPr>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81" name="【市民会館】&#10;有形固定資産減価償却率最小値テキスト">
          <a:extLst>
            <a:ext uri="{FF2B5EF4-FFF2-40B4-BE49-F238E27FC236}">
              <a16:creationId xmlns:a16="http://schemas.microsoft.com/office/drawing/2014/main" id="{00000000-0008-0000-0F00-00007D010000}"/>
            </a:ext>
          </a:extLst>
        </xdr:cNvPr>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382" name="直線コネクタ 381">
          <a:extLst>
            <a:ext uri="{FF2B5EF4-FFF2-40B4-BE49-F238E27FC236}">
              <a16:creationId xmlns:a16="http://schemas.microsoft.com/office/drawing/2014/main" id="{00000000-0008-0000-0F00-00007E010000}"/>
            </a:ext>
          </a:extLst>
        </xdr:cNvPr>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383" name="【市民会館】&#10;有形固定資産減価償却率最大値テキスト">
          <a:extLst>
            <a:ext uri="{FF2B5EF4-FFF2-40B4-BE49-F238E27FC236}">
              <a16:creationId xmlns:a16="http://schemas.microsoft.com/office/drawing/2014/main" id="{00000000-0008-0000-0F00-00007F010000}"/>
            </a:ext>
          </a:extLst>
        </xdr:cNvPr>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84" name="直線コネクタ 383">
          <a:extLst>
            <a:ext uri="{FF2B5EF4-FFF2-40B4-BE49-F238E27FC236}">
              <a16:creationId xmlns:a16="http://schemas.microsoft.com/office/drawing/2014/main" id="{00000000-0008-0000-0F00-000080010000}"/>
            </a:ext>
          </a:extLst>
        </xdr:cNvPr>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59707</xdr:rowOff>
    </xdr:from>
    <xdr:ext cx="405111" cy="259045"/>
    <xdr:sp macro="" textlink="">
      <xdr:nvSpPr>
        <xdr:cNvPr id="385" name="【市民会館】&#10;有形固定資産減価償却率平均値テキスト">
          <a:extLst>
            <a:ext uri="{FF2B5EF4-FFF2-40B4-BE49-F238E27FC236}">
              <a16:creationId xmlns:a16="http://schemas.microsoft.com/office/drawing/2014/main" id="{00000000-0008-0000-0F00-000081010000}"/>
            </a:ext>
          </a:extLst>
        </xdr:cNvPr>
        <xdr:cNvSpPr txBox="1"/>
      </xdr:nvSpPr>
      <xdr:spPr>
        <a:xfrm>
          <a:off x="4673600" y="1771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81280</xdr:rowOff>
    </xdr:from>
    <xdr:to>
      <xdr:col>24</xdr:col>
      <xdr:colOff>114300</xdr:colOff>
      <xdr:row>104</xdr:row>
      <xdr:rowOff>11430</xdr:rowOff>
    </xdr:to>
    <xdr:sp macro="" textlink="">
      <xdr:nvSpPr>
        <xdr:cNvPr id="386" name="フローチャート: 判断 385">
          <a:extLst>
            <a:ext uri="{FF2B5EF4-FFF2-40B4-BE49-F238E27FC236}">
              <a16:creationId xmlns:a16="http://schemas.microsoft.com/office/drawing/2014/main" id="{00000000-0008-0000-0F00-000082010000}"/>
            </a:ext>
          </a:extLst>
        </xdr:cNvPr>
        <xdr:cNvSpPr/>
      </xdr:nvSpPr>
      <xdr:spPr>
        <a:xfrm>
          <a:off x="4584700" y="1774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58420</xdr:rowOff>
    </xdr:from>
    <xdr:to>
      <xdr:col>20</xdr:col>
      <xdr:colOff>38100</xdr:colOff>
      <xdr:row>103</xdr:row>
      <xdr:rowOff>160020</xdr:rowOff>
    </xdr:to>
    <xdr:sp macro="" textlink="">
      <xdr:nvSpPr>
        <xdr:cNvPr id="387" name="フローチャート: 判断 386">
          <a:extLst>
            <a:ext uri="{FF2B5EF4-FFF2-40B4-BE49-F238E27FC236}">
              <a16:creationId xmlns:a16="http://schemas.microsoft.com/office/drawing/2014/main" id="{00000000-0008-0000-0F00-000083010000}"/>
            </a:ext>
          </a:extLst>
        </xdr:cNvPr>
        <xdr:cNvSpPr/>
      </xdr:nvSpPr>
      <xdr:spPr>
        <a:xfrm>
          <a:off x="3746500" y="1771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54611</xdr:rowOff>
    </xdr:from>
    <xdr:to>
      <xdr:col>15</xdr:col>
      <xdr:colOff>101600</xdr:colOff>
      <xdr:row>103</xdr:row>
      <xdr:rowOff>156211</xdr:rowOff>
    </xdr:to>
    <xdr:sp macro="" textlink="">
      <xdr:nvSpPr>
        <xdr:cNvPr id="388" name="フローチャート: 判断 387">
          <a:extLst>
            <a:ext uri="{FF2B5EF4-FFF2-40B4-BE49-F238E27FC236}">
              <a16:creationId xmlns:a16="http://schemas.microsoft.com/office/drawing/2014/main" id="{00000000-0008-0000-0F00-000084010000}"/>
            </a:ext>
          </a:extLst>
        </xdr:cNvPr>
        <xdr:cNvSpPr/>
      </xdr:nvSpPr>
      <xdr:spPr>
        <a:xfrm>
          <a:off x="2857500" y="1771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389" name="フローチャート: 判断 388">
          <a:extLst>
            <a:ext uri="{FF2B5EF4-FFF2-40B4-BE49-F238E27FC236}">
              <a16:creationId xmlns:a16="http://schemas.microsoft.com/office/drawing/2014/main" id="{00000000-0008-0000-0F00-000085010000}"/>
            </a:ext>
          </a:extLst>
        </xdr:cNvPr>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57150</xdr:rowOff>
    </xdr:from>
    <xdr:to>
      <xdr:col>6</xdr:col>
      <xdr:colOff>38100</xdr:colOff>
      <xdr:row>103</xdr:row>
      <xdr:rowOff>158750</xdr:rowOff>
    </xdr:to>
    <xdr:sp macro="" textlink="">
      <xdr:nvSpPr>
        <xdr:cNvPr id="390" name="フローチャート: 判断 389">
          <a:extLst>
            <a:ext uri="{FF2B5EF4-FFF2-40B4-BE49-F238E27FC236}">
              <a16:creationId xmlns:a16="http://schemas.microsoft.com/office/drawing/2014/main" id="{00000000-0008-0000-0F00-000086010000}"/>
            </a:ext>
          </a:extLst>
        </xdr:cNvPr>
        <xdr:cNvSpPr/>
      </xdr:nvSpPr>
      <xdr:spPr>
        <a:xfrm>
          <a:off x="1079500" y="1771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3811</xdr:rowOff>
    </xdr:from>
    <xdr:to>
      <xdr:col>24</xdr:col>
      <xdr:colOff>114300</xdr:colOff>
      <xdr:row>101</xdr:row>
      <xdr:rowOff>105411</xdr:rowOff>
    </xdr:to>
    <xdr:sp macro="" textlink="">
      <xdr:nvSpPr>
        <xdr:cNvPr id="396" name="楕円 395">
          <a:extLst>
            <a:ext uri="{FF2B5EF4-FFF2-40B4-BE49-F238E27FC236}">
              <a16:creationId xmlns:a16="http://schemas.microsoft.com/office/drawing/2014/main" id="{00000000-0008-0000-0F00-00008C010000}"/>
            </a:ext>
          </a:extLst>
        </xdr:cNvPr>
        <xdr:cNvSpPr/>
      </xdr:nvSpPr>
      <xdr:spPr>
        <a:xfrm>
          <a:off x="4584700" y="1732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26688</xdr:rowOff>
    </xdr:from>
    <xdr:ext cx="405111" cy="259045"/>
    <xdr:sp macro="" textlink="">
      <xdr:nvSpPr>
        <xdr:cNvPr id="397" name="【市民会館】&#10;有形固定資産減価償却率該当値テキスト">
          <a:extLst>
            <a:ext uri="{FF2B5EF4-FFF2-40B4-BE49-F238E27FC236}">
              <a16:creationId xmlns:a16="http://schemas.microsoft.com/office/drawing/2014/main" id="{00000000-0008-0000-0F00-00008D010000}"/>
            </a:ext>
          </a:extLst>
        </xdr:cNvPr>
        <xdr:cNvSpPr txBox="1"/>
      </xdr:nvSpPr>
      <xdr:spPr>
        <a:xfrm>
          <a:off x="4673600" y="1717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130811</xdr:rowOff>
    </xdr:from>
    <xdr:to>
      <xdr:col>20</xdr:col>
      <xdr:colOff>38100</xdr:colOff>
      <xdr:row>101</xdr:row>
      <xdr:rowOff>60961</xdr:rowOff>
    </xdr:to>
    <xdr:sp macro="" textlink="">
      <xdr:nvSpPr>
        <xdr:cNvPr id="398" name="楕円 397">
          <a:extLst>
            <a:ext uri="{FF2B5EF4-FFF2-40B4-BE49-F238E27FC236}">
              <a16:creationId xmlns:a16="http://schemas.microsoft.com/office/drawing/2014/main" id="{00000000-0008-0000-0F00-00008E010000}"/>
            </a:ext>
          </a:extLst>
        </xdr:cNvPr>
        <xdr:cNvSpPr/>
      </xdr:nvSpPr>
      <xdr:spPr>
        <a:xfrm>
          <a:off x="3746500" y="1727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10161</xdr:rowOff>
    </xdr:from>
    <xdr:to>
      <xdr:col>24</xdr:col>
      <xdr:colOff>63500</xdr:colOff>
      <xdr:row>101</xdr:row>
      <xdr:rowOff>54611</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a:off x="3797300" y="17326611"/>
          <a:ext cx="83820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85089</xdr:rowOff>
    </xdr:from>
    <xdr:to>
      <xdr:col>15</xdr:col>
      <xdr:colOff>101600</xdr:colOff>
      <xdr:row>101</xdr:row>
      <xdr:rowOff>15239</xdr:rowOff>
    </xdr:to>
    <xdr:sp macro="" textlink="">
      <xdr:nvSpPr>
        <xdr:cNvPr id="400" name="楕円 399">
          <a:extLst>
            <a:ext uri="{FF2B5EF4-FFF2-40B4-BE49-F238E27FC236}">
              <a16:creationId xmlns:a16="http://schemas.microsoft.com/office/drawing/2014/main" id="{00000000-0008-0000-0F00-000090010000}"/>
            </a:ext>
          </a:extLst>
        </xdr:cNvPr>
        <xdr:cNvSpPr/>
      </xdr:nvSpPr>
      <xdr:spPr>
        <a:xfrm>
          <a:off x="2857500" y="1723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135889</xdr:rowOff>
    </xdr:from>
    <xdr:to>
      <xdr:col>19</xdr:col>
      <xdr:colOff>177800</xdr:colOff>
      <xdr:row>101</xdr:row>
      <xdr:rowOff>10161</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a:off x="2908300" y="1728088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39370</xdr:rowOff>
    </xdr:from>
    <xdr:to>
      <xdr:col>10</xdr:col>
      <xdr:colOff>165100</xdr:colOff>
      <xdr:row>100</xdr:row>
      <xdr:rowOff>140970</xdr:rowOff>
    </xdr:to>
    <xdr:sp macro="" textlink="">
      <xdr:nvSpPr>
        <xdr:cNvPr id="402" name="楕円 401">
          <a:extLst>
            <a:ext uri="{FF2B5EF4-FFF2-40B4-BE49-F238E27FC236}">
              <a16:creationId xmlns:a16="http://schemas.microsoft.com/office/drawing/2014/main" id="{00000000-0008-0000-0F00-000092010000}"/>
            </a:ext>
          </a:extLst>
        </xdr:cNvPr>
        <xdr:cNvSpPr/>
      </xdr:nvSpPr>
      <xdr:spPr>
        <a:xfrm>
          <a:off x="1968500" y="1718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90170</xdr:rowOff>
    </xdr:from>
    <xdr:to>
      <xdr:col>15</xdr:col>
      <xdr:colOff>50800</xdr:colOff>
      <xdr:row>100</xdr:row>
      <xdr:rowOff>135889</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a:off x="2019300" y="172351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151147</xdr:rowOff>
    </xdr:from>
    <xdr:ext cx="405111" cy="259045"/>
    <xdr:sp macro="" textlink="">
      <xdr:nvSpPr>
        <xdr:cNvPr id="404" name="n_1aveValue【市民会館】&#10;有形固定資産減価償却率">
          <a:extLst>
            <a:ext uri="{FF2B5EF4-FFF2-40B4-BE49-F238E27FC236}">
              <a16:creationId xmlns:a16="http://schemas.microsoft.com/office/drawing/2014/main" id="{00000000-0008-0000-0F00-000094010000}"/>
            </a:ext>
          </a:extLst>
        </xdr:cNvPr>
        <xdr:cNvSpPr txBox="1"/>
      </xdr:nvSpPr>
      <xdr:spPr>
        <a:xfrm>
          <a:off x="3582044" y="1781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147338</xdr:rowOff>
    </xdr:from>
    <xdr:ext cx="405111" cy="259045"/>
    <xdr:sp macro="" textlink="">
      <xdr:nvSpPr>
        <xdr:cNvPr id="405" name="n_2aveValue【市民会館】&#10;有形固定資産減価償却率">
          <a:extLst>
            <a:ext uri="{FF2B5EF4-FFF2-40B4-BE49-F238E27FC236}">
              <a16:creationId xmlns:a16="http://schemas.microsoft.com/office/drawing/2014/main" id="{00000000-0008-0000-0F00-000095010000}"/>
            </a:ext>
          </a:extLst>
        </xdr:cNvPr>
        <xdr:cNvSpPr txBox="1"/>
      </xdr:nvSpPr>
      <xdr:spPr>
        <a:xfrm>
          <a:off x="2705744" y="17806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144797</xdr:rowOff>
    </xdr:from>
    <xdr:ext cx="405111" cy="259045"/>
    <xdr:sp macro="" textlink="">
      <xdr:nvSpPr>
        <xdr:cNvPr id="406" name="n_3aveValue【市民会館】&#10;有形固定資産減価償却率">
          <a:extLst>
            <a:ext uri="{FF2B5EF4-FFF2-40B4-BE49-F238E27FC236}">
              <a16:creationId xmlns:a16="http://schemas.microsoft.com/office/drawing/2014/main" id="{00000000-0008-0000-0F00-000096010000}"/>
            </a:ext>
          </a:extLst>
        </xdr:cNvPr>
        <xdr:cNvSpPr txBox="1"/>
      </xdr:nvSpPr>
      <xdr:spPr>
        <a:xfrm>
          <a:off x="1816744" y="1780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3827</xdr:rowOff>
    </xdr:from>
    <xdr:ext cx="405111" cy="259045"/>
    <xdr:sp macro="" textlink="">
      <xdr:nvSpPr>
        <xdr:cNvPr id="407" name="n_4aveValue【市民会館】&#10;有形固定資産減価償却率">
          <a:extLst>
            <a:ext uri="{FF2B5EF4-FFF2-40B4-BE49-F238E27FC236}">
              <a16:creationId xmlns:a16="http://schemas.microsoft.com/office/drawing/2014/main" id="{00000000-0008-0000-0F00-000097010000}"/>
            </a:ext>
          </a:extLst>
        </xdr:cNvPr>
        <xdr:cNvSpPr txBox="1"/>
      </xdr:nvSpPr>
      <xdr:spPr>
        <a:xfrm>
          <a:off x="927744" y="1749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77488</xdr:rowOff>
    </xdr:from>
    <xdr:ext cx="405111" cy="259045"/>
    <xdr:sp macro="" textlink="">
      <xdr:nvSpPr>
        <xdr:cNvPr id="408" name="n_1mainValue【市民会館】&#10;有形固定資産減価償却率">
          <a:extLst>
            <a:ext uri="{FF2B5EF4-FFF2-40B4-BE49-F238E27FC236}">
              <a16:creationId xmlns:a16="http://schemas.microsoft.com/office/drawing/2014/main" id="{00000000-0008-0000-0F00-000098010000}"/>
            </a:ext>
          </a:extLst>
        </xdr:cNvPr>
        <xdr:cNvSpPr txBox="1"/>
      </xdr:nvSpPr>
      <xdr:spPr>
        <a:xfrm>
          <a:off x="3582044" y="17051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31766</xdr:rowOff>
    </xdr:from>
    <xdr:ext cx="405111" cy="259045"/>
    <xdr:sp macro="" textlink="">
      <xdr:nvSpPr>
        <xdr:cNvPr id="409" name="n_2mainValue【市民会館】&#10;有形固定資産減価償却率">
          <a:extLst>
            <a:ext uri="{FF2B5EF4-FFF2-40B4-BE49-F238E27FC236}">
              <a16:creationId xmlns:a16="http://schemas.microsoft.com/office/drawing/2014/main" id="{00000000-0008-0000-0F00-000099010000}"/>
            </a:ext>
          </a:extLst>
        </xdr:cNvPr>
        <xdr:cNvSpPr txBox="1"/>
      </xdr:nvSpPr>
      <xdr:spPr>
        <a:xfrm>
          <a:off x="2705744" y="17005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98</xdr:row>
      <xdr:rowOff>157497</xdr:rowOff>
    </xdr:from>
    <xdr:ext cx="340478" cy="259045"/>
    <xdr:sp macro="" textlink="">
      <xdr:nvSpPr>
        <xdr:cNvPr id="410" name="n_3mainValue【市民会館】&#10;有形固定資産減価償却率">
          <a:extLst>
            <a:ext uri="{FF2B5EF4-FFF2-40B4-BE49-F238E27FC236}">
              <a16:creationId xmlns:a16="http://schemas.microsoft.com/office/drawing/2014/main" id="{00000000-0008-0000-0F00-00009A010000}"/>
            </a:ext>
          </a:extLst>
        </xdr:cNvPr>
        <xdr:cNvSpPr txBox="1"/>
      </xdr:nvSpPr>
      <xdr:spPr>
        <a:xfrm>
          <a:off x="1849061" y="169595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1" name="正方形/長方形 410">
          <a:extLst>
            <a:ext uri="{FF2B5EF4-FFF2-40B4-BE49-F238E27FC236}">
              <a16:creationId xmlns:a16="http://schemas.microsoft.com/office/drawing/2014/main" id="{00000000-0008-0000-0F00-00009B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2" name="正方形/長方形 411">
          <a:extLst>
            <a:ext uri="{FF2B5EF4-FFF2-40B4-BE49-F238E27FC236}">
              <a16:creationId xmlns:a16="http://schemas.microsoft.com/office/drawing/2014/main" id="{00000000-0008-0000-0F00-00009C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3" name="正方形/長方形 412">
          <a:extLst>
            <a:ext uri="{FF2B5EF4-FFF2-40B4-BE49-F238E27FC236}">
              <a16:creationId xmlns:a16="http://schemas.microsoft.com/office/drawing/2014/main" id="{00000000-0008-0000-0F00-00009D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4" name="正方形/長方形 413">
          <a:extLst>
            <a:ext uri="{FF2B5EF4-FFF2-40B4-BE49-F238E27FC236}">
              <a16:creationId xmlns:a16="http://schemas.microsoft.com/office/drawing/2014/main" id="{00000000-0008-0000-0F00-00009E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5" name="正方形/長方形 414">
          <a:extLst>
            <a:ext uri="{FF2B5EF4-FFF2-40B4-BE49-F238E27FC236}">
              <a16:creationId xmlns:a16="http://schemas.microsoft.com/office/drawing/2014/main" id="{00000000-0008-0000-0F00-00009F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6" name="正方形/長方形 415">
          <a:extLst>
            <a:ext uri="{FF2B5EF4-FFF2-40B4-BE49-F238E27FC236}">
              <a16:creationId xmlns:a16="http://schemas.microsoft.com/office/drawing/2014/main" id="{00000000-0008-0000-0F00-0000A0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7" name="正方形/長方形 416">
          <a:extLst>
            <a:ext uri="{FF2B5EF4-FFF2-40B4-BE49-F238E27FC236}">
              <a16:creationId xmlns:a16="http://schemas.microsoft.com/office/drawing/2014/main" id="{00000000-0008-0000-0F00-0000A1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8" name="正方形/長方形 417">
          <a:extLst>
            <a:ext uri="{FF2B5EF4-FFF2-40B4-BE49-F238E27FC236}">
              <a16:creationId xmlns:a16="http://schemas.microsoft.com/office/drawing/2014/main" id="{00000000-0008-0000-0F00-0000A2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0" name="直線コネクタ 419">
          <a:extLst>
            <a:ext uri="{FF2B5EF4-FFF2-40B4-BE49-F238E27FC236}">
              <a16:creationId xmlns:a16="http://schemas.microsoft.com/office/drawing/2014/main" id="{00000000-0008-0000-0F00-0000A4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22" name="テキスト ボックス 421">
          <a:extLst>
            <a:ext uri="{FF2B5EF4-FFF2-40B4-BE49-F238E27FC236}">
              <a16:creationId xmlns:a16="http://schemas.microsoft.com/office/drawing/2014/main" id="{00000000-0008-0000-0F00-0000A6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24" name="テキスト ボックス 423">
          <a:extLst>
            <a:ext uri="{FF2B5EF4-FFF2-40B4-BE49-F238E27FC236}">
              <a16:creationId xmlns:a16="http://schemas.microsoft.com/office/drawing/2014/main" id="{00000000-0008-0000-0F00-0000A8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26" name="テキスト ボックス 425">
          <a:extLst>
            <a:ext uri="{FF2B5EF4-FFF2-40B4-BE49-F238E27FC236}">
              <a16:creationId xmlns:a16="http://schemas.microsoft.com/office/drawing/2014/main" id="{00000000-0008-0000-0F00-0000AA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28" name="テキスト ボックス 427">
          <a:extLst>
            <a:ext uri="{FF2B5EF4-FFF2-40B4-BE49-F238E27FC236}">
              <a16:creationId xmlns:a16="http://schemas.microsoft.com/office/drawing/2014/main" id="{00000000-0008-0000-0F00-0000AC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30" name="テキスト ボックス 429">
          <a:extLst>
            <a:ext uri="{FF2B5EF4-FFF2-40B4-BE49-F238E27FC236}">
              <a16:creationId xmlns:a16="http://schemas.microsoft.com/office/drawing/2014/main" id="{00000000-0008-0000-0F00-0000AE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31" name="直線コネクタ 430">
          <a:extLst>
            <a:ext uri="{FF2B5EF4-FFF2-40B4-BE49-F238E27FC236}">
              <a16:creationId xmlns:a16="http://schemas.microsoft.com/office/drawing/2014/main" id="{00000000-0008-0000-0F00-0000AF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3" name="直線コネクタ 432">
          <a:extLst>
            <a:ext uri="{FF2B5EF4-FFF2-40B4-BE49-F238E27FC236}">
              <a16:creationId xmlns:a16="http://schemas.microsoft.com/office/drawing/2014/main" id="{00000000-0008-0000-0F00-0000B1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4" name="テキスト ボックス 433">
          <a:extLst>
            <a:ext uri="{FF2B5EF4-FFF2-40B4-BE49-F238E27FC236}">
              <a16:creationId xmlns:a16="http://schemas.microsoft.com/office/drawing/2014/main" id="{00000000-0008-0000-0F00-0000B2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5" name="【市民会館】&#10;一人当たり面積グラフ枠">
          <a:extLst>
            <a:ext uri="{FF2B5EF4-FFF2-40B4-BE49-F238E27FC236}">
              <a16:creationId xmlns:a16="http://schemas.microsoft.com/office/drawing/2014/main" id="{00000000-0008-0000-0F00-0000B3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100693</xdr:rowOff>
    </xdr:from>
    <xdr:to>
      <xdr:col>54</xdr:col>
      <xdr:colOff>189865</xdr:colOff>
      <xdr:row>109</xdr:row>
      <xdr:rowOff>17418</xdr:rowOff>
    </xdr:to>
    <xdr:cxnSp macro="">
      <xdr:nvCxnSpPr>
        <xdr:cNvPr id="436" name="直線コネクタ 435">
          <a:extLst>
            <a:ext uri="{FF2B5EF4-FFF2-40B4-BE49-F238E27FC236}">
              <a16:creationId xmlns:a16="http://schemas.microsoft.com/office/drawing/2014/main" id="{00000000-0008-0000-0F00-0000B4010000}"/>
            </a:ext>
          </a:extLst>
        </xdr:cNvPr>
        <xdr:cNvCxnSpPr/>
      </xdr:nvCxnSpPr>
      <xdr:spPr>
        <a:xfrm flipV="1">
          <a:off x="10476865" y="17417143"/>
          <a:ext cx="0" cy="128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21245</xdr:rowOff>
    </xdr:from>
    <xdr:ext cx="469744" cy="259045"/>
    <xdr:sp macro="" textlink="">
      <xdr:nvSpPr>
        <xdr:cNvPr id="437" name="【市民会館】&#10;一人当たり面積最小値テキスト">
          <a:extLst>
            <a:ext uri="{FF2B5EF4-FFF2-40B4-BE49-F238E27FC236}">
              <a16:creationId xmlns:a16="http://schemas.microsoft.com/office/drawing/2014/main" id="{00000000-0008-0000-0F00-0000B5010000}"/>
            </a:ext>
          </a:extLst>
        </xdr:cNvPr>
        <xdr:cNvSpPr txBox="1"/>
      </xdr:nvSpPr>
      <xdr:spPr>
        <a:xfrm>
          <a:off x="10515600" y="18709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17418</xdr:rowOff>
    </xdr:from>
    <xdr:to>
      <xdr:col>55</xdr:col>
      <xdr:colOff>88900</xdr:colOff>
      <xdr:row>109</xdr:row>
      <xdr:rowOff>17418</xdr:rowOff>
    </xdr:to>
    <xdr:cxnSp macro="">
      <xdr:nvCxnSpPr>
        <xdr:cNvPr id="438" name="直線コネクタ 437">
          <a:extLst>
            <a:ext uri="{FF2B5EF4-FFF2-40B4-BE49-F238E27FC236}">
              <a16:creationId xmlns:a16="http://schemas.microsoft.com/office/drawing/2014/main" id="{00000000-0008-0000-0F00-0000B6010000}"/>
            </a:ext>
          </a:extLst>
        </xdr:cNvPr>
        <xdr:cNvCxnSpPr/>
      </xdr:nvCxnSpPr>
      <xdr:spPr>
        <a:xfrm>
          <a:off x="10388600" y="1870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47370</xdr:rowOff>
    </xdr:from>
    <xdr:ext cx="469744" cy="259045"/>
    <xdr:sp macro="" textlink="">
      <xdr:nvSpPr>
        <xdr:cNvPr id="439" name="【市民会館】&#10;一人当たり面積最大値テキスト">
          <a:extLst>
            <a:ext uri="{FF2B5EF4-FFF2-40B4-BE49-F238E27FC236}">
              <a16:creationId xmlns:a16="http://schemas.microsoft.com/office/drawing/2014/main" id="{00000000-0008-0000-0F00-0000B7010000}"/>
            </a:ext>
          </a:extLst>
        </xdr:cNvPr>
        <xdr:cNvSpPr txBox="1"/>
      </xdr:nvSpPr>
      <xdr:spPr>
        <a:xfrm>
          <a:off x="10515600" y="1719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100693</xdr:rowOff>
    </xdr:from>
    <xdr:to>
      <xdr:col>55</xdr:col>
      <xdr:colOff>88900</xdr:colOff>
      <xdr:row>101</xdr:row>
      <xdr:rowOff>100693</xdr:rowOff>
    </xdr:to>
    <xdr:cxnSp macro="">
      <xdr:nvCxnSpPr>
        <xdr:cNvPr id="440" name="直線コネクタ 439">
          <a:extLst>
            <a:ext uri="{FF2B5EF4-FFF2-40B4-BE49-F238E27FC236}">
              <a16:creationId xmlns:a16="http://schemas.microsoft.com/office/drawing/2014/main" id="{00000000-0008-0000-0F00-0000B8010000}"/>
            </a:ext>
          </a:extLst>
        </xdr:cNvPr>
        <xdr:cNvCxnSpPr/>
      </xdr:nvCxnSpPr>
      <xdr:spPr>
        <a:xfrm>
          <a:off x="10388600" y="17417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18522</xdr:rowOff>
    </xdr:from>
    <xdr:ext cx="469744" cy="259045"/>
    <xdr:sp macro="" textlink="">
      <xdr:nvSpPr>
        <xdr:cNvPr id="441" name="【市民会館】&#10;一人当たり面積平均値テキスト">
          <a:extLst>
            <a:ext uri="{FF2B5EF4-FFF2-40B4-BE49-F238E27FC236}">
              <a16:creationId xmlns:a16="http://schemas.microsoft.com/office/drawing/2014/main" id="{00000000-0008-0000-0F00-0000B9010000}"/>
            </a:ext>
          </a:extLst>
        </xdr:cNvPr>
        <xdr:cNvSpPr txBox="1"/>
      </xdr:nvSpPr>
      <xdr:spPr>
        <a:xfrm>
          <a:off x="10515600" y="18363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40095</xdr:rowOff>
    </xdr:from>
    <xdr:to>
      <xdr:col>55</xdr:col>
      <xdr:colOff>50800</xdr:colOff>
      <xdr:row>107</xdr:row>
      <xdr:rowOff>141695</xdr:rowOff>
    </xdr:to>
    <xdr:sp macro="" textlink="">
      <xdr:nvSpPr>
        <xdr:cNvPr id="442" name="フローチャート: 判断 441">
          <a:extLst>
            <a:ext uri="{FF2B5EF4-FFF2-40B4-BE49-F238E27FC236}">
              <a16:creationId xmlns:a16="http://schemas.microsoft.com/office/drawing/2014/main" id="{00000000-0008-0000-0F00-0000BA010000}"/>
            </a:ext>
          </a:extLst>
        </xdr:cNvPr>
        <xdr:cNvSpPr/>
      </xdr:nvSpPr>
      <xdr:spPr>
        <a:xfrm>
          <a:off x="104267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41729</xdr:rowOff>
    </xdr:from>
    <xdr:to>
      <xdr:col>50</xdr:col>
      <xdr:colOff>165100</xdr:colOff>
      <xdr:row>107</xdr:row>
      <xdr:rowOff>143329</xdr:rowOff>
    </xdr:to>
    <xdr:sp macro="" textlink="">
      <xdr:nvSpPr>
        <xdr:cNvPr id="443" name="フローチャート: 判断 442">
          <a:extLst>
            <a:ext uri="{FF2B5EF4-FFF2-40B4-BE49-F238E27FC236}">
              <a16:creationId xmlns:a16="http://schemas.microsoft.com/office/drawing/2014/main" id="{00000000-0008-0000-0F00-0000BB010000}"/>
            </a:ext>
          </a:extLst>
        </xdr:cNvPr>
        <xdr:cNvSpPr/>
      </xdr:nvSpPr>
      <xdr:spPr>
        <a:xfrm>
          <a:off x="9588500" y="1838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35198</xdr:rowOff>
    </xdr:from>
    <xdr:to>
      <xdr:col>46</xdr:col>
      <xdr:colOff>38100</xdr:colOff>
      <xdr:row>107</xdr:row>
      <xdr:rowOff>136798</xdr:rowOff>
    </xdr:to>
    <xdr:sp macro="" textlink="">
      <xdr:nvSpPr>
        <xdr:cNvPr id="444" name="フローチャート: 判断 443">
          <a:extLst>
            <a:ext uri="{FF2B5EF4-FFF2-40B4-BE49-F238E27FC236}">
              <a16:creationId xmlns:a16="http://schemas.microsoft.com/office/drawing/2014/main" id="{00000000-0008-0000-0F00-0000BC010000}"/>
            </a:ext>
          </a:extLst>
        </xdr:cNvPr>
        <xdr:cNvSpPr/>
      </xdr:nvSpPr>
      <xdr:spPr>
        <a:xfrm>
          <a:off x="8699500" y="1838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31931</xdr:rowOff>
    </xdr:from>
    <xdr:to>
      <xdr:col>41</xdr:col>
      <xdr:colOff>101600</xdr:colOff>
      <xdr:row>107</xdr:row>
      <xdr:rowOff>133531</xdr:rowOff>
    </xdr:to>
    <xdr:sp macro="" textlink="">
      <xdr:nvSpPr>
        <xdr:cNvPr id="445" name="フローチャート: 判断 444">
          <a:extLst>
            <a:ext uri="{FF2B5EF4-FFF2-40B4-BE49-F238E27FC236}">
              <a16:creationId xmlns:a16="http://schemas.microsoft.com/office/drawing/2014/main" id="{00000000-0008-0000-0F00-0000BD010000}"/>
            </a:ext>
          </a:extLst>
        </xdr:cNvPr>
        <xdr:cNvSpPr/>
      </xdr:nvSpPr>
      <xdr:spPr>
        <a:xfrm>
          <a:off x="7810500" y="1837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46627</xdr:rowOff>
    </xdr:from>
    <xdr:to>
      <xdr:col>36</xdr:col>
      <xdr:colOff>165100</xdr:colOff>
      <xdr:row>107</xdr:row>
      <xdr:rowOff>148227</xdr:rowOff>
    </xdr:to>
    <xdr:sp macro="" textlink="">
      <xdr:nvSpPr>
        <xdr:cNvPr id="446" name="フローチャート: 判断 445">
          <a:extLst>
            <a:ext uri="{FF2B5EF4-FFF2-40B4-BE49-F238E27FC236}">
              <a16:creationId xmlns:a16="http://schemas.microsoft.com/office/drawing/2014/main" id="{00000000-0008-0000-0F00-0000BE010000}"/>
            </a:ext>
          </a:extLst>
        </xdr:cNvPr>
        <xdr:cNvSpPr/>
      </xdr:nvSpPr>
      <xdr:spPr>
        <a:xfrm>
          <a:off x="6921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31931</xdr:rowOff>
    </xdr:from>
    <xdr:to>
      <xdr:col>55</xdr:col>
      <xdr:colOff>50800</xdr:colOff>
      <xdr:row>107</xdr:row>
      <xdr:rowOff>133531</xdr:rowOff>
    </xdr:to>
    <xdr:sp macro="" textlink="">
      <xdr:nvSpPr>
        <xdr:cNvPr id="452" name="楕円 451">
          <a:extLst>
            <a:ext uri="{FF2B5EF4-FFF2-40B4-BE49-F238E27FC236}">
              <a16:creationId xmlns:a16="http://schemas.microsoft.com/office/drawing/2014/main" id="{00000000-0008-0000-0F00-0000C4010000}"/>
            </a:ext>
          </a:extLst>
        </xdr:cNvPr>
        <xdr:cNvSpPr/>
      </xdr:nvSpPr>
      <xdr:spPr>
        <a:xfrm>
          <a:off x="10426700" y="1837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54808</xdr:rowOff>
    </xdr:from>
    <xdr:ext cx="469744" cy="259045"/>
    <xdr:sp macro="" textlink="">
      <xdr:nvSpPr>
        <xdr:cNvPr id="453" name="【市民会館】&#10;一人当たり面積該当値テキスト">
          <a:extLst>
            <a:ext uri="{FF2B5EF4-FFF2-40B4-BE49-F238E27FC236}">
              <a16:creationId xmlns:a16="http://schemas.microsoft.com/office/drawing/2014/main" id="{00000000-0008-0000-0F00-0000C5010000}"/>
            </a:ext>
          </a:extLst>
        </xdr:cNvPr>
        <xdr:cNvSpPr txBox="1"/>
      </xdr:nvSpPr>
      <xdr:spPr>
        <a:xfrm>
          <a:off x="10515600" y="18228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36830</xdr:rowOff>
    </xdr:from>
    <xdr:to>
      <xdr:col>50</xdr:col>
      <xdr:colOff>165100</xdr:colOff>
      <xdr:row>107</xdr:row>
      <xdr:rowOff>138430</xdr:rowOff>
    </xdr:to>
    <xdr:sp macro="" textlink="">
      <xdr:nvSpPr>
        <xdr:cNvPr id="454" name="楕円 453">
          <a:extLst>
            <a:ext uri="{FF2B5EF4-FFF2-40B4-BE49-F238E27FC236}">
              <a16:creationId xmlns:a16="http://schemas.microsoft.com/office/drawing/2014/main" id="{00000000-0008-0000-0F00-0000C6010000}"/>
            </a:ext>
          </a:extLst>
        </xdr:cNvPr>
        <xdr:cNvSpPr/>
      </xdr:nvSpPr>
      <xdr:spPr>
        <a:xfrm>
          <a:off x="9588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82731</xdr:rowOff>
    </xdr:from>
    <xdr:to>
      <xdr:col>55</xdr:col>
      <xdr:colOff>0</xdr:colOff>
      <xdr:row>107</xdr:row>
      <xdr:rowOff>87630</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flipV="1">
          <a:off x="9639300" y="18427881"/>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40095</xdr:rowOff>
    </xdr:from>
    <xdr:to>
      <xdr:col>46</xdr:col>
      <xdr:colOff>38100</xdr:colOff>
      <xdr:row>107</xdr:row>
      <xdr:rowOff>141695</xdr:rowOff>
    </xdr:to>
    <xdr:sp macro="" textlink="">
      <xdr:nvSpPr>
        <xdr:cNvPr id="456" name="楕円 455">
          <a:extLst>
            <a:ext uri="{FF2B5EF4-FFF2-40B4-BE49-F238E27FC236}">
              <a16:creationId xmlns:a16="http://schemas.microsoft.com/office/drawing/2014/main" id="{00000000-0008-0000-0F00-0000C8010000}"/>
            </a:ext>
          </a:extLst>
        </xdr:cNvPr>
        <xdr:cNvSpPr/>
      </xdr:nvSpPr>
      <xdr:spPr>
        <a:xfrm>
          <a:off x="8699500" y="1838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87630</xdr:rowOff>
    </xdr:from>
    <xdr:to>
      <xdr:col>50</xdr:col>
      <xdr:colOff>114300</xdr:colOff>
      <xdr:row>107</xdr:row>
      <xdr:rowOff>90895</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flipV="1">
          <a:off x="8750300" y="1843278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100</xdr:row>
      <xdr:rowOff>85816</xdr:rowOff>
    </xdr:from>
    <xdr:to>
      <xdr:col>41</xdr:col>
      <xdr:colOff>101600</xdr:colOff>
      <xdr:row>101</xdr:row>
      <xdr:rowOff>15966</xdr:rowOff>
    </xdr:to>
    <xdr:sp macro="" textlink="">
      <xdr:nvSpPr>
        <xdr:cNvPr id="458" name="楕円 457">
          <a:extLst>
            <a:ext uri="{FF2B5EF4-FFF2-40B4-BE49-F238E27FC236}">
              <a16:creationId xmlns:a16="http://schemas.microsoft.com/office/drawing/2014/main" id="{00000000-0008-0000-0F00-0000CA010000}"/>
            </a:ext>
          </a:extLst>
        </xdr:cNvPr>
        <xdr:cNvSpPr/>
      </xdr:nvSpPr>
      <xdr:spPr>
        <a:xfrm>
          <a:off x="7810500" y="1723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100</xdr:row>
      <xdr:rowOff>136616</xdr:rowOff>
    </xdr:from>
    <xdr:to>
      <xdr:col>45</xdr:col>
      <xdr:colOff>177800</xdr:colOff>
      <xdr:row>107</xdr:row>
      <xdr:rowOff>90895</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7861300" y="17281616"/>
          <a:ext cx="889000" cy="11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134456</xdr:rowOff>
    </xdr:from>
    <xdr:ext cx="469744" cy="259045"/>
    <xdr:sp macro="" textlink="">
      <xdr:nvSpPr>
        <xdr:cNvPr id="460" name="n_1aveValue【市民会館】&#10;一人当たり面積">
          <a:extLst>
            <a:ext uri="{FF2B5EF4-FFF2-40B4-BE49-F238E27FC236}">
              <a16:creationId xmlns:a16="http://schemas.microsoft.com/office/drawing/2014/main" id="{00000000-0008-0000-0F00-0000CC010000}"/>
            </a:ext>
          </a:extLst>
        </xdr:cNvPr>
        <xdr:cNvSpPr txBox="1"/>
      </xdr:nvSpPr>
      <xdr:spPr>
        <a:xfrm>
          <a:off x="9391727" y="18479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153325</xdr:rowOff>
    </xdr:from>
    <xdr:ext cx="469744" cy="259045"/>
    <xdr:sp macro="" textlink="">
      <xdr:nvSpPr>
        <xdr:cNvPr id="461" name="n_2aveValue【市民会館】&#10;一人当たり面積">
          <a:extLst>
            <a:ext uri="{FF2B5EF4-FFF2-40B4-BE49-F238E27FC236}">
              <a16:creationId xmlns:a16="http://schemas.microsoft.com/office/drawing/2014/main" id="{00000000-0008-0000-0F00-0000CD010000}"/>
            </a:ext>
          </a:extLst>
        </xdr:cNvPr>
        <xdr:cNvSpPr txBox="1"/>
      </xdr:nvSpPr>
      <xdr:spPr>
        <a:xfrm>
          <a:off x="8515427" y="18155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124658</xdr:rowOff>
    </xdr:from>
    <xdr:ext cx="469744" cy="259045"/>
    <xdr:sp macro="" textlink="">
      <xdr:nvSpPr>
        <xdr:cNvPr id="462" name="n_3aveValue【市民会館】&#10;一人当たり面積">
          <a:extLst>
            <a:ext uri="{FF2B5EF4-FFF2-40B4-BE49-F238E27FC236}">
              <a16:creationId xmlns:a16="http://schemas.microsoft.com/office/drawing/2014/main" id="{00000000-0008-0000-0F00-0000CE010000}"/>
            </a:ext>
          </a:extLst>
        </xdr:cNvPr>
        <xdr:cNvSpPr txBox="1"/>
      </xdr:nvSpPr>
      <xdr:spPr>
        <a:xfrm>
          <a:off x="7626427" y="1846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164754</xdr:rowOff>
    </xdr:from>
    <xdr:ext cx="469744" cy="259045"/>
    <xdr:sp macro="" textlink="">
      <xdr:nvSpPr>
        <xdr:cNvPr id="463" name="n_4aveValue【市民会館】&#10;一人当たり面積">
          <a:extLst>
            <a:ext uri="{FF2B5EF4-FFF2-40B4-BE49-F238E27FC236}">
              <a16:creationId xmlns:a16="http://schemas.microsoft.com/office/drawing/2014/main" id="{00000000-0008-0000-0F00-0000CF010000}"/>
            </a:ext>
          </a:extLst>
        </xdr:cNvPr>
        <xdr:cNvSpPr txBox="1"/>
      </xdr:nvSpPr>
      <xdr:spPr>
        <a:xfrm>
          <a:off x="6737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154957</xdr:rowOff>
    </xdr:from>
    <xdr:ext cx="469744" cy="259045"/>
    <xdr:sp macro="" textlink="">
      <xdr:nvSpPr>
        <xdr:cNvPr id="464" name="n_1mainValue【市民会館】&#10;一人当たり面積">
          <a:extLst>
            <a:ext uri="{FF2B5EF4-FFF2-40B4-BE49-F238E27FC236}">
              <a16:creationId xmlns:a16="http://schemas.microsoft.com/office/drawing/2014/main" id="{00000000-0008-0000-0F00-0000D0010000}"/>
            </a:ext>
          </a:extLst>
        </xdr:cNvPr>
        <xdr:cNvSpPr txBox="1"/>
      </xdr:nvSpPr>
      <xdr:spPr>
        <a:xfrm>
          <a:off x="9391727" y="1815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132822</xdr:rowOff>
    </xdr:from>
    <xdr:ext cx="469744" cy="259045"/>
    <xdr:sp macro="" textlink="">
      <xdr:nvSpPr>
        <xdr:cNvPr id="465" name="n_2mainValue【市民会館】&#10;一人当たり面積">
          <a:extLst>
            <a:ext uri="{FF2B5EF4-FFF2-40B4-BE49-F238E27FC236}">
              <a16:creationId xmlns:a16="http://schemas.microsoft.com/office/drawing/2014/main" id="{00000000-0008-0000-0F00-0000D1010000}"/>
            </a:ext>
          </a:extLst>
        </xdr:cNvPr>
        <xdr:cNvSpPr txBox="1"/>
      </xdr:nvSpPr>
      <xdr:spPr>
        <a:xfrm>
          <a:off x="8515427" y="1847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99</xdr:row>
      <xdr:rowOff>32493</xdr:rowOff>
    </xdr:from>
    <xdr:ext cx="469744" cy="259045"/>
    <xdr:sp macro="" textlink="">
      <xdr:nvSpPr>
        <xdr:cNvPr id="466" name="n_3mainValue【市民会館】&#10;一人当たり面積">
          <a:extLst>
            <a:ext uri="{FF2B5EF4-FFF2-40B4-BE49-F238E27FC236}">
              <a16:creationId xmlns:a16="http://schemas.microsoft.com/office/drawing/2014/main" id="{00000000-0008-0000-0F00-0000D2010000}"/>
            </a:ext>
          </a:extLst>
        </xdr:cNvPr>
        <xdr:cNvSpPr txBox="1"/>
      </xdr:nvSpPr>
      <xdr:spPr>
        <a:xfrm>
          <a:off x="7626427" y="17006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7" name="正方形/長方形 466">
          <a:extLst>
            <a:ext uri="{FF2B5EF4-FFF2-40B4-BE49-F238E27FC236}">
              <a16:creationId xmlns:a16="http://schemas.microsoft.com/office/drawing/2014/main" id="{00000000-0008-0000-0F00-0000D3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8" name="正方形/長方形 467">
          <a:extLst>
            <a:ext uri="{FF2B5EF4-FFF2-40B4-BE49-F238E27FC236}">
              <a16:creationId xmlns:a16="http://schemas.microsoft.com/office/drawing/2014/main" id="{00000000-0008-0000-0F00-0000D4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9" name="正方形/長方形 468">
          <a:extLst>
            <a:ext uri="{FF2B5EF4-FFF2-40B4-BE49-F238E27FC236}">
              <a16:creationId xmlns:a16="http://schemas.microsoft.com/office/drawing/2014/main" id="{00000000-0008-0000-0F00-0000D5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0" name="正方形/長方形 469">
          <a:extLst>
            <a:ext uri="{FF2B5EF4-FFF2-40B4-BE49-F238E27FC236}">
              <a16:creationId xmlns:a16="http://schemas.microsoft.com/office/drawing/2014/main" id="{00000000-0008-0000-0F00-0000D6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1" name="正方形/長方形 470">
          <a:extLst>
            <a:ext uri="{FF2B5EF4-FFF2-40B4-BE49-F238E27FC236}">
              <a16:creationId xmlns:a16="http://schemas.microsoft.com/office/drawing/2014/main" id="{00000000-0008-0000-0F00-0000D7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2" name="正方形/長方形 471">
          <a:extLst>
            <a:ext uri="{FF2B5EF4-FFF2-40B4-BE49-F238E27FC236}">
              <a16:creationId xmlns:a16="http://schemas.microsoft.com/office/drawing/2014/main" id="{00000000-0008-0000-0F00-0000D8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3" name="正方形/長方形 472">
          <a:extLst>
            <a:ext uri="{FF2B5EF4-FFF2-40B4-BE49-F238E27FC236}">
              <a16:creationId xmlns:a16="http://schemas.microsoft.com/office/drawing/2014/main" id="{00000000-0008-0000-0F00-0000D9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4" name="正方形/長方形 473">
          <a:extLst>
            <a:ext uri="{FF2B5EF4-FFF2-40B4-BE49-F238E27FC236}">
              <a16:creationId xmlns:a16="http://schemas.microsoft.com/office/drawing/2014/main" id="{00000000-0008-0000-0F00-0000DA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79" name="テキスト ボックス 478">
          <a:extLst>
            <a:ext uri="{FF2B5EF4-FFF2-40B4-BE49-F238E27FC236}">
              <a16:creationId xmlns:a16="http://schemas.microsoft.com/office/drawing/2014/main" id="{00000000-0008-0000-0F00-0000DF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1" name="テキスト ボックス 480">
          <a:extLst>
            <a:ext uri="{FF2B5EF4-FFF2-40B4-BE49-F238E27FC236}">
              <a16:creationId xmlns:a16="http://schemas.microsoft.com/office/drawing/2014/main" id="{00000000-0008-0000-0F00-0000E1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3" name="テキスト ボックス 482">
          <a:extLst>
            <a:ext uri="{FF2B5EF4-FFF2-40B4-BE49-F238E27FC236}">
              <a16:creationId xmlns:a16="http://schemas.microsoft.com/office/drawing/2014/main" id="{00000000-0008-0000-0F00-0000E3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5" name="テキスト ボックス 484">
          <a:extLst>
            <a:ext uri="{FF2B5EF4-FFF2-40B4-BE49-F238E27FC236}">
              <a16:creationId xmlns:a16="http://schemas.microsoft.com/office/drawing/2014/main" id="{00000000-0008-0000-0F00-0000E5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7" name="テキスト ボックス 486">
          <a:extLst>
            <a:ext uri="{FF2B5EF4-FFF2-40B4-BE49-F238E27FC236}">
              <a16:creationId xmlns:a16="http://schemas.microsoft.com/office/drawing/2014/main" id="{00000000-0008-0000-0F00-0000E7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8" name="直線コネクタ 487">
          <a:extLst>
            <a:ext uri="{FF2B5EF4-FFF2-40B4-BE49-F238E27FC236}">
              <a16:creationId xmlns:a16="http://schemas.microsoft.com/office/drawing/2014/main" id="{00000000-0008-0000-0F00-0000E8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89" name="テキスト ボックス 488">
          <a:extLst>
            <a:ext uri="{FF2B5EF4-FFF2-40B4-BE49-F238E27FC236}">
              <a16:creationId xmlns:a16="http://schemas.microsoft.com/office/drawing/2014/main" id="{00000000-0008-0000-0F00-0000E9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0" name="【一般廃棄物処理施設】&#10;有形固定資産減価償却率グラフ枠">
          <a:extLst>
            <a:ext uri="{FF2B5EF4-FFF2-40B4-BE49-F238E27FC236}">
              <a16:creationId xmlns:a16="http://schemas.microsoft.com/office/drawing/2014/main" id="{00000000-0008-0000-0F00-0000EA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144780</xdr:rowOff>
    </xdr:from>
    <xdr:to>
      <xdr:col>85</xdr:col>
      <xdr:colOff>126364</xdr:colOff>
      <xdr:row>41</xdr:row>
      <xdr:rowOff>104775</xdr:rowOff>
    </xdr:to>
    <xdr:cxnSp macro="">
      <xdr:nvCxnSpPr>
        <xdr:cNvPr id="491" name="直線コネクタ 490">
          <a:extLst>
            <a:ext uri="{FF2B5EF4-FFF2-40B4-BE49-F238E27FC236}">
              <a16:creationId xmlns:a16="http://schemas.microsoft.com/office/drawing/2014/main" id="{00000000-0008-0000-0F00-0000EB010000}"/>
            </a:ext>
          </a:extLst>
        </xdr:cNvPr>
        <xdr:cNvCxnSpPr/>
      </xdr:nvCxnSpPr>
      <xdr:spPr>
        <a:xfrm flipV="1">
          <a:off x="16318864" y="563118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405111" cy="259045"/>
    <xdr:sp macro="" textlink="">
      <xdr:nvSpPr>
        <xdr:cNvPr id="492" name="【一般廃棄物処理施設】&#10;有形固定資産減価償却率最小値テキスト">
          <a:extLst>
            <a:ext uri="{FF2B5EF4-FFF2-40B4-BE49-F238E27FC236}">
              <a16:creationId xmlns:a16="http://schemas.microsoft.com/office/drawing/2014/main" id="{00000000-0008-0000-0F00-0000EC010000}"/>
            </a:ext>
          </a:extLst>
        </xdr:cNvPr>
        <xdr:cNvSpPr txBox="1"/>
      </xdr:nvSpPr>
      <xdr:spPr>
        <a:xfrm>
          <a:off x="16357600"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493" name="直線コネクタ 492">
          <a:extLst>
            <a:ext uri="{FF2B5EF4-FFF2-40B4-BE49-F238E27FC236}">
              <a16:creationId xmlns:a16="http://schemas.microsoft.com/office/drawing/2014/main" id="{00000000-0008-0000-0F00-0000ED010000}"/>
            </a:ext>
          </a:extLst>
        </xdr:cNvPr>
        <xdr:cNvCxnSpPr/>
      </xdr:nvCxnSpPr>
      <xdr:spPr>
        <a:xfrm>
          <a:off x="16230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91457</xdr:rowOff>
    </xdr:from>
    <xdr:ext cx="405111" cy="259045"/>
    <xdr:sp macro="" textlink="">
      <xdr:nvSpPr>
        <xdr:cNvPr id="494" name="【一般廃棄物処理施設】&#10;有形固定資産減価償却率最大値テキスト">
          <a:extLst>
            <a:ext uri="{FF2B5EF4-FFF2-40B4-BE49-F238E27FC236}">
              <a16:creationId xmlns:a16="http://schemas.microsoft.com/office/drawing/2014/main" id="{00000000-0008-0000-0F00-0000EE010000}"/>
            </a:ext>
          </a:extLst>
        </xdr:cNvPr>
        <xdr:cNvSpPr txBox="1"/>
      </xdr:nvSpPr>
      <xdr:spPr>
        <a:xfrm>
          <a:off x="16357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144780</xdr:rowOff>
    </xdr:from>
    <xdr:to>
      <xdr:col>86</xdr:col>
      <xdr:colOff>25400</xdr:colOff>
      <xdr:row>32</xdr:row>
      <xdr:rowOff>144780</xdr:rowOff>
    </xdr:to>
    <xdr:cxnSp macro="">
      <xdr:nvCxnSpPr>
        <xdr:cNvPr id="495" name="直線コネクタ 494">
          <a:extLst>
            <a:ext uri="{FF2B5EF4-FFF2-40B4-BE49-F238E27FC236}">
              <a16:creationId xmlns:a16="http://schemas.microsoft.com/office/drawing/2014/main" id="{00000000-0008-0000-0F00-0000EF010000}"/>
            </a:ext>
          </a:extLst>
        </xdr:cNvPr>
        <xdr:cNvCxnSpPr/>
      </xdr:nvCxnSpPr>
      <xdr:spPr>
        <a:xfrm>
          <a:off x="16230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15257</xdr:rowOff>
    </xdr:from>
    <xdr:ext cx="405111" cy="259045"/>
    <xdr:sp macro="" textlink="">
      <xdr:nvSpPr>
        <xdr:cNvPr id="496" name="【一般廃棄物処理施設】&#10;有形固定資産減価償却率平均値テキスト">
          <a:extLst>
            <a:ext uri="{FF2B5EF4-FFF2-40B4-BE49-F238E27FC236}">
              <a16:creationId xmlns:a16="http://schemas.microsoft.com/office/drawing/2014/main" id="{00000000-0008-0000-0F00-0000F0010000}"/>
            </a:ext>
          </a:extLst>
        </xdr:cNvPr>
        <xdr:cNvSpPr txBox="1"/>
      </xdr:nvSpPr>
      <xdr:spPr>
        <a:xfrm>
          <a:off x="16357600" y="635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497" name="フローチャート: 判断 496">
          <a:extLst>
            <a:ext uri="{FF2B5EF4-FFF2-40B4-BE49-F238E27FC236}">
              <a16:creationId xmlns:a16="http://schemas.microsoft.com/office/drawing/2014/main" id="{00000000-0008-0000-0F00-0000F1010000}"/>
            </a:ext>
          </a:extLst>
        </xdr:cNvPr>
        <xdr:cNvSpPr/>
      </xdr:nvSpPr>
      <xdr:spPr>
        <a:xfrm>
          <a:off x="162687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498" name="フローチャート: 判断 497">
          <a:extLst>
            <a:ext uri="{FF2B5EF4-FFF2-40B4-BE49-F238E27FC236}">
              <a16:creationId xmlns:a16="http://schemas.microsoft.com/office/drawing/2014/main" id="{00000000-0008-0000-0F00-0000F2010000}"/>
            </a:ext>
          </a:extLst>
        </xdr:cNvPr>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42545</xdr:rowOff>
    </xdr:from>
    <xdr:to>
      <xdr:col>76</xdr:col>
      <xdr:colOff>165100</xdr:colOff>
      <xdr:row>33</xdr:row>
      <xdr:rowOff>144145</xdr:rowOff>
    </xdr:to>
    <xdr:sp macro="" textlink="">
      <xdr:nvSpPr>
        <xdr:cNvPr id="499" name="フローチャート: 判断 498">
          <a:extLst>
            <a:ext uri="{FF2B5EF4-FFF2-40B4-BE49-F238E27FC236}">
              <a16:creationId xmlns:a16="http://schemas.microsoft.com/office/drawing/2014/main" id="{00000000-0008-0000-0F00-0000F3010000}"/>
            </a:ext>
          </a:extLst>
        </xdr:cNvPr>
        <xdr:cNvSpPr/>
      </xdr:nvSpPr>
      <xdr:spPr>
        <a:xfrm>
          <a:off x="14541500" y="570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27305</xdr:rowOff>
    </xdr:from>
    <xdr:to>
      <xdr:col>72</xdr:col>
      <xdr:colOff>38100</xdr:colOff>
      <xdr:row>37</xdr:row>
      <xdr:rowOff>128905</xdr:rowOff>
    </xdr:to>
    <xdr:sp macro="" textlink="">
      <xdr:nvSpPr>
        <xdr:cNvPr id="500" name="フローチャート: 判断 499">
          <a:extLst>
            <a:ext uri="{FF2B5EF4-FFF2-40B4-BE49-F238E27FC236}">
              <a16:creationId xmlns:a16="http://schemas.microsoft.com/office/drawing/2014/main" id="{00000000-0008-0000-0F00-0000F4010000}"/>
            </a:ext>
          </a:extLst>
        </xdr:cNvPr>
        <xdr:cNvSpPr/>
      </xdr:nvSpPr>
      <xdr:spPr>
        <a:xfrm>
          <a:off x="13652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40640</xdr:rowOff>
    </xdr:from>
    <xdr:to>
      <xdr:col>67</xdr:col>
      <xdr:colOff>101600</xdr:colOff>
      <xdr:row>37</xdr:row>
      <xdr:rowOff>142240</xdr:rowOff>
    </xdr:to>
    <xdr:sp macro="" textlink="">
      <xdr:nvSpPr>
        <xdr:cNvPr id="501" name="フローチャート: 判断 500">
          <a:extLst>
            <a:ext uri="{FF2B5EF4-FFF2-40B4-BE49-F238E27FC236}">
              <a16:creationId xmlns:a16="http://schemas.microsoft.com/office/drawing/2014/main" id="{00000000-0008-0000-0F00-0000F5010000}"/>
            </a:ext>
          </a:extLst>
        </xdr:cNvPr>
        <xdr:cNvSpPr/>
      </xdr:nvSpPr>
      <xdr:spPr>
        <a:xfrm>
          <a:off x="12763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2" name="テキスト ボックス 501">
          <a:extLst>
            <a:ext uri="{FF2B5EF4-FFF2-40B4-BE49-F238E27FC236}">
              <a16:creationId xmlns:a16="http://schemas.microsoft.com/office/drawing/2014/main" id="{00000000-0008-0000-0F00-0000F6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4" name="テキスト ボックス 503">
          <a:extLst>
            <a:ext uri="{FF2B5EF4-FFF2-40B4-BE49-F238E27FC236}">
              <a16:creationId xmlns:a16="http://schemas.microsoft.com/office/drawing/2014/main" id="{00000000-0008-0000-0F00-0000F8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6" name="テキスト ボックス 505">
          <a:extLst>
            <a:ext uri="{FF2B5EF4-FFF2-40B4-BE49-F238E27FC236}">
              <a16:creationId xmlns:a16="http://schemas.microsoft.com/office/drawing/2014/main" id="{00000000-0008-0000-0F00-0000FA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34925</xdr:rowOff>
    </xdr:from>
    <xdr:to>
      <xdr:col>85</xdr:col>
      <xdr:colOff>177800</xdr:colOff>
      <xdr:row>35</xdr:row>
      <xdr:rowOff>136525</xdr:rowOff>
    </xdr:to>
    <xdr:sp macro="" textlink="">
      <xdr:nvSpPr>
        <xdr:cNvPr id="507" name="楕円 506">
          <a:extLst>
            <a:ext uri="{FF2B5EF4-FFF2-40B4-BE49-F238E27FC236}">
              <a16:creationId xmlns:a16="http://schemas.microsoft.com/office/drawing/2014/main" id="{00000000-0008-0000-0F00-0000FB010000}"/>
            </a:ext>
          </a:extLst>
        </xdr:cNvPr>
        <xdr:cNvSpPr/>
      </xdr:nvSpPr>
      <xdr:spPr>
        <a:xfrm>
          <a:off x="16268700" y="603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57802</xdr:rowOff>
    </xdr:from>
    <xdr:ext cx="405111" cy="259045"/>
    <xdr:sp macro="" textlink="">
      <xdr:nvSpPr>
        <xdr:cNvPr id="508" name="【一般廃棄物処理施設】&#10;有形固定資産減価償却率該当値テキスト">
          <a:extLst>
            <a:ext uri="{FF2B5EF4-FFF2-40B4-BE49-F238E27FC236}">
              <a16:creationId xmlns:a16="http://schemas.microsoft.com/office/drawing/2014/main" id="{00000000-0008-0000-0F00-0000FC010000}"/>
            </a:ext>
          </a:extLst>
        </xdr:cNvPr>
        <xdr:cNvSpPr txBox="1"/>
      </xdr:nvSpPr>
      <xdr:spPr>
        <a:xfrm>
          <a:off x="16357600"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86360</xdr:rowOff>
    </xdr:from>
    <xdr:to>
      <xdr:col>81</xdr:col>
      <xdr:colOff>101600</xdr:colOff>
      <xdr:row>35</xdr:row>
      <xdr:rowOff>16510</xdr:rowOff>
    </xdr:to>
    <xdr:sp macro="" textlink="">
      <xdr:nvSpPr>
        <xdr:cNvPr id="509" name="楕円 508">
          <a:extLst>
            <a:ext uri="{FF2B5EF4-FFF2-40B4-BE49-F238E27FC236}">
              <a16:creationId xmlns:a16="http://schemas.microsoft.com/office/drawing/2014/main" id="{00000000-0008-0000-0F00-0000FD010000}"/>
            </a:ext>
          </a:extLst>
        </xdr:cNvPr>
        <xdr:cNvSpPr/>
      </xdr:nvSpPr>
      <xdr:spPr>
        <a:xfrm>
          <a:off x="15430500" y="591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137160</xdr:rowOff>
    </xdr:from>
    <xdr:to>
      <xdr:col>85</xdr:col>
      <xdr:colOff>127000</xdr:colOff>
      <xdr:row>35</xdr:row>
      <xdr:rowOff>85725</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5481300" y="5966460"/>
          <a:ext cx="8382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15875</xdr:rowOff>
    </xdr:from>
    <xdr:to>
      <xdr:col>76</xdr:col>
      <xdr:colOff>165100</xdr:colOff>
      <xdr:row>34</xdr:row>
      <xdr:rowOff>117475</xdr:rowOff>
    </xdr:to>
    <xdr:sp macro="" textlink="">
      <xdr:nvSpPr>
        <xdr:cNvPr id="511" name="楕円 510">
          <a:extLst>
            <a:ext uri="{FF2B5EF4-FFF2-40B4-BE49-F238E27FC236}">
              <a16:creationId xmlns:a16="http://schemas.microsoft.com/office/drawing/2014/main" id="{00000000-0008-0000-0F00-0000FF010000}"/>
            </a:ext>
          </a:extLst>
        </xdr:cNvPr>
        <xdr:cNvSpPr/>
      </xdr:nvSpPr>
      <xdr:spPr>
        <a:xfrm>
          <a:off x="14541500" y="584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66675</xdr:rowOff>
    </xdr:from>
    <xdr:to>
      <xdr:col>81</xdr:col>
      <xdr:colOff>50800</xdr:colOff>
      <xdr:row>34</xdr:row>
      <xdr:rowOff>137160</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4592300" y="5895975"/>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40640</xdr:rowOff>
    </xdr:from>
    <xdr:to>
      <xdr:col>72</xdr:col>
      <xdr:colOff>38100</xdr:colOff>
      <xdr:row>34</xdr:row>
      <xdr:rowOff>142240</xdr:rowOff>
    </xdr:to>
    <xdr:sp macro="" textlink="">
      <xdr:nvSpPr>
        <xdr:cNvPr id="513" name="楕円 512">
          <a:extLst>
            <a:ext uri="{FF2B5EF4-FFF2-40B4-BE49-F238E27FC236}">
              <a16:creationId xmlns:a16="http://schemas.microsoft.com/office/drawing/2014/main" id="{00000000-0008-0000-0F00-000001020000}"/>
            </a:ext>
          </a:extLst>
        </xdr:cNvPr>
        <xdr:cNvSpPr/>
      </xdr:nvSpPr>
      <xdr:spPr>
        <a:xfrm>
          <a:off x="13652500" y="586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66675</xdr:rowOff>
    </xdr:from>
    <xdr:to>
      <xdr:col>76</xdr:col>
      <xdr:colOff>114300</xdr:colOff>
      <xdr:row>34</xdr:row>
      <xdr:rowOff>91440</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flipV="1">
          <a:off x="13703300" y="589597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127652</xdr:rowOff>
    </xdr:from>
    <xdr:ext cx="405111" cy="259045"/>
    <xdr:sp macro="" textlink="">
      <xdr:nvSpPr>
        <xdr:cNvPr id="515" name="n_1aveValue【一般廃棄物処理施設】&#10;有形固定資産減価償却率">
          <a:extLst>
            <a:ext uri="{FF2B5EF4-FFF2-40B4-BE49-F238E27FC236}">
              <a16:creationId xmlns:a16="http://schemas.microsoft.com/office/drawing/2014/main" id="{00000000-0008-0000-0F00-000003020000}"/>
            </a:ext>
          </a:extLst>
        </xdr:cNvPr>
        <xdr:cNvSpPr txBox="1"/>
      </xdr:nvSpPr>
      <xdr:spPr>
        <a:xfrm>
          <a:off x="152660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160672</xdr:rowOff>
    </xdr:from>
    <xdr:ext cx="405111" cy="259045"/>
    <xdr:sp macro="" textlink="">
      <xdr:nvSpPr>
        <xdr:cNvPr id="516" name="n_2aveValue【一般廃棄物処理施設】&#10;有形固定資産減価償却率">
          <a:extLst>
            <a:ext uri="{FF2B5EF4-FFF2-40B4-BE49-F238E27FC236}">
              <a16:creationId xmlns:a16="http://schemas.microsoft.com/office/drawing/2014/main" id="{00000000-0008-0000-0F00-000004020000}"/>
            </a:ext>
          </a:extLst>
        </xdr:cNvPr>
        <xdr:cNvSpPr txBox="1"/>
      </xdr:nvSpPr>
      <xdr:spPr>
        <a:xfrm>
          <a:off x="14389744" y="54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120032</xdr:rowOff>
    </xdr:from>
    <xdr:ext cx="405111" cy="259045"/>
    <xdr:sp macro="" textlink="">
      <xdr:nvSpPr>
        <xdr:cNvPr id="517" name="n_3aveValue【一般廃棄物処理施設】&#10;有形固定資産減価償却率">
          <a:extLst>
            <a:ext uri="{FF2B5EF4-FFF2-40B4-BE49-F238E27FC236}">
              <a16:creationId xmlns:a16="http://schemas.microsoft.com/office/drawing/2014/main" id="{00000000-0008-0000-0F00-000005020000}"/>
            </a:ext>
          </a:extLst>
        </xdr:cNvPr>
        <xdr:cNvSpPr txBox="1"/>
      </xdr:nvSpPr>
      <xdr:spPr>
        <a:xfrm>
          <a:off x="13500744" y="646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158767</xdr:rowOff>
    </xdr:from>
    <xdr:ext cx="405111" cy="259045"/>
    <xdr:sp macro="" textlink="">
      <xdr:nvSpPr>
        <xdr:cNvPr id="518" name="n_4aveValue【一般廃棄物処理施設】&#10;有形固定資産減価償却率">
          <a:extLst>
            <a:ext uri="{FF2B5EF4-FFF2-40B4-BE49-F238E27FC236}">
              <a16:creationId xmlns:a16="http://schemas.microsoft.com/office/drawing/2014/main" id="{00000000-0008-0000-0F00-000006020000}"/>
            </a:ext>
          </a:extLst>
        </xdr:cNvPr>
        <xdr:cNvSpPr txBox="1"/>
      </xdr:nvSpPr>
      <xdr:spPr>
        <a:xfrm>
          <a:off x="126117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33037</xdr:rowOff>
    </xdr:from>
    <xdr:ext cx="405111" cy="259045"/>
    <xdr:sp macro="" textlink="">
      <xdr:nvSpPr>
        <xdr:cNvPr id="519" name="n_1mainValue【一般廃棄物処理施設】&#10;有形固定資産減価償却率">
          <a:extLst>
            <a:ext uri="{FF2B5EF4-FFF2-40B4-BE49-F238E27FC236}">
              <a16:creationId xmlns:a16="http://schemas.microsoft.com/office/drawing/2014/main" id="{00000000-0008-0000-0F00-000007020000}"/>
            </a:ext>
          </a:extLst>
        </xdr:cNvPr>
        <xdr:cNvSpPr txBox="1"/>
      </xdr:nvSpPr>
      <xdr:spPr>
        <a:xfrm>
          <a:off x="15266044" y="569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108602</xdr:rowOff>
    </xdr:from>
    <xdr:ext cx="405111" cy="259045"/>
    <xdr:sp macro="" textlink="">
      <xdr:nvSpPr>
        <xdr:cNvPr id="520" name="n_2mainValue【一般廃棄物処理施設】&#10;有形固定資産減価償却率">
          <a:extLst>
            <a:ext uri="{FF2B5EF4-FFF2-40B4-BE49-F238E27FC236}">
              <a16:creationId xmlns:a16="http://schemas.microsoft.com/office/drawing/2014/main" id="{00000000-0008-0000-0F00-000008020000}"/>
            </a:ext>
          </a:extLst>
        </xdr:cNvPr>
        <xdr:cNvSpPr txBox="1"/>
      </xdr:nvSpPr>
      <xdr:spPr>
        <a:xfrm>
          <a:off x="14389744" y="5937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158767</xdr:rowOff>
    </xdr:from>
    <xdr:ext cx="405111" cy="259045"/>
    <xdr:sp macro="" textlink="">
      <xdr:nvSpPr>
        <xdr:cNvPr id="521" name="n_3mainValue【一般廃棄物処理施設】&#10;有形固定資産減価償却率">
          <a:extLst>
            <a:ext uri="{FF2B5EF4-FFF2-40B4-BE49-F238E27FC236}">
              <a16:creationId xmlns:a16="http://schemas.microsoft.com/office/drawing/2014/main" id="{00000000-0008-0000-0F00-000009020000}"/>
            </a:ext>
          </a:extLst>
        </xdr:cNvPr>
        <xdr:cNvSpPr txBox="1"/>
      </xdr:nvSpPr>
      <xdr:spPr>
        <a:xfrm>
          <a:off x="13500744" y="564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2" name="正方形/長方形 521">
          <a:extLst>
            <a:ext uri="{FF2B5EF4-FFF2-40B4-BE49-F238E27FC236}">
              <a16:creationId xmlns:a16="http://schemas.microsoft.com/office/drawing/2014/main" id="{00000000-0008-0000-0F00-00000A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3" name="正方形/長方形 522">
          <a:extLst>
            <a:ext uri="{FF2B5EF4-FFF2-40B4-BE49-F238E27FC236}">
              <a16:creationId xmlns:a16="http://schemas.microsoft.com/office/drawing/2014/main" id="{00000000-0008-0000-0F00-00000B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4" name="正方形/長方形 523">
          <a:extLst>
            <a:ext uri="{FF2B5EF4-FFF2-40B4-BE49-F238E27FC236}">
              <a16:creationId xmlns:a16="http://schemas.microsoft.com/office/drawing/2014/main" id="{00000000-0008-0000-0F00-00000C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5" name="正方形/長方形 524">
          <a:extLst>
            <a:ext uri="{FF2B5EF4-FFF2-40B4-BE49-F238E27FC236}">
              <a16:creationId xmlns:a16="http://schemas.microsoft.com/office/drawing/2014/main" id="{00000000-0008-0000-0F00-00000D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6" name="正方形/長方形 525">
          <a:extLst>
            <a:ext uri="{FF2B5EF4-FFF2-40B4-BE49-F238E27FC236}">
              <a16:creationId xmlns:a16="http://schemas.microsoft.com/office/drawing/2014/main" id="{00000000-0008-0000-0F00-00000E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7" name="正方形/長方形 526">
          <a:extLst>
            <a:ext uri="{FF2B5EF4-FFF2-40B4-BE49-F238E27FC236}">
              <a16:creationId xmlns:a16="http://schemas.microsoft.com/office/drawing/2014/main" id="{00000000-0008-0000-0F00-00000F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8" name="正方形/長方形 527">
          <a:extLst>
            <a:ext uri="{FF2B5EF4-FFF2-40B4-BE49-F238E27FC236}">
              <a16:creationId xmlns:a16="http://schemas.microsoft.com/office/drawing/2014/main" id="{00000000-0008-0000-0F00-000010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9" name="正方形/長方形 528">
          <a:extLst>
            <a:ext uri="{FF2B5EF4-FFF2-40B4-BE49-F238E27FC236}">
              <a16:creationId xmlns:a16="http://schemas.microsoft.com/office/drawing/2014/main" id="{00000000-0008-0000-0F00-000011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1" name="直線コネクタ 530">
          <a:extLst>
            <a:ext uri="{FF2B5EF4-FFF2-40B4-BE49-F238E27FC236}">
              <a16:creationId xmlns:a16="http://schemas.microsoft.com/office/drawing/2014/main" id="{00000000-0008-0000-0F00-000013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6" name="直線コネクタ 535">
          <a:extLst>
            <a:ext uri="{FF2B5EF4-FFF2-40B4-BE49-F238E27FC236}">
              <a16:creationId xmlns:a16="http://schemas.microsoft.com/office/drawing/2014/main" id="{00000000-0008-0000-0F00-000018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39" name="テキスト ボックス 538">
          <a:extLst>
            <a:ext uri="{FF2B5EF4-FFF2-40B4-BE49-F238E27FC236}">
              <a16:creationId xmlns:a16="http://schemas.microsoft.com/office/drawing/2014/main" id="{00000000-0008-0000-0F00-00001B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1" name="テキスト ボックス 540">
          <a:extLst>
            <a:ext uri="{FF2B5EF4-FFF2-40B4-BE49-F238E27FC236}">
              <a16:creationId xmlns:a16="http://schemas.microsoft.com/office/drawing/2014/main" id="{00000000-0008-0000-0F00-00001D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2" name="【一般廃棄物処理施設】&#10;一人当たり有形固定資産（償却資産）額グラフ枠">
          <a:extLst>
            <a:ext uri="{FF2B5EF4-FFF2-40B4-BE49-F238E27FC236}">
              <a16:creationId xmlns:a16="http://schemas.microsoft.com/office/drawing/2014/main" id="{00000000-0008-0000-0F00-00001E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60982</xdr:rowOff>
    </xdr:from>
    <xdr:to>
      <xdr:col>116</xdr:col>
      <xdr:colOff>62864</xdr:colOff>
      <xdr:row>41</xdr:row>
      <xdr:rowOff>133186</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flipV="1">
          <a:off x="22160864" y="5718832"/>
          <a:ext cx="0" cy="1443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44" name="【一般廃棄物処理施設】&#10;一人当たり有形固定資産（償却資産）額最小値テキスト">
          <a:extLst>
            <a:ext uri="{FF2B5EF4-FFF2-40B4-BE49-F238E27FC236}">
              <a16:creationId xmlns:a16="http://schemas.microsoft.com/office/drawing/2014/main" id="{00000000-0008-0000-0F00-000020020000}"/>
            </a:ext>
          </a:extLst>
        </xdr:cNvPr>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45" name="直線コネクタ 544">
          <a:extLst>
            <a:ext uri="{FF2B5EF4-FFF2-40B4-BE49-F238E27FC236}">
              <a16:creationId xmlns:a16="http://schemas.microsoft.com/office/drawing/2014/main" id="{00000000-0008-0000-0F00-000021020000}"/>
            </a:ext>
          </a:extLst>
        </xdr:cNvPr>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7659</xdr:rowOff>
    </xdr:from>
    <xdr:ext cx="599010" cy="259045"/>
    <xdr:sp macro="" textlink="">
      <xdr:nvSpPr>
        <xdr:cNvPr id="546" name="【一般廃棄物処理施設】&#10;一人当たり有形固定資産（償却資産）額最大値テキスト">
          <a:extLst>
            <a:ext uri="{FF2B5EF4-FFF2-40B4-BE49-F238E27FC236}">
              <a16:creationId xmlns:a16="http://schemas.microsoft.com/office/drawing/2014/main" id="{00000000-0008-0000-0F00-000022020000}"/>
            </a:ext>
          </a:extLst>
        </xdr:cNvPr>
        <xdr:cNvSpPr txBox="1"/>
      </xdr:nvSpPr>
      <xdr:spPr>
        <a:xfrm>
          <a:off x="22199600" y="549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60982</xdr:rowOff>
    </xdr:from>
    <xdr:to>
      <xdr:col>116</xdr:col>
      <xdr:colOff>152400</xdr:colOff>
      <xdr:row>33</xdr:row>
      <xdr:rowOff>60982</xdr:rowOff>
    </xdr:to>
    <xdr:cxnSp macro="">
      <xdr:nvCxnSpPr>
        <xdr:cNvPr id="547" name="直線コネクタ 546">
          <a:extLst>
            <a:ext uri="{FF2B5EF4-FFF2-40B4-BE49-F238E27FC236}">
              <a16:creationId xmlns:a16="http://schemas.microsoft.com/office/drawing/2014/main" id="{00000000-0008-0000-0F00-000023020000}"/>
            </a:ext>
          </a:extLst>
        </xdr:cNvPr>
        <xdr:cNvCxnSpPr/>
      </xdr:nvCxnSpPr>
      <xdr:spPr>
        <a:xfrm>
          <a:off x="22072600" y="571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150775</xdr:rowOff>
    </xdr:from>
    <xdr:ext cx="599010" cy="259045"/>
    <xdr:sp macro="" textlink="">
      <xdr:nvSpPr>
        <xdr:cNvPr id="548" name="【一般廃棄物処理施設】&#10;一人当たり有形固定資産（償却資産）額平均値テキスト">
          <a:extLst>
            <a:ext uri="{FF2B5EF4-FFF2-40B4-BE49-F238E27FC236}">
              <a16:creationId xmlns:a16="http://schemas.microsoft.com/office/drawing/2014/main" id="{00000000-0008-0000-0F00-000024020000}"/>
            </a:ext>
          </a:extLst>
        </xdr:cNvPr>
        <xdr:cNvSpPr txBox="1"/>
      </xdr:nvSpPr>
      <xdr:spPr>
        <a:xfrm>
          <a:off x="22199600" y="68373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898</xdr:rowOff>
    </xdr:from>
    <xdr:to>
      <xdr:col>116</xdr:col>
      <xdr:colOff>114300</xdr:colOff>
      <xdr:row>40</xdr:row>
      <xdr:rowOff>102498</xdr:rowOff>
    </xdr:to>
    <xdr:sp macro="" textlink="">
      <xdr:nvSpPr>
        <xdr:cNvPr id="549" name="フローチャート: 判断 548">
          <a:extLst>
            <a:ext uri="{FF2B5EF4-FFF2-40B4-BE49-F238E27FC236}">
              <a16:creationId xmlns:a16="http://schemas.microsoft.com/office/drawing/2014/main" id="{00000000-0008-0000-0F00-000025020000}"/>
            </a:ext>
          </a:extLst>
        </xdr:cNvPr>
        <xdr:cNvSpPr/>
      </xdr:nvSpPr>
      <xdr:spPr>
        <a:xfrm>
          <a:off x="22110700" y="685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7185</xdr:rowOff>
    </xdr:from>
    <xdr:to>
      <xdr:col>112</xdr:col>
      <xdr:colOff>38100</xdr:colOff>
      <xdr:row>40</xdr:row>
      <xdr:rowOff>108785</xdr:rowOff>
    </xdr:to>
    <xdr:sp macro="" textlink="">
      <xdr:nvSpPr>
        <xdr:cNvPr id="550" name="フローチャート: 判断 549">
          <a:extLst>
            <a:ext uri="{FF2B5EF4-FFF2-40B4-BE49-F238E27FC236}">
              <a16:creationId xmlns:a16="http://schemas.microsoft.com/office/drawing/2014/main" id="{00000000-0008-0000-0F00-000026020000}"/>
            </a:ext>
          </a:extLst>
        </xdr:cNvPr>
        <xdr:cNvSpPr/>
      </xdr:nvSpPr>
      <xdr:spPr>
        <a:xfrm>
          <a:off x="21272500" y="686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117352</xdr:rowOff>
    </xdr:from>
    <xdr:to>
      <xdr:col>107</xdr:col>
      <xdr:colOff>101600</xdr:colOff>
      <xdr:row>38</xdr:row>
      <xdr:rowOff>47503</xdr:rowOff>
    </xdr:to>
    <xdr:sp macro="" textlink="">
      <xdr:nvSpPr>
        <xdr:cNvPr id="551" name="フローチャート: 判断 550">
          <a:extLst>
            <a:ext uri="{FF2B5EF4-FFF2-40B4-BE49-F238E27FC236}">
              <a16:creationId xmlns:a16="http://schemas.microsoft.com/office/drawing/2014/main" id="{00000000-0008-0000-0F00-000027020000}"/>
            </a:ext>
          </a:extLst>
        </xdr:cNvPr>
        <xdr:cNvSpPr/>
      </xdr:nvSpPr>
      <xdr:spPr>
        <a:xfrm>
          <a:off x="20383500" y="6461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35424</xdr:rowOff>
    </xdr:from>
    <xdr:to>
      <xdr:col>102</xdr:col>
      <xdr:colOff>165100</xdr:colOff>
      <xdr:row>40</xdr:row>
      <xdr:rowOff>137024</xdr:rowOff>
    </xdr:to>
    <xdr:sp macro="" textlink="">
      <xdr:nvSpPr>
        <xdr:cNvPr id="552" name="フローチャート: 判断 551">
          <a:extLst>
            <a:ext uri="{FF2B5EF4-FFF2-40B4-BE49-F238E27FC236}">
              <a16:creationId xmlns:a16="http://schemas.microsoft.com/office/drawing/2014/main" id="{00000000-0008-0000-0F00-000028020000}"/>
            </a:ext>
          </a:extLst>
        </xdr:cNvPr>
        <xdr:cNvSpPr/>
      </xdr:nvSpPr>
      <xdr:spPr>
        <a:xfrm>
          <a:off x="19494500" y="689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86123</xdr:rowOff>
    </xdr:from>
    <xdr:to>
      <xdr:col>98</xdr:col>
      <xdr:colOff>38100</xdr:colOff>
      <xdr:row>41</xdr:row>
      <xdr:rowOff>16273</xdr:rowOff>
    </xdr:to>
    <xdr:sp macro="" textlink="">
      <xdr:nvSpPr>
        <xdr:cNvPr id="553" name="フローチャート: 判断 552">
          <a:extLst>
            <a:ext uri="{FF2B5EF4-FFF2-40B4-BE49-F238E27FC236}">
              <a16:creationId xmlns:a16="http://schemas.microsoft.com/office/drawing/2014/main" id="{00000000-0008-0000-0F00-000029020000}"/>
            </a:ext>
          </a:extLst>
        </xdr:cNvPr>
        <xdr:cNvSpPr/>
      </xdr:nvSpPr>
      <xdr:spPr>
        <a:xfrm>
          <a:off x="18605500" y="694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4" name="テキスト ボックス 553">
          <a:extLst>
            <a:ext uri="{FF2B5EF4-FFF2-40B4-BE49-F238E27FC236}">
              <a16:creationId xmlns:a16="http://schemas.microsoft.com/office/drawing/2014/main" id="{00000000-0008-0000-0F00-00002A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5" name="テキスト ボックス 554">
          <a:extLst>
            <a:ext uri="{FF2B5EF4-FFF2-40B4-BE49-F238E27FC236}">
              <a16:creationId xmlns:a16="http://schemas.microsoft.com/office/drawing/2014/main" id="{00000000-0008-0000-0F00-00002B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6" name="テキスト ボックス 555">
          <a:extLst>
            <a:ext uri="{FF2B5EF4-FFF2-40B4-BE49-F238E27FC236}">
              <a16:creationId xmlns:a16="http://schemas.microsoft.com/office/drawing/2014/main" id="{00000000-0008-0000-0F00-00002C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7" name="テキスト ボックス 556">
          <a:extLst>
            <a:ext uri="{FF2B5EF4-FFF2-40B4-BE49-F238E27FC236}">
              <a16:creationId xmlns:a16="http://schemas.microsoft.com/office/drawing/2014/main" id="{00000000-0008-0000-0F00-00002D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8" name="テキスト ボックス 557">
          <a:extLst>
            <a:ext uri="{FF2B5EF4-FFF2-40B4-BE49-F238E27FC236}">
              <a16:creationId xmlns:a16="http://schemas.microsoft.com/office/drawing/2014/main" id="{00000000-0008-0000-0F00-00002E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135048</xdr:rowOff>
    </xdr:from>
    <xdr:to>
      <xdr:col>116</xdr:col>
      <xdr:colOff>114300</xdr:colOff>
      <xdr:row>40</xdr:row>
      <xdr:rowOff>65198</xdr:rowOff>
    </xdr:to>
    <xdr:sp macro="" textlink="">
      <xdr:nvSpPr>
        <xdr:cNvPr id="559" name="楕円 558">
          <a:extLst>
            <a:ext uri="{FF2B5EF4-FFF2-40B4-BE49-F238E27FC236}">
              <a16:creationId xmlns:a16="http://schemas.microsoft.com/office/drawing/2014/main" id="{00000000-0008-0000-0F00-00002F020000}"/>
            </a:ext>
          </a:extLst>
        </xdr:cNvPr>
        <xdr:cNvSpPr/>
      </xdr:nvSpPr>
      <xdr:spPr>
        <a:xfrm>
          <a:off x="22110700" y="682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157925</xdr:rowOff>
    </xdr:from>
    <xdr:ext cx="599010" cy="259045"/>
    <xdr:sp macro="" textlink="">
      <xdr:nvSpPr>
        <xdr:cNvPr id="560" name="【一般廃棄物処理施設】&#10;一人当たり有形固定資産（償却資産）額該当値テキスト">
          <a:extLst>
            <a:ext uri="{FF2B5EF4-FFF2-40B4-BE49-F238E27FC236}">
              <a16:creationId xmlns:a16="http://schemas.microsoft.com/office/drawing/2014/main" id="{00000000-0008-0000-0F00-000030020000}"/>
            </a:ext>
          </a:extLst>
        </xdr:cNvPr>
        <xdr:cNvSpPr txBox="1"/>
      </xdr:nvSpPr>
      <xdr:spPr>
        <a:xfrm>
          <a:off x="22199600" y="6673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122525</xdr:rowOff>
    </xdr:from>
    <xdr:to>
      <xdr:col>112</xdr:col>
      <xdr:colOff>38100</xdr:colOff>
      <xdr:row>40</xdr:row>
      <xdr:rowOff>52675</xdr:rowOff>
    </xdr:to>
    <xdr:sp macro="" textlink="">
      <xdr:nvSpPr>
        <xdr:cNvPr id="561" name="楕円 560">
          <a:extLst>
            <a:ext uri="{FF2B5EF4-FFF2-40B4-BE49-F238E27FC236}">
              <a16:creationId xmlns:a16="http://schemas.microsoft.com/office/drawing/2014/main" id="{00000000-0008-0000-0F00-000031020000}"/>
            </a:ext>
          </a:extLst>
        </xdr:cNvPr>
        <xdr:cNvSpPr/>
      </xdr:nvSpPr>
      <xdr:spPr>
        <a:xfrm>
          <a:off x="21272500" y="680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1875</xdr:rowOff>
    </xdr:from>
    <xdr:to>
      <xdr:col>116</xdr:col>
      <xdr:colOff>63500</xdr:colOff>
      <xdr:row>40</xdr:row>
      <xdr:rowOff>14398</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21323300" y="6859875"/>
          <a:ext cx="838200" cy="12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1255</xdr:rowOff>
    </xdr:from>
    <xdr:to>
      <xdr:col>107</xdr:col>
      <xdr:colOff>101600</xdr:colOff>
      <xdr:row>40</xdr:row>
      <xdr:rowOff>102855</xdr:rowOff>
    </xdr:to>
    <xdr:sp macro="" textlink="">
      <xdr:nvSpPr>
        <xdr:cNvPr id="563" name="楕円 562">
          <a:extLst>
            <a:ext uri="{FF2B5EF4-FFF2-40B4-BE49-F238E27FC236}">
              <a16:creationId xmlns:a16="http://schemas.microsoft.com/office/drawing/2014/main" id="{00000000-0008-0000-0F00-000033020000}"/>
            </a:ext>
          </a:extLst>
        </xdr:cNvPr>
        <xdr:cNvSpPr/>
      </xdr:nvSpPr>
      <xdr:spPr>
        <a:xfrm>
          <a:off x="20383500" y="685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1875</xdr:rowOff>
    </xdr:from>
    <xdr:to>
      <xdr:col>111</xdr:col>
      <xdr:colOff>177800</xdr:colOff>
      <xdr:row>40</xdr:row>
      <xdr:rowOff>52055</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flipV="1">
          <a:off x="20434300" y="6859875"/>
          <a:ext cx="889000" cy="5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169224</xdr:rowOff>
    </xdr:from>
    <xdr:to>
      <xdr:col>102</xdr:col>
      <xdr:colOff>165100</xdr:colOff>
      <xdr:row>40</xdr:row>
      <xdr:rowOff>99374</xdr:rowOff>
    </xdr:to>
    <xdr:sp macro="" textlink="">
      <xdr:nvSpPr>
        <xdr:cNvPr id="565" name="楕円 564">
          <a:extLst>
            <a:ext uri="{FF2B5EF4-FFF2-40B4-BE49-F238E27FC236}">
              <a16:creationId xmlns:a16="http://schemas.microsoft.com/office/drawing/2014/main" id="{00000000-0008-0000-0F00-000035020000}"/>
            </a:ext>
          </a:extLst>
        </xdr:cNvPr>
        <xdr:cNvSpPr/>
      </xdr:nvSpPr>
      <xdr:spPr>
        <a:xfrm>
          <a:off x="19494500" y="685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48574</xdr:rowOff>
    </xdr:from>
    <xdr:to>
      <xdr:col>107</xdr:col>
      <xdr:colOff>50800</xdr:colOff>
      <xdr:row>40</xdr:row>
      <xdr:rowOff>52055</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9545300" y="6906574"/>
          <a:ext cx="889000" cy="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99912</xdr:rowOff>
    </xdr:from>
    <xdr:ext cx="599010" cy="259045"/>
    <xdr:sp macro="" textlink="">
      <xdr:nvSpPr>
        <xdr:cNvPr id="567" name="n_1aveValue【一般廃棄物処理施設】&#10;一人当たり有形固定資産（償却資産）額">
          <a:extLst>
            <a:ext uri="{FF2B5EF4-FFF2-40B4-BE49-F238E27FC236}">
              <a16:creationId xmlns:a16="http://schemas.microsoft.com/office/drawing/2014/main" id="{00000000-0008-0000-0F00-000037020000}"/>
            </a:ext>
          </a:extLst>
        </xdr:cNvPr>
        <xdr:cNvSpPr txBox="1"/>
      </xdr:nvSpPr>
      <xdr:spPr>
        <a:xfrm>
          <a:off x="21011095" y="695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64029</xdr:rowOff>
    </xdr:from>
    <xdr:ext cx="599010" cy="259045"/>
    <xdr:sp macro="" textlink="">
      <xdr:nvSpPr>
        <xdr:cNvPr id="568" name="n_2aveValue【一般廃棄物処理施設】&#10;一人当たり有形固定資産（償却資産）額">
          <a:extLst>
            <a:ext uri="{FF2B5EF4-FFF2-40B4-BE49-F238E27FC236}">
              <a16:creationId xmlns:a16="http://schemas.microsoft.com/office/drawing/2014/main" id="{00000000-0008-0000-0F00-000038020000}"/>
            </a:ext>
          </a:extLst>
        </xdr:cNvPr>
        <xdr:cNvSpPr txBox="1"/>
      </xdr:nvSpPr>
      <xdr:spPr>
        <a:xfrm>
          <a:off x="20134795" y="623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128151</xdr:rowOff>
    </xdr:from>
    <xdr:ext cx="534377" cy="259045"/>
    <xdr:sp macro="" textlink="">
      <xdr:nvSpPr>
        <xdr:cNvPr id="569" name="n_3aveValue【一般廃棄物処理施設】&#10;一人当たり有形固定資産（償却資産）額">
          <a:extLst>
            <a:ext uri="{FF2B5EF4-FFF2-40B4-BE49-F238E27FC236}">
              <a16:creationId xmlns:a16="http://schemas.microsoft.com/office/drawing/2014/main" id="{00000000-0008-0000-0F00-000039020000}"/>
            </a:ext>
          </a:extLst>
        </xdr:cNvPr>
        <xdr:cNvSpPr txBox="1"/>
      </xdr:nvSpPr>
      <xdr:spPr>
        <a:xfrm>
          <a:off x="19278111" y="698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32800</xdr:rowOff>
    </xdr:from>
    <xdr:ext cx="534377" cy="259045"/>
    <xdr:sp macro="" textlink="">
      <xdr:nvSpPr>
        <xdr:cNvPr id="570" name="n_4aveValue【一般廃棄物処理施設】&#10;一人当たり有形固定資産（償却資産）額">
          <a:extLst>
            <a:ext uri="{FF2B5EF4-FFF2-40B4-BE49-F238E27FC236}">
              <a16:creationId xmlns:a16="http://schemas.microsoft.com/office/drawing/2014/main" id="{00000000-0008-0000-0F00-00003A020000}"/>
            </a:ext>
          </a:extLst>
        </xdr:cNvPr>
        <xdr:cNvSpPr txBox="1"/>
      </xdr:nvSpPr>
      <xdr:spPr>
        <a:xfrm>
          <a:off x="18389111" y="671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69202</xdr:rowOff>
    </xdr:from>
    <xdr:ext cx="599010" cy="259045"/>
    <xdr:sp macro="" textlink="">
      <xdr:nvSpPr>
        <xdr:cNvPr id="571" name="n_1mainValue【一般廃棄物処理施設】&#10;一人当たり有形固定資産（償却資産）額">
          <a:extLst>
            <a:ext uri="{FF2B5EF4-FFF2-40B4-BE49-F238E27FC236}">
              <a16:creationId xmlns:a16="http://schemas.microsoft.com/office/drawing/2014/main" id="{00000000-0008-0000-0F00-00003B020000}"/>
            </a:ext>
          </a:extLst>
        </xdr:cNvPr>
        <xdr:cNvSpPr txBox="1"/>
      </xdr:nvSpPr>
      <xdr:spPr>
        <a:xfrm>
          <a:off x="21011095" y="658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93982</xdr:rowOff>
    </xdr:from>
    <xdr:ext cx="599010" cy="259045"/>
    <xdr:sp macro="" textlink="">
      <xdr:nvSpPr>
        <xdr:cNvPr id="572" name="n_2mainValue【一般廃棄物処理施設】&#10;一人当たり有形固定資産（償却資産）額">
          <a:extLst>
            <a:ext uri="{FF2B5EF4-FFF2-40B4-BE49-F238E27FC236}">
              <a16:creationId xmlns:a16="http://schemas.microsoft.com/office/drawing/2014/main" id="{00000000-0008-0000-0F00-00003C020000}"/>
            </a:ext>
          </a:extLst>
        </xdr:cNvPr>
        <xdr:cNvSpPr txBox="1"/>
      </xdr:nvSpPr>
      <xdr:spPr>
        <a:xfrm>
          <a:off x="20134795" y="6951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115901</xdr:rowOff>
    </xdr:from>
    <xdr:ext cx="599010" cy="259045"/>
    <xdr:sp macro="" textlink="">
      <xdr:nvSpPr>
        <xdr:cNvPr id="573" name="n_3mainValue【一般廃棄物処理施設】&#10;一人当たり有形固定資産（償却資産）額">
          <a:extLst>
            <a:ext uri="{FF2B5EF4-FFF2-40B4-BE49-F238E27FC236}">
              <a16:creationId xmlns:a16="http://schemas.microsoft.com/office/drawing/2014/main" id="{00000000-0008-0000-0F00-00003D020000}"/>
            </a:ext>
          </a:extLst>
        </xdr:cNvPr>
        <xdr:cNvSpPr txBox="1"/>
      </xdr:nvSpPr>
      <xdr:spPr>
        <a:xfrm>
          <a:off x="19245795" y="6631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4" name="正方形/長方形 573">
          <a:extLst>
            <a:ext uri="{FF2B5EF4-FFF2-40B4-BE49-F238E27FC236}">
              <a16:creationId xmlns:a16="http://schemas.microsoft.com/office/drawing/2014/main" id="{00000000-0008-0000-0F00-00003E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5" name="正方形/長方形 574">
          <a:extLst>
            <a:ext uri="{FF2B5EF4-FFF2-40B4-BE49-F238E27FC236}">
              <a16:creationId xmlns:a16="http://schemas.microsoft.com/office/drawing/2014/main" id="{00000000-0008-0000-0F00-00003F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6" name="正方形/長方形 575">
          <a:extLst>
            <a:ext uri="{FF2B5EF4-FFF2-40B4-BE49-F238E27FC236}">
              <a16:creationId xmlns:a16="http://schemas.microsoft.com/office/drawing/2014/main" id="{00000000-0008-0000-0F00-000040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7" name="正方形/長方形 576">
          <a:extLst>
            <a:ext uri="{FF2B5EF4-FFF2-40B4-BE49-F238E27FC236}">
              <a16:creationId xmlns:a16="http://schemas.microsoft.com/office/drawing/2014/main" id="{00000000-0008-0000-0F00-000041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8" name="正方形/長方形 577">
          <a:extLst>
            <a:ext uri="{FF2B5EF4-FFF2-40B4-BE49-F238E27FC236}">
              <a16:creationId xmlns:a16="http://schemas.microsoft.com/office/drawing/2014/main" id="{00000000-0008-0000-0F00-000042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9" name="正方形/長方形 578">
          <a:extLst>
            <a:ext uri="{FF2B5EF4-FFF2-40B4-BE49-F238E27FC236}">
              <a16:creationId xmlns:a16="http://schemas.microsoft.com/office/drawing/2014/main" id="{00000000-0008-0000-0F00-000043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0" name="正方形/長方形 579">
          <a:extLst>
            <a:ext uri="{FF2B5EF4-FFF2-40B4-BE49-F238E27FC236}">
              <a16:creationId xmlns:a16="http://schemas.microsoft.com/office/drawing/2014/main" id="{00000000-0008-0000-0F00-000044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1" name="正方形/長方形 580">
          <a:extLst>
            <a:ext uri="{FF2B5EF4-FFF2-40B4-BE49-F238E27FC236}">
              <a16:creationId xmlns:a16="http://schemas.microsoft.com/office/drawing/2014/main" id="{00000000-0008-0000-0F00-000045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3" name="直線コネクタ 582">
          <a:extLst>
            <a:ext uri="{FF2B5EF4-FFF2-40B4-BE49-F238E27FC236}">
              <a16:creationId xmlns:a16="http://schemas.microsoft.com/office/drawing/2014/main" id="{00000000-0008-0000-0F00-000047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5" name="直線コネクタ 584">
          <a:extLst>
            <a:ext uri="{FF2B5EF4-FFF2-40B4-BE49-F238E27FC236}">
              <a16:creationId xmlns:a16="http://schemas.microsoft.com/office/drawing/2014/main" id="{00000000-0008-0000-0F00-000049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87" name="直線コネクタ 586">
          <a:extLst>
            <a:ext uri="{FF2B5EF4-FFF2-40B4-BE49-F238E27FC236}">
              <a16:creationId xmlns:a16="http://schemas.microsoft.com/office/drawing/2014/main" id="{00000000-0008-0000-0F00-00004B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89" name="直線コネクタ 588">
          <a:extLst>
            <a:ext uri="{FF2B5EF4-FFF2-40B4-BE49-F238E27FC236}">
              <a16:creationId xmlns:a16="http://schemas.microsoft.com/office/drawing/2014/main" id="{00000000-0008-0000-0F00-00004D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91" name="直線コネクタ 590">
          <a:extLst>
            <a:ext uri="{FF2B5EF4-FFF2-40B4-BE49-F238E27FC236}">
              <a16:creationId xmlns:a16="http://schemas.microsoft.com/office/drawing/2014/main" id="{00000000-0008-0000-0F00-00004F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2" name="テキスト ボックス 591">
          <a:extLst>
            <a:ext uri="{FF2B5EF4-FFF2-40B4-BE49-F238E27FC236}">
              <a16:creationId xmlns:a16="http://schemas.microsoft.com/office/drawing/2014/main" id="{00000000-0008-0000-0F00-000050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3" name="直線コネクタ 592">
          <a:extLst>
            <a:ext uri="{FF2B5EF4-FFF2-40B4-BE49-F238E27FC236}">
              <a16:creationId xmlns:a16="http://schemas.microsoft.com/office/drawing/2014/main" id="{00000000-0008-0000-0F00-000051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4" name="テキスト ボックス 593">
          <a:extLst>
            <a:ext uri="{FF2B5EF4-FFF2-40B4-BE49-F238E27FC236}">
              <a16:creationId xmlns:a16="http://schemas.microsoft.com/office/drawing/2014/main" id="{00000000-0008-0000-0F00-000052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96" name="テキスト ボックス 595">
          <a:extLst>
            <a:ext uri="{FF2B5EF4-FFF2-40B4-BE49-F238E27FC236}">
              <a16:creationId xmlns:a16="http://schemas.microsoft.com/office/drawing/2014/main" id="{00000000-0008-0000-0F00-000054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8" name="【保健センター・保健所】&#10;有形固定資産減価償却率グラフ枠">
          <a:extLst>
            <a:ext uri="{FF2B5EF4-FFF2-40B4-BE49-F238E27FC236}">
              <a16:creationId xmlns:a16="http://schemas.microsoft.com/office/drawing/2014/main" id="{00000000-0008-0000-0F00-000056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00" name="【保健センター・保健所】&#10;有形固定資産減価償却率最小値テキスト">
          <a:extLst>
            <a:ext uri="{FF2B5EF4-FFF2-40B4-BE49-F238E27FC236}">
              <a16:creationId xmlns:a16="http://schemas.microsoft.com/office/drawing/2014/main" id="{00000000-0008-0000-0F00-000058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602" name="【保健センター・保健所】&#10;有形固定資産減価償却率最大値テキスト">
          <a:extLst>
            <a:ext uri="{FF2B5EF4-FFF2-40B4-BE49-F238E27FC236}">
              <a16:creationId xmlns:a16="http://schemas.microsoft.com/office/drawing/2014/main" id="{00000000-0008-0000-0F00-00005A020000}"/>
            </a:ext>
          </a:extLst>
        </xdr:cNvPr>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603" name="直線コネクタ 602">
          <a:extLst>
            <a:ext uri="{FF2B5EF4-FFF2-40B4-BE49-F238E27FC236}">
              <a16:creationId xmlns:a16="http://schemas.microsoft.com/office/drawing/2014/main" id="{00000000-0008-0000-0F00-00005B020000}"/>
            </a:ext>
          </a:extLst>
        </xdr:cNvPr>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59889</xdr:rowOff>
    </xdr:from>
    <xdr:ext cx="405111" cy="259045"/>
    <xdr:sp macro="" textlink="">
      <xdr:nvSpPr>
        <xdr:cNvPr id="604" name="【保健センター・保健所】&#10;有形固定資産減価償却率平均値テキスト">
          <a:extLst>
            <a:ext uri="{FF2B5EF4-FFF2-40B4-BE49-F238E27FC236}">
              <a16:creationId xmlns:a16="http://schemas.microsoft.com/office/drawing/2014/main" id="{00000000-0008-0000-0F00-00005C020000}"/>
            </a:ext>
          </a:extLst>
        </xdr:cNvPr>
        <xdr:cNvSpPr txBox="1"/>
      </xdr:nvSpPr>
      <xdr:spPr>
        <a:xfrm>
          <a:off x="16357600" y="10175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81462</xdr:rowOff>
    </xdr:from>
    <xdr:to>
      <xdr:col>85</xdr:col>
      <xdr:colOff>177800</xdr:colOff>
      <xdr:row>60</xdr:row>
      <xdr:rowOff>11612</xdr:rowOff>
    </xdr:to>
    <xdr:sp macro="" textlink="">
      <xdr:nvSpPr>
        <xdr:cNvPr id="605" name="フローチャート: 判断 604">
          <a:extLst>
            <a:ext uri="{FF2B5EF4-FFF2-40B4-BE49-F238E27FC236}">
              <a16:creationId xmlns:a16="http://schemas.microsoft.com/office/drawing/2014/main" id="{00000000-0008-0000-0F00-00005D020000}"/>
            </a:ext>
          </a:extLst>
        </xdr:cNvPr>
        <xdr:cNvSpPr/>
      </xdr:nvSpPr>
      <xdr:spPr>
        <a:xfrm>
          <a:off x="162687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66766</xdr:rowOff>
    </xdr:from>
    <xdr:to>
      <xdr:col>81</xdr:col>
      <xdr:colOff>101600</xdr:colOff>
      <xdr:row>59</xdr:row>
      <xdr:rowOff>168366</xdr:rowOff>
    </xdr:to>
    <xdr:sp macro="" textlink="">
      <xdr:nvSpPr>
        <xdr:cNvPr id="606" name="フローチャート: 判断 605">
          <a:extLst>
            <a:ext uri="{FF2B5EF4-FFF2-40B4-BE49-F238E27FC236}">
              <a16:creationId xmlns:a16="http://schemas.microsoft.com/office/drawing/2014/main" id="{00000000-0008-0000-0F00-00005E020000}"/>
            </a:ext>
          </a:extLst>
        </xdr:cNvPr>
        <xdr:cNvSpPr/>
      </xdr:nvSpPr>
      <xdr:spPr>
        <a:xfrm>
          <a:off x="15430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607" name="フローチャート: 判断 606">
          <a:extLst>
            <a:ext uri="{FF2B5EF4-FFF2-40B4-BE49-F238E27FC236}">
              <a16:creationId xmlns:a16="http://schemas.microsoft.com/office/drawing/2014/main" id="{00000000-0008-0000-0F00-00005F020000}"/>
            </a:ext>
          </a:extLst>
        </xdr:cNvPr>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608" name="フローチャート: 判断 607">
          <a:extLst>
            <a:ext uri="{FF2B5EF4-FFF2-40B4-BE49-F238E27FC236}">
              <a16:creationId xmlns:a16="http://schemas.microsoft.com/office/drawing/2014/main" id="{00000000-0008-0000-0F00-000060020000}"/>
            </a:ext>
          </a:extLst>
        </xdr:cNvPr>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4717</xdr:rowOff>
    </xdr:from>
    <xdr:to>
      <xdr:col>67</xdr:col>
      <xdr:colOff>101600</xdr:colOff>
      <xdr:row>59</xdr:row>
      <xdr:rowOff>106317</xdr:rowOff>
    </xdr:to>
    <xdr:sp macro="" textlink="">
      <xdr:nvSpPr>
        <xdr:cNvPr id="609" name="フローチャート: 判断 608">
          <a:extLst>
            <a:ext uri="{FF2B5EF4-FFF2-40B4-BE49-F238E27FC236}">
              <a16:creationId xmlns:a16="http://schemas.microsoft.com/office/drawing/2014/main" id="{00000000-0008-0000-0F00-000061020000}"/>
            </a:ext>
          </a:extLst>
        </xdr:cNvPr>
        <xdr:cNvSpPr/>
      </xdr:nvSpPr>
      <xdr:spPr>
        <a:xfrm>
          <a:off x="127635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00000000-0008-0000-0F00-000062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00000000-0008-0000-0F00-000063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00000000-0008-0000-0F00-000064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00000000-0008-0000-0F00-000065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id="{00000000-0008-0000-0F00-000066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58601</xdr:rowOff>
    </xdr:from>
    <xdr:to>
      <xdr:col>85</xdr:col>
      <xdr:colOff>177800</xdr:colOff>
      <xdr:row>59</xdr:row>
      <xdr:rowOff>160201</xdr:rowOff>
    </xdr:to>
    <xdr:sp macro="" textlink="">
      <xdr:nvSpPr>
        <xdr:cNvPr id="615" name="楕円 614">
          <a:extLst>
            <a:ext uri="{FF2B5EF4-FFF2-40B4-BE49-F238E27FC236}">
              <a16:creationId xmlns:a16="http://schemas.microsoft.com/office/drawing/2014/main" id="{00000000-0008-0000-0F00-000067020000}"/>
            </a:ext>
          </a:extLst>
        </xdr:cNvPr>
        <xdr:cNvSpPr/>
      </xdr:nvSpPr>
      <xdr:spPr>
        <a:xfrm>
          <a:off x="16268700" y="101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81478</xdr:rowOff>
    </xdr:from>
    <xdr:ext cx="405111" cy="259045"/>
    <xdr:sp macro="" textlink="">
      <xdr:nvSpPr>
        <xdr:cNvPr id="616" name="【保健センター・保健所】&#10;有形固定資産減価償却率該当値テキスト">
          <a:extLst>
            <a:ext uri="{FF2B5EF4-FFF2-40B4-BE49-F238E27FC236}">
              <a16:creationId xmlns:a16="http://schemas.microsoft.com/office/drawing/2014/main" id="{00000000-0008-0000-0F00-000068020000}"/>
            </a:ext>
          </a:extLst>
        </xdr:cNvPr>
        <xdr:cNvSpPr txBox="1"/>
      </xdr:nvSpPr>
      <xdr:spPr>
        <a:xfrm>
          <a:off x="16357600" y="10025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22678</xdr:rowOff>
    </xdr:from>
    <xdr:to>
      <xdr:col>81</xdr:col>
      <xdr:colOff>101600</xdr:colOff>
      <xdr:row>59</xdr:row>
      <xdr:rowOff>124278</xdr:rowOff>
    </xdr:to>
    <xdr:sp macro="" textlink="">
      <xdr:nvSpPr>
        <xdr:cNvPr id="617" name="楕円 616">
          <a:extLst>
            <a:ext uri="{FF2B5EF4-FFF2-40B4-BE49-F238E27FC236}">
              <a16:creationId xmlns:a16="http://schemas.microsoft.com/office/drawing/2014/main" id="{00000000-0008-0000-0F00-000069020000}"/>
            </a:ext>
          </a:extLst>
        </xdr:cNvPr>
        <xdr:cNvSpPr/>
      </xdr:nvSpPr>
      <xdr:spPr>
        <a:xfrm>
          <a:off x="15430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73478</xdr:rowOff>
    </xdr:from>
    <xdr:to>
      <xdr:col>85</xdr:col>
      <xdr:colOff>127000</xdr:colOff>
      <xdr:row>59</xdr:row>
      <xdr:rowOff>109401</xdr:rowOff>
    </xdr:to>
    <xdr:cxnSp macro="">
      <xdr:nvCxnSpPr>
        <xdr:cNvPr id="618" name="直線コネクタ 617">
          <a:extLst>
            <a:ext uri="{FF2B5EF4-FFF2-40B4-BE49-F238E27FC236}">
              <a16:creationId xmlns:a16="http://schemas.microsoft.com/office/drawing/2014/main" id="{00000000-0008-0000-0F00-00006A020000}"/>
            </a:ext>
          </a:extLst>
        </xdr:cNvPr>
        <xdr:cNvCxnSpPr/>
      </xdr:nvCxnSpPr>
      <xdr:spPr>
        <a:xfrm>
          <a:off x="15481300" y="10189028"/>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158206</xdr:rowOff>
    </xdr:from>
    <xdr:to>
      <xdr:col>76</xdr:col>
      <xdr:colOff>165100</xdr:colOff>
      <xdr:row>59</xdr:row>
      <xdr:rowOff>88356</xdr:rowOff>
    </xdr:to>
    <xdr:sp macro="" textlink="">
      <xdr:nvSpPr>
        <xdr:cNvPr id="619" name="楕円 618">
          <a:extLst>
            <a:ext uri="{FF2B5EF4-FFF2-40B4-BE49-F238E27FC236}">
              <a16:creationId xmlns:a16="http://schemas.microsoft.com/office/drawing/2014/main" id="{00000000-0008-0000-0F00-00006B020000}"/>
            </a:ext>
          </a:extLst>
        </xdr:cNvPr>
        <xdr:cNvSpPr/>
      </xdr:nvSpPr>
      <xdr:spPr>
        <a:xfrm>
          <a:off x="1454150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37556</xdr:rowOff>
    </xdr:from>
    <xdr:to>
      <xdr:col>81</xdr:col>
      <xdr:colOff>50800</xdr:colOff>
      <xdr:row>59</xdr:row>
      <xdr:rowOff>73478</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a:off x="14592300" y="1015310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122283</xdr:rowOff>
    </xdr:from>
    <xdr:to>
      <xdr:col>72</xdr:col>
      <xdr:colOff>38100</xdr:colOff>
      <xdr:row>59</xdr:row>
      <xdr:rowOff>52433</xdr:rowOff>
    </xdr:to>
    <xdr:sp macro="" textlink="">
      <xdr:nvSpPr>
        <xdr:cNvPr id="621" name="楕円 620">
          <a:extLst>
            <a:ext uri="{FF2B5EF4-FFF2-40B4-BE49-F238E27FC236}">
              <a16:creationId xmlns:a16="http://schemas.microsoft.com/office/drawing/2014/main" id="{00000000-0008-0000-0F00-00006D020000}"/>
            </a:ext>
          </a:extLst>
        </xdr:cNvPr>
        <xdr:cNvSpPr/>
      </xdr:nvSpPr>
      <xdr:spPr>
        <a:xfrm>
          <a:off x="13652500" y="1006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1633</xdr:rowOff>
    </xdr:from>
    <xdr:to>
      <xdr:col>76</xdr:col>
      <xdr:colOff>114300</xdr:colOff>
      <xdr:row>59</xdr:row>
      <xdr:rowOff>37556</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a:off x="13703300" y="1011718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159493</xdr:rowOff>
    </xdr:from>
    <xdr:ext cx="405111" cy="259045"/>
    <xdr:sp macro="" textlink="">
      <xdr:nvSpPr>
        <xdr:cNvPr id="623" name="n_1aveValue【保健センター・保健所】&#10;有形固定資産減価償却率">
          <a:extLst>
            <a:ext uri="{FF2B5EF4-FFF2-40B4-BE49-F238E27FC236}">
              <a16:creationId xmlns:a16="http://schemas.microsoft.com/office/drawing/2014/main" id="{00000000-0008-0000-0F00-00006F020000}"/>
            </a:ext>
          </a:extLst>
        </xdr:cNvPr>
        <xdr:cNvSpPr txBox="1"/>
      </xdr:nvSpPr>
      <xdr:spPr>
        <a:xfrm>
          <a:off x="15266044" y="1027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117039</xdr:rowOff>
    </xdr:from>
    <xdr:ext cx="405111" cy="259045"/>
    <xdr:sp macro="" textlink="">
      <xdr:nvSpPr>
        <xdr:cNvPr id="624" name="n_2aveValue【保健センター・保健所】&#10;有形固定資産減価償却率">
          <a:extLst>
            <a:ext uri="{FF2B5EF4-FFF2-40B4-BE49-F238E27FC236}">
              <a16:creationId xmlns:a16="http://schemas.microsoft.com/office/drawing/2014/main" id="{00000000-0008-0000-0F00-000070020000}"/>
            </a:ext>
          </a:extLst>
        </xdr:cNvPr>
        <xdr:cNvSpPr txBox="1"/>
      </xdr:nvSpPr>
      <xdr:spPr>
        <a:xfrm>
          <a:off x="14389744" y="1023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121937</xdr:rowOff>
    </xdr:from>
    <xdr:ext cx="405111" cy="259045"/>
    <xdr:sp macro="" textlink="">
      <xdr:nvSpPr>
        <xdr:cNvPr id="625" name="n_3aveValue【保健センター・保健所】&#10;有形固定資産減価償却率">
          <a:extLst>
            <a:ext uri="{FF2B5EF4-FFF2-40B4-BE49-F238E27FC236}">
              <a16:creationId xmlns:a16="http://schemas.microsoft.com/office/drawing/2014/main" id="{00000000-0008-0000-0F00-000071020000}"/>
            </a:ext>
          </a:extLst>
        </xdr:cNvPr>
        <xdr:cNvSpPr txBox="1"/>
      </xdr:nvSpPr>
      <xdr:spPr>
        <a:xfrm>
          <a:off x="13500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122844</xdr:rowOff>
    </xdr:from>
    <xdr:ext cx="405111" cy="259045"/>
    <xdr:sp macro="" textlink="">
      <xdr:nvSpPr>
        <xdr:cNvPr id="626" name="n_4aveValue【保健センター・保健所】&#10;有形固定資産減価償却率">
          <a:extLst>
            <a:ext uri="{FF2B5EF4-FFF2-40B4-BE49-F238E27FC236}">
              <a16:creationId xmlns:a16="http://schemas.microsoft.com/office/drawing/2014/main" id="{00000000-0008-0000-0F00-000072020000}"/>
            </a:ext>
          </a:extLst>
        </xdr:cNvPr>
        <xdr:cNvSpPr txBox="1"/>
      </xdr:nvSpPr>
      <xdr:spPr>
        <a:xfrm>
          <a:off x="12611744" y="989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140805</xdr:rowOff>
    </xdr:from>
    <xdr:ext cx="405111" cy="259045"/>
    <xdr:sp macro="" textlink="">
      <xdr:nvSpPr>
        <xdr:cNvPr id="627" name="n_1mainValue【保健センター・保健所】&#10;有形固定資産減価償却率">
          <a:extLst>
            <a:ext uri="{FF2B5EF4-FFF2-40B4-BE49-F238E27FC236}">
              <a16:creationId xmlns:a16="http://schemas.microsoft.com/office/drawing/2014/main" id="{00000000-0008-0000-0F00-000073020000}"/>
            </a:ext>
          </a:extLst>
        </xdr:cNvPr>
        <xdr:cNvSpPr txBox="1"/>
      </xdr:nvSpPr>
      <xdr:spPr>
        <a:xfrm>
          <a:off x="15266044" y="991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104883</xdr:rowOff>
    </xdr:from>
    <xdr:ext cx="405111" cy="259045"/>
    <xdr:sp macro="" textlink="">
      <xdr:nvSpPr>
        <xdr:cNvPr id="628" name="n_2mainValue【保健センター・保健所】&#10;有形固定資産減価償却率">
          <a:extLst>
            <a:ext uri="{FF2B5EF4-FFF2-40B4-BE49-F238E27FC236}">
              <a16:creationId xmlns:a16="http://schemas.microsoft.com/office/drawing/2014/main" id="{00000000-0008-0000-0F00-000074020000}"/>
            </a:ext>
          </a:extLst>
        </xdr:cNvPr>
        <xdr:cNvSpPr txBox="1"/>
      </xdr:nvSpPr>
      <xdr:spPr>
        <a:xfrm>
          <a:off x="143897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68960</xdr:rowOff>
    </xdr:from>
    <xdr:ext cx="405111" cy="259045"/>
    <xdr:sp macro="" textlink="">
      <xdr:nvSpPr>
        <xdr:cNvPr id="629" name="n_3mainValue【保健センター・保健所】&#10;有形固定資産減価償却率">
          <a:extLst>
            <a:ext uri="{FF2B5EF4-FFF2-40B4-BE49-F238E27FC236}">
              <a16:creationId xmlns:a16="http://schemas.microsoft.com/office/drawing/2014/main" id="{00000000-0008-0000-0F00-000075020000}"/>
            </a:ext>
          </a:extLst>
        </xdr:cNvPr>
        <xdr:cNvSpPr txBox="1"/>
      </xdr:nvSpPr>
      <xdr:spPr>
        <a:xfrm>
          <a:off x="13500744" y="984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0" name="正方形/長方形 629">
          <a:extLst>
            <a:ext uri="{FF2B5EF4-FFF2-40B4-BE49-F238E27FC236}">
              <a16:creationId xmlns:a16="http://schemas.microsoft.com/office/drawing/2014/main" id="{00000000-0008-0000-0F00-000076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1" name="正方形/長方形 630">
          <a:extLst>
            <a:ext uri="{FF2B5EF4-FFF2-40B4-BE49-F238E27FC236}">
              <a16:creationId xmlns:a16="http://schemas.microsoft.com/office/drawing/2014/main" id="{00000000-0008-0000-0F00-000077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2" name="正方形/長方形 631">
          <a:extLst>
            <a:ext uri="{FF2B5EF4-FFF2-40B4-BE49-F238E27FC236}">
              <a16:creationId xmlns:a16="http://schemas.microsoft.com/office/drawing/2014/main" id="{00000000-0008-0000-0F00-000078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3" name="正方形/長方形 632">
          <a:extLst>
            <a:ext uri="{FF2B5EF4-FFF2-40B4-BE49-F238E27FC236}">
              <a16:creationId xmlns:a16="http://schemas.microsoft.com/office/drawing/2014/main" id="{00000000-0008-0000-0F00-000079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4" name="正方形/長方形 633">
          <a:extLst>
            <a:ext uri="{FF2B5EF4-FFF2-40B4-BE49-F238E27FC236}">
              <a16:creationId xmlns:a16="http://schemas.microsoft.com/office/drawing/2014/main" id="{00000000-0008-0000-0F00-00007A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5" name="正方形/長方形 634">
          <a:extLst>
            <a:ext uri="{FF2B5EF4-FFF2-40B4-BE49-F238E27FC236}">
              <a16:creationId xmlns:a16="http://schemas.microsoft.com/office/drawing/2014/main" id="{00000000-0008-0000-0F00-00007B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6" name="正方形/長方形 635">
          <a:extLst>
            <a:ext uri="{FF2B5EF4-FFF2-40B4-BE49-F238E27FC236}">
              <a16:creationId xmlns:a16="http://schemas.microsoft.com/office/drawing/2014/main" id="{00000000-0008-0000-0F00-00007C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7" name="正方形/長方形 636">
          <a:extLst>
            <a:ext uri="{FF2B5EF4-FFF2-40B4-BE49-F238E27FC236}">
              <a16:creationId xmlns:a16="http://schemas.microsoft.com/office/drawing/2014/main" id="{00000000-0008-0000-0F00-00007D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8" name="テキスト ボックス 637">
          <a:extLst>
            <a:ext uri="{FF2B5EF4-FFF2-40B4-BE49-F238E27FC236}">
              <a16:creationId xmlns:a16="http://schemas.microsoft.com/office/drawing/2014/main" id="{00000000-0008-0000-0F00-00007E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9" name="直線コネクタ 638">
          <a:extLst>
            <a:ext uri="{FF2B5EF4-FFF2-40B4-BE49-F238E27FC236}">
              <a16:creationId xmlns:a16="http://schemas.microsoft.com/office/drawing/2014/main" id="{00000000-0008-0000-0F00-00007F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40" name="直線コネクタ 639">
          <a:extLst>
            <a:ext uri="{FF2B5EF4-FFF2-40B4-BE49-F238E27FC236}">
              <a16:creationId xmlns:a16="http://schemas.microsoft.com/office/drawing/2014/main" id="{00000000-0008-0000-0F00-000080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2" name="直線コネクタ 641">
          <a:extLst>
            <a:ext uri="{FF2B5EF4-FFF2-40B4-BE49-F238E27FC236}">
              <a16:creationId xmlns:a16="http://schemas.microsoft.com/office/drawing/2014/main" id="{00000000-0008-0000-0F00-000082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4" name="直線コネクタ 643">
          <a:extLst>
            <a:ext uri="{FF2B5EF4-FFF2-40B4-BE49-F238E27FC236}">
              <a16:creationId xmlns:a16="http://schemas.microsoft.com/office/drawing/2014/main" id="{00000000-0008-0000-0F00-000084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6" name="直線コネクタ 645">
          <a:extLst>
            <a:ext uri="{FF2B5EF4-FFF2-40B4-BE49-F238E27FC236}">
              <a16:creationId xmlns:a16="http://schemas.microsoft.com/office/drawing/2014/main" id="{00000000-0008-0000-0F00-000086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49" name="テキスト ボックス 648">
          <a:extLst>
            <a:ext uri="{FF2B5EF4-FFF2-40B4-BE49-F238E27FC236}">
              <a16:creationId xmlns:a16="http://schemas.microsoft.com/office/drawing/2014/main" id="{00000000-0008-0000-0F00-000089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0" name="直線コネクタ 649">
          <a:extLst>
            <a:ext uri="{FF2B5EF4-FFF2-40B4-BE49-F238E27FC236}">
              <a16:creationId xmlns:a16="http://schemas.microsoft.com/office/drawing/2014/main" id="{00000000-0008-0000-0F00-00008A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1" name="テキスト ボックス 650">
          <a:extLst>
            <a:ext uri="{FF2B5EF4-FFF2-40B4-BE49-F238E27FC236}">
              <a16:creationId xmlns:a16="http://schemas.microsoft.com/office/drawing/2014/main" id="{00000000-0008-0000-0F00-00008B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2" name="【保健センター・保健所】&#10;一人当たり面積グラフ枠">
          <a:extLst>
            <a:ext uri="{FF2B5EF4-FFF2-40B4-BE49-F238E27FC236}">
              <a16:creationId xmlns:a16="http://schemas.microsoft.com/office/drawing/2014/main" id="{00000000-0008-0000-0F00-00008C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64</xdr:row>
      <xdr:rowOff>64770</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flipV="1">
          <a:off x="22160864" y="961263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54" name="【保健センター・保健所】&#10;一人当たり面積最小値テキスト">
          <a:extLst>
            <a:ext uri="{FF2B5EF4-FFF2-40B4-BE49-F238E27FC236}">
              <a16:creationId xmlns:a16="http://schemas.microsoft.com/office/drawing/2014/main" id="{00000000-0008-0000-0F00-00008E020000}"/>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656" name="【保健センター・保健所】&#10;一人当たり面積最大値テキスト">
          <a:extLst>
            <a:ext uri="{FF2B5EF4-FFF2-40B4-BE49-F238E27FC236}">
              <a16:creationId xmlns:a16="http://schemas.microsoft.com/office/drawing/2014/main" id="{00000000-0008-0000-0F00-000090020000}"/>
            </a:ext>
          </a:extLst>
        </xdr:cNvPr>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657" name="直線コネクタ 656">
          <a:extLst>
            <a:ext uri="{FF2B5EF4-FFF2-40B4-BE49-F238E27FC236}">
              <a16:creationId xmlns:a16="http://schemas.microsoft.com/office/drawing/2014/main" id="{00000000-0008-0000-0F00-000091020000}"/>
            </a:ext>
          </a:extLst>
        </xdr:cNvPr>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97807</xdr:rowOff>
    </xdr:from>
    <xdr:ext cx="469744" cy="259045"/>
    <xdr:sp macro="" textlink="">
      <xdr:nvSpPr>
        <xdr:cNvPr id="658" name="【保健センター・保健所】&#10;一人当たり面積平均値テキスト">
          <a:extLst>
            <a:ext uri="{FF2B5EF4-FFF2-40B4-BE49-F238E27FC236}">
              <a16:creationId xmlns:a16="http://schemas.microsoft.com/office/drawing/2014/main" id="{00000000-0008-0000-0F00-000092020000}"/>
            </a:ext>
          </a:extLst>
        </xdr:cNvPr>
        <xdr:cNvSpPr txBox="1"/>
      </xdr:nvSpPr>
      <xdr:spPr>
        <a:xfrm>
          <a:off x="22199600" y="10556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74930</xdr:rowOff>
    </xdr:from>
    <xdr:to>
      <xdr:col>116</xdr:col>
      <xdr:colOff>114300</xdr:colOff>
      <xdr:row>63</xdr:row>
      <xdr:rowOff>5080</xdr:rowOff>
    </xdr:to>
    <xdr:sp macro="" textlink="">
      <xdr:nvSpPr>
        <xdr:cNvPr id="659" name="フローチャート: 判断 658">
          <a:extLst>
            <a:ext uri="{FF2B5EF4-FFF2-40B4-BE49-F238E27FC236}">
              <a16:creationId xmlns:a16="http://schemas.microsoft.com/office/drawing/2014/main" id="{00000000-0008-0000-0F00-000093020000}"/>
            </a:ext>
          </a:extLst>
        </xdr:cNvPr>
        <xdr:cNvSpPr/>
      </xdr:nvSpPr>
      <xdr:spPr>
        <a:xfrm>
          <a:off x="221107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90170</xdr:rowOff>
    </xdr:from>
    <xdr:to>
      <xdr:col>112</xdr:col>
      <xdr:colOff>38100</xdr:colOff>
      <xdr:row>63</xdr:row>
      <xdr:rowOff>20320</xdr:rowOff>
    </xdr:to>
    <xdr:sp macro="" textlink="">
      <xdr:nvSpPr>
        <xdr:cNvPr id="660" name="フローチャート: 判断 659">
          <a:extLst>
            <a:ext uri="{FF2B5EF4-FFF2-40B4-BE49-F238E27FC236}">
              <a16:creationId xmlns:a16="http://schemas.microsoft.com/office/drawing/2014/main" id="{00000000-0008-0000-0F00-000094020000}"/>
            </a:ext>
          </a:extLst>
        </xdr:cNvPr>
        <xdr:cNvSpPr/>
      </xdr:nvSpPr>
      <xdr:spPr>
        <a:xfrm>
          <a:off x="21272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97790</xdr:rowOff>
    </xdr:from>
    <xdr:to>
      <xdr:col>107</xdr:col>
      <xdr:colOff>101600</xdr:colOff>
      <xdr:row>63</xdr:row>
      <xdr:rowOff>27940</xdr:rowOff>
    </xdr:to>
    <xdr:sp macro="" textlink="">
      <xdr:nvSpPr>
        <xdr:cNvPr id="661" name="フローチャート: 判断 660">
          <a:extLst>
            <a:ext uri="{FF2B5EF4-FFF2-40B4-BE49-F238E27FC236}">
              <a16:creationId xmlns:a16="http://schemas.microsoft.com/office/drawing/2014/main" id="{00000000-0008-0000-0F00-000095020000}"/>
            </a:ext>
          </a:extLst>
        </xdr:cNvPr>
        <xdr:cNvSpPr/>
      </xdr:nvSpPr>
      <xdr:spPr>
        <a:xfrm>
          <a:off x="20383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105410</xdr:rowOff>
    </xdr:from>
    <xdr:to>
      <xdr:col>102</xdr:col>
      <xdr:colOff>165100</xdr:colOff>
      <xdr:row>63</xdr:row>
      <xdr:rowOff>35560</xdr:rowOff>
    </xdr:to>
    <xdr:sp macro="" textlink="">
      <xdr:nvSpPr>
        <xdr:cNvPr id="662" name="フローチャート: 判断 661">
          <a:extLst>
            <a:ext uri="{FF2B5EF4-FFF2-40B4-BE49-F238E27FC236}">
              <a16:creationId xmlns:a16="http://schemas.microsoft.com/office/drawing/2014/main" id="{00000000-0008-0000-0F00-000096020000}"/>
            </a:ext>
          </a:extLst>
        </xdr:cNvPr>
        <xdr:cNvSpPr/>
      </xdr:nvSpPr>
      <xdr:spPr>
        <a:xfrm>
          <a:off x="19494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82550</xdr:rowOff>
    </xdr:from>
    <xdr:to>
      <xdr:col>98</xdr:col>
      <xdr:colOff>38100</xdr:colOff>
      <xdr:row>63</xdr:row>
      <xdr:rowOff>12700</xdr:rowOff>
    </xdr:to>
    <xdr:sp macro="" textlink="">
      <xdr:nvSpPr>
        <xdr:cNvPr id="663" name="フローチャート: 判断 662">
          <a:extLst>
            <a:ext uri="{FF2B5EF4-FFF2-40B4-BE49-F238E27FC236}">
              <a16:creationId xmlns:a16="http://schemas.microsoft.com/office/drawing/2014/main" id="{00000000-0008-0000-0F00-000097020000}"/>
            </a:ext>
          </a:extLst>
        </xdr:cNvPr>
        <xdr:cNvSpPr/>
      </xdr:nvSpPr>
      <xdr:spPr>
        <a:xfrm>
          <a:off x="18605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4" name="テキスト ボックス 663">
          <a:extLst>
            <a:ext uri="{FF2B5EF4-FFF2-40B4-BE49-F238E27FC236}">
              <a16:creationId xmlns:a16="http://schemas.microsoft.com/office/drawing/2014/main" id="{00000000-0008-0000-0F00-000098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5" name="テキスト ボックス 664">
          <a:extLst>
            <a:ext uri="{FF2B5EF4-FFF2-40B4-BE49-F238E27FC236}">
              <a16:creationId xmlns:a16="http://schemas.microsoft.com/office/drawing/2014/main" id="{00000000-0008-0000-0F00-000099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6" name="テキスト ボックス 665">
          <a:extLst>
            <a:ext uri="{FF2B5EF4-FFF2-40B4-BE49-F238E27FC236}">
              <a16:creationId xmlns:a16="http://schemas.microsoft.com/office/drawing/2014/main" id="{00000000-0008-0000-0F00-00009A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7" name="テキスト ボックス 666">
          <a:extLst>
            <a:ext uri="{FF2B5EF4-FFF2-40B4-BE49-F238E27FC236}">
              <a16:creationId xmlns:a16="http://schemas.microsoft.com/office/drawing/2014/main" id="{00000000-0008-0000-0F00-00009B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8" name="テキスト ボックス 667">
          <a:extLst>
            <a:ext uri="{FF2B5EF4-FFF2-40B4-BE49-F238E27FC236}">
              <a16:creationId xmlns:a16="http://schemas.microsoft.com/office/drawing/2014/main" id="{00000000-0008-0000-0F00-00009C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10160</xdr:rowOff>
    </xdr:from>
    <xdr:to>
      <xdr:col>116</xdr:col>
      <xdr:colOff>114300</xdr:colOff>
      <xdr:row>63</xdr:row>
      <xdr:rowOff>111760</xdr:rowOff>
    </xdr:to>
    <xdr:sp macro="" textlink="">
      <xdr:nvSpPr>
        <xdr:cNvPr id="669" name="楕円 668">
          <a:extLst>
            <a:ext uri="{FF2B5EF4-FFF2-40B4-BE49-F238E27FC236}">
              <a16:creationId xmlns:a16="http://schemas.microsoft.com/office/drawing/2014/main" id="{00000000-0008-0000-0F00-00009D020000}"/>
            </a:ext>
          </a:extLst>
        </xdr:cNvPr>
        <xdr:cNvSpPr/>
      </xdr:nvSpPr>
      <xdr:spPr>
        <a:xfrm>
          <a:off x="221107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160037</xdr:rowOff>
    </xdr:from>
    <xdr:ext cx="469744" cy="259045"/>
    <xdr:sp macro="" textlink="">
      <xdr:nvSpPr>
        <xdr:cNvPr id="670" name="【保健センター・保健所】&#10;一人当たり面積該当値テキスト">
          <a:extLst>
            <a:ext uri="{FF2B5EF4-FFF2-40B4-BE49-F238E27FC236}">
              <a16:creationId xmlns:a16="http://schemas.microsoft.com/office/drawing/2014/main" id="{00000000-0008-0000-0F00-00009E020000}"/>
            </a:ext>
          </a:extLst>
        </xdr:cNvPr>
        <xdr:cNvSpPr txBox="1"/>
      </xdr:nvSpPr>
      <xdr:spPr>
        <a:xfrm>
          <a:off x="22199600" y="1078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13970</xdr:rowOff>
    </xdr:from>
    <xdr:to>
      <xdr:col>112</xdr:col>
      <xdr:colOff>38100</xdr:colOff>
      <xdr:row>63</xdr:row>
      <xdr:rowOff>115570</xdr:rowOff>
    </xdr:to>
    <xdr:sp macro="" textlink="">
      <xdr:nvSpPr>
        <xdr:cNvPr id="671" name="楕円 670">
          <a:extLst>
            <a:ext uri="{FF2B5EF4-FFF2-40B4-BE49-F238E27FC236}">
              <a16:creationId xmlns:a16="http://schemas.microsoft.com/office/drawing/2014/main" id="{00000000-0008-0000-0F00-00009F020000}"/>
            </a:ext>
          </a:extLst>
        </xdr:cNvPr>
        <xdr:cNvSpPr/>
      </xdr:nvSpPr>
      <xdr:spPr>
        <a:xfrm>
          <a:off x="21272500" y="1081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60960</xdr:rowOff>
    </xdr:from>
    <xdr:to>
      <xdr:col>116</xdr:col>
      <xdr:colOff>63500</xdr:colOff>
      <xdr:row>63</xdr:row>
      <xdr:rowOff>64770</xdr:rowOff>
    </xdr:to>
    <xdr:cxnSp macro="">
      <xdr:nvCxnSpPr>
        <xdr:cNvPr id="672" name="直線コネクタ 671">
          <a:extLst>
            <a:ext uri="{FF2B5EF4-FFF2-40B4-BE49-F238E27FC236}">
              <a16:creationId xmlns:a16="http://schemas.microsoft.com/office/drawing/2014/main" id="{00000000-0008-0000-0F00-0000A0020000}"/>
            </a:ext>
          </a:extLst>
        </xdr:cNvPr>
        <xdr:cNvCxnSpPr/>
      </xdr:nvCxnSpPr>
      <xdr:spPr>
        <a:xfrm flipV="1">
          <a:off x="21323300" y="108623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17780</xdr:rowOff>
    </xdr:from>
    <xdr:to>
      <xdr:col>107</xdr:col>
      <xdr:colOff>101600</xdr:colOff>
      <xdr:row>63</xdr:row>
      <xdr:rowOff>119380</xdr:rowOff>
    </xdr:to>
    <xdr:sp macro="" textlink="">
      <xdr:nvSpPr>
        <xdr:cNvPr id="673" name="楕円 672">
          <a:extLst>
            <a:ext uri="{FF2B5EF4-FFF2-40B4-BE49-F238E27FC236}">
              <a16:creationId xmlns:a16="http://schemas.microsoft.com/office/drawing/2014/main" id="{00000000-0008-0000-0F00-0000A1020000}"/>
            </a:ext>
          </a:extLst>
        </xdr:cNvPr>
        <xdr:cNvSpPr/>
      </xdr:nvSpPr>
      <xdr:spPr>
        <a:xfrm>
          <a:off x="20383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64770</xdr:rowOff>
    </xdr:from>
    <xdr:to>
      <xdr:col>111</xdr:col>
      <xdr:colOff>177800</xdr:colOff>
      <xdr:row>63</xdr:row>
      <xdr:rowOff>68580</xdr:rowOff>
    </xdr:to>
    <xdr:cxnSp macro="">
      <xdr:nvCxnSpPr>
        <xdr:cNvPr id="674" name="直線コネクタ 673">
          <a:extLst>
            <a:ext uri="{FF2B5EF4-FFF2-40B4-BE49-F238E27FC236}">
              <a16:creationId xmlns:a16="http://schemas.microsoft.com/office/drawing/2014/main" id="{00000000-0008-0000-0F00-0000A2020000}"/>
            </a:ext>
          </a:extLst>
        </xdr:cNvPr>
        <xdr:cNvCxnSpPr/>
      </xdr:nvCxnSpPr>
      <xdr:spPr>
        <a:xfrm flipV="1">
          <a:off x="20434300" y="108661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17780</xdr:rowOff>
    </xdr:from>
    <xdr:to>
      <xdr:col>102</xdr:col>
      <xdr:colOff>165100</xdr:colOff>
      <xdr:row>63</xdr:row>
      <xdr:rowOff>119380</xdr:rowOff>
    </xdr:to>
    <xdr:sp macro="" textlink="">
      <xdr:nvSpPr>
        <xdr:cNvPr id="675" name="楕円 674">
          <a:extLst>
            <a:ext uri="{FF2B5EF4-FFF2-40B4-BE49-F238E27FC236}">
              <a16:creationId xmlns:a16="http://schemas.microsoft.com/office/drawing/2014/main" id="{00000000-0008-0000-0F00-0000A3020000}"/>
            </a:ext>
          </a:extLst>
        </xdr:cNvPr>
        <xdr:cNvSpPr/>
      </xdr:nvSpPr>
      <xdr:spPr>
        <a:xfrm>
          <a:off x="19494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68580</xdr:rowOff>
    </xdr:from>
    <xdr:to>
      <xdr:col>107</xdr:col>
      <xdr:colOff>50800</xdr:colOff>
      <xdr:row>63</xdr:row>
      <xdr:rowOff>68580</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a:off x="19545300" y="10869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36847</xdr:rowOff>
    </xdr:from>
    <xdr:ext cx="469744" cy="259045"/>
    <xdr:sp macro="" textlink="">
      <xdr:nvSpPr>
        <xdr:cNvPr id="677" name="n_1aveValue【保健センター・保健所】&#10;一人当たり面積">
          <a:extLst>
            <a:ext uri="{FF2B5EF4-FFF2-40B4-BE49-F238E27FC236}">
              <a16:creationId xmlns:a16="http://schemas.microsoft.com/office/drawing/2014/main" id="{00000000-0008-0000-0F00-0000A5020000}"/>
            </a:ext>
          </a:extLst>
        </xdr:cNvPr>
        <xdr:cNvSpPr txBox="1"/>
      </xdr:nvSpPr>
      <xdr:spPr>
        <a:xfrm>
          <a:off x="21075727" y="104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44467</xdr:rowOff>
    </xdr:from>
    <xdr:ext cx="469744" cy="259045"/>
    <xdr:sp macro="" textlink="">
      <xdr:nvSpPr>
        <xdr:cNvPr id="678" name="n_2aveValue【保健センター・保健所】&#10;一人当たり面積">
          <a:extLst>
            <a:ext uri="{FF2B5EF4-FFF2-40B4-BE49-F238E27FC236}">
              <a16:creationId xmlns:a16="http://schemas.microsoft.com/office/drawing/2014/main" id="{00000000-0008-0000-0F00-0000A6020000}"/>
            </a:ext>
          </a:extLst>
        </xdr:cNvPr>
        <xdr:cNvSpPr txBox="1"/>
      </xdr:nvSpPr>
      <xdr:spPr>
        <a:xfrm>
          <a:off x="201994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52087</xdr:rowOff>
    </xdr:from>
    <xdr:ext cx="469744" cy="259045"/>
    <xdr:sp macro="" textlink="">
      <xdr:nvSpPr>
        <xdr:cNvPr id="679" name="n_3aveValue【保健センター・保健所】&#10;一人当たり面積">
          <a:extLst>
            <a:ext uri="{FF2B5EF4-FFF2-40B4-BE49-F238E27FC236}">
              <a16:creationId xmlns:a16="http://schemas.microsoft.com/office/drawing/2014/main" id="{00000000-0008-0000-0F00-0000A7020000}"/>
            </a:ext>
          </a:extLst>
        </xdr:cNvPr>
        <xdr:cNvSpPr txBox="1"/>
      </xdr:nvSpPr>
      <xdr:spPr>
        <a:xfrm>
          <a:off x="19310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29227</xdr:rowOff>
    </xdr:from>
    <xdr:ext cx="469744" cy="259045"/>
    <xdr:sp macro="" textlink="">
      <xdr:nvSpPr>
        <xdr:cNvPr id="680" name="n_4aveValue【保健センター・保健所】&#10;一人当たり面積">
          <a:extLst>
            <a:ext uri="{FF2B5EF4-FFF2-40B4-BE49-F238E27FC236}">
              <a16:creationId xmlns:a16="http://schemas.microsoft.com/office/drawing/2014/main" id="{00000000-0008-0000-0F00-0000A8020000}"/>
            </a:ext>
          </a:extLst>
        </xdr:cNvPr>
        <xdr:cNvSpPr txBox="1"/>
      </xdr:nvSpPr>
      <xdr:spPr>
        <a:xfrm>
          <a:off x="18421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106697</xdr:rowOff>
    </xdr:from>
    <xdr:ext cx="469744" cy="259045"/>
    <xdr:sp macro="" textlink="">
      <xdr:nvSpPr>
        <xdr:cNvPr id="681" name="n_1mainValue【保健センター・保健所】&#10;一人当たり面積">
          <a:extLst>
            <a:ext uri="{FF2B5EF4-FFF2-40B4-BE49-F238E27FC236}">
              <a16:creationId xmlns:a16="http://schemas.microsoft.com/office/drawing/2014/main" id="{00000000-0008-0000-0F00-0000A9020000}"/>
            </a:ext>
          </a:extLst>
        </xdr:cNvPr>
        <xdr:cNvSpPr txBox="1"/>
      </xdr:nvSpPr>
      <xdr:spPr>
        <a:xfrm>
          <a:off x="21075727"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110507</xdr:rowOff>
    </xdr:from>
    <xdr:ext cx="469744" cy="259045"/>
    <xdr:sp macro="" textlink="">
      <xdr:nvSpPr>
        <xdr:cNvPr id="682" name="n_2mainValue【保健センター・保健所】&#10;一人当たり面積">
          <a:extLst>
            <a:ext uri="{FF2B5EF4-FFF2-40B4-BE49-F238E27FC236}">
              <a16:creationId xmlns:a16="http://schemas.microsoft.com/office/drawing/2014/main" id="{00000000-0008-0000-0F00-0000AA020000}"/>
            </a:ext>
          </a:extLst>
        </xdr:cNvPr>
        <xdr:cNvSpPr txBox="1"/>
      </xdr:nvSpPr>
      <xdr:spPr>
        <a:xfrm>
          <a:off x="201994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110507</xdr:rowOff>
    </xdr:from>
    <xdr:ext cx="469744" cy="259045"/>
    <xdr:sp macro="" textlink="">
      <xdr:nvSpPr>
        <xdr:cNvPr id="683" name="n_3mainValue【保健センター・保健所】&#10;一人当たり面積">
          <a:extLst>
            <a:ext uri="{FF2B5EF4-FFF2-40B4-BE49-F238E27FC236}">
              <a16:creationId xmlns:a16="http://schemas.microsoft.com/office/drawing/2014/main" id="{00000000-0008-0000-0F00-0000AB020000}"/>
            </a:ext>
          </a:extLst>
        </xdr:cNvPr>
        <xdr:cNvSpPr txBox="1"/>
      </xdr:nvSpPr>
      <xdr:spPr>
        <a:xfrm>
          <a:off x="193104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4" name="正方形/長方形 683">
          <a:extLst>
            <a:ext uri="{FF2B5EF4-FFF2-40B4-BE49-F238E27FC236}">
              <a16:creationId xmlns:a16="http://schemas.microsoft.com/office/drawing/2014/main" id="{00000000-0008-0000-0F00-0000AC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5" name="正方形/長方形 684">
          <a:extLst>
            <a:ext uri="{FF2B5EF4-FFF2-40B4-BE49-F238E27FC236}">
              <a16:creationId xmlns:a16="http://schemas.microsoft.com/office/drawing/2014/main" id="{00000000-0008-0000-0F00-0000AD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6" name="正方形/長方形 685">
          <a:extLst>
            <a:ext uri="{FF2B5EF4-FFF2-40B4-BE49-F238E27FC236}">
              <a16:creationId xmlns:a16="http://schemas.microsoft.com/office/drawing/2014/main" id="{00000000-0008-0000-0F00-0000AE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7" name="正方形/長方形 686">
          <a:extLst>
            <a:ext uri="{FF2B5EF4-FFF2-40B4-BE49-F238E27FC236}">
              <a16:creationId xmlns:a16="http://schemas.microsoft.com/office/drawing/2014/main" id="{00000000-0008-0000-0F00-0000AF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8" name="正方形/長方形 687">
          <a:extLst>
            <a:ext uri="{FF2B5EF4-FFF2-40B4-BE49-F238E27FC236}">
              <a16:creationId xmlns:a16="http://schemas.microsoft.com/office/drawing/2014/main" id="{00000000-0008-0000-0F00-0000B0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9" name="正方形/長方形 688">
          <a:extLst>
            <a:ext uri="{FF2B5EF4-FFF2-40B4-BE49-F238E27FC236}">
              <a16:creationId xmlns:a16="http://schemas.microsoft.com/office/drawing/2014/main" id="{00000000-0008-0000-0F00-0000B1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0" name="正方形/長方形 689">
          <a:extLst>
            <a:ext uri="{FF2B5EF4-FFF2-40B4-BE49-F238E27FC236}">
              <a16:creationId xmlns:a16="http://schemas.microsoft.com/office/drawing/2014/main" id="{00000000-0008-0000-0F00-0000B2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1" name="正方形/長方形 690">
          <a:extLst>
            <a:ext uri="{FF2B5EF4-FFF2-40B4-BE49-F238E27FC236}">
              <a16:creationId xmlns:a16="http://schemas.microsoft.com/office/drawing/2014/main" id="{00000000-0008-0000-0F00-0000B3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2" name="テキスト ボックス 691">
          <a:extLst>
            <a:ext uri="{FF2B5EF4-FFF2-40B4-BE49-F238E27FC236}">
              <a16:creationId xmlns:a16="http://schemas.microsoft.com/office/drawing/2014/main" id="{00000000-0008-0000-0F00-0000B4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4" name="テキスト ボックス 693">
          <a:extLst>
            <a:ext uri="{FF2B5EF4-FFF2-40B4-BE49-F238E27FC236}">
              <a16:creationId xmlns:a16="http://schemas.microsoft.com/office/drawing/2014/main" id="{00000000-0008-0000-0F00-0000B6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95" name="直線コネクタ 694">
          <a:extLst>
            <a:ext uri="{FF2B5EF4-FFF2-40B4-BE49-F238E27FC236}">
              <a16:creationId xmlns:a16="http://schemas.microsoft.com/office/drawing/2014/main" id="{00000000-0008-0000-0F00-0000B7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96" name="テキスト ボックス 695">
          <a:extLst>
            <a:ext uri="{FF2B5EF4-FFF2-40B4-BE49-F238E27FC236}">
              <a16:creationId xmlns:a16="http://schemas.microsoft.com/office/drawing/2014/main" id="{00000000-0008-0000-0F00-0000B8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97" name="直線コネクタ 696">
          <a:extLst>
            <a:ext uri="{FF2B5EF4-FFF2-40B4-BE49-F238E27FC236}">
              <a16:creationId xmlns:a16="http://schemas.microsoft.com/office/drawing/2014/main" id="{00000000-0008-0000-0F00-0000B9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98" name="テキスト ボックス 697">
          <a:extLst>
            <a:ext uri="{FF2B5EF4-FFF2-40B4-BE49-F238E27FC236}">
              <a16:creationId xmlns:a16="http://schemas.microsoft.com/office/drawing/2014/main" id="{00000000-0008-0000-0F00-0000BA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99" name="直線コネクタ 698">
          <a:extLst>
            <a:ext uri="{FF2B5EF4-FFF2-40B4-BE49-F238E27FC236}">
              <a16:creationId xmlns:a16="http://schemas.microsoft.com/office/drawing/2014/main" id="{00000000-0008-0000-0F00-0000BB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00" name="テキスト ボックス 699">
          <a:extLst>
            <a:ext uri="{FF2B5EF4-FFF2-40B4-BE49-F238E27FC236}">
              <a16:creationId xmlns:a16="http://schemas.microsoft.com/office/drawing/2014/main" id="{00000000-0008-0000-0F00-0000BC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01" name="直線コネクタ 700">
          <a:extLst>
            <a:ext uri="{FF2B5EF4-FFF2-40B4-BE49-F238E27FC236}">
              <a16:creationId xmlns:a16="http://schemas.microsoft.com/office/drawing/2014/main" id="{00000000-0008-0000-0F00-0000BD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03" name="直線コネクタ 702">
          <a:extLst>
            <a:ext uri="{FF2B5EF4-FFF2-40B4-BE49-F238E27FC236}">
              <a16:creationId xmlns:a16="http://schemas.microsoft.com/office/drawing/2014/main" id="{00000000-0008-0000-0F00-0000BF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05" name="直線コネクタ 704">
          <a:extLst>
            <a:ext uri="{FF2B5EF4-FFF2-40B4-BE49-F238E27FC236}">
              <a16:creationId xmlns:a16="http://schemas.microsoft.com/office/drawing/2014/main" id="{00000000-0008-0000-0F00-0000C1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06" name="テキスト ボックス 705">
          <a:extLst>
            <a:ext uri="{FF2B5EF4-FFF2-40B4-BE49-F238E27FC236}">
              <a16:creationId xmlns:a16="http://schemas.microsoft.com/office/drawing/2014/main" id="{00000000-0008-0000-0F00-0000C2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7" name="直線コネクタ 706">
          <a:extLst>
            <a:ext uri="{FF2B5EF4-FFF2-40B4-BE49-F238E27FC236}">
              <a16:creationId xmlns:a16="http://schemas.microsoft.com/office/drawing/2014/main" id="{00000000-0008-0000-0F00-0000C3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8" name="【消防施設】&#10;有形固定資産減価償却率グラフ枠">
          <a:extLst>
            <a:ext uri="{FF2B5EF4-FFF2-40B4-BE49-F238E27FC236}">
              <a16:creationId xmlns:a16="http://schemas.microsoft.com/office/drawing/2014/main" id="{00000000-0008-0000-0F00-0000C4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20138</xdr:rowOff>
    </xdr:from>
    <xdr:to>
      <xdr:col>85</xdr:col>
      <xdr:colOff>126364</xdr:colOff>
      <xdr:row>86</xdr:row>
      <xdr:rowOff>168729</xdr:rowOff>
    </xdr:to>
    <xdr:cxnSp macro="">
      <xdr:nvCxnSpPr>
        <xdr:cNvPr id="709" name="直線コネクタ 708">
          <a:extLst>
            <a:ext uri="{FF2B5EF4-FFF2-40B4-BE49-F238E27FC236}">
              <a16:creationId xmlns:a16="http://schemas.microsoft.com/office/drawing/2014/main" id="{00000000-0008-0000-0F00-0000C5020000}"/>
            </a:ext>
          </a:extLst>
        </xdr:cNvPr>
        <xdr:cNvCxnSpPr/>
      </xdr:nvCxnSpPr>
      <xdr:spPr>
        <a:xfrm flipV="1">
          <a:off x="16318864" y="13393238"/>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10" name="【消防施設】&#10;有形固定資産減価償却率最小値テキスト">
          <a:extLst>
            <a:ext uri="{FF2B5EF4-FFF2-40B4-BE49-F238E27FC236}">
              <a16:creationId xmlns:a16="http://schemas.microsoft.com/office/drawing/2014/main" id="{00000000-0008-0000-0F00-0000C6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11" name="直線コネクタ 710">
          <a:extLst>
            <a:ext uri="{FF2B5EF4-FFF2-40B4-BE49-F238E27FC236}">
              <a16:creationId xmlns:a16="http://schemas.microsoft.com/office/drawing/2014/main" id="{00000000-0008-0000-0F00-0000C7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138265</xdr:rowOff>
    </xdr:from>
    <xdr:ext cx="340478" cy="259045"/>
    <xdr:sp macro="" textlink="">
      <xdr:nvSpPr>
        <xdr:cNvPr id="712" name="【消防施設】&#10;有形固定資産減価償却率最大値テキスト">
          <a:extLst>
            <a:ext uri="{FF2B5EF4-FFF2-40B4-BE49-F238E27FC236}">
              <a16:creationId xmlns:a16="http://schemas.microsoft.com/office/drawing/2014/main" id="{00000000-0008-0000-0F00-0000C8020000}"/>
            </a:ext>
          </a:extLst>
        </xdr:cNvPr>
        <xdr:cNvSpPr txBox="1"/>
      </xdr:nvSpPr>
      <xdr:spPr>
        <a:xfrm>
          <a:off x="16357600" y="1316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20138</xdr:rowOff>
    </xdr:from>
    <xdr:to>
      <xdr:col>86</xdr:col>
      <xdr:colOff>25400</xdr:colOff>
      <xdr:row>78</xdr:row>
      <xdr:rowOff>20138</xdr:rowOff>
    </xdr:to>
    <xdr:cxnSp macro="">
      <xdr:nvCxnSpPr>
        <xdr:cNvPr id="713" name="直線コネクタ 712">
          <a:extLst>
            <a:ext uri="{FF2B5EF4-FFF2-40B4-BE49-F238E27FC236}">
              <a16:creationId xmlns:a16="http://schemas.microsoft.com/office/drawing/2014/main" id="{00000000-0008-0000-0F00-0000C9020000}"/>
            </a:ext>
          </a:extLst>
        </xdr:cNvPr>
        <xdr:cNvCxnSpPr/>
      </xdr:nvCxnSpPr>
      <xdr:spPr>
        <a:xfrm>
          <a:off x="16230600" y="1339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1650</xdr:rowOff>
    </xdr:from>
    <xdr:ext cx="405111" cy="259045"/>
    <xdr:sp macro="" textlink="">
      <xdr:nvSpPr>
        <xdr:cNvPr id="714" name="【消防施設】&#10;有形固定資産減価償却率平均値テキスト">
          <a:extLst>
            <a:ext uri="{FF2B5EF4-FFF2-40B4-BE49-F238E27FC236}">
              <a16:creationId xmlns:a16="http://schemas.microsoft.com/office/drawing/2014/main" id="{00000000-0008-0000-0F00-0000CA020000}"/>
            </a:ext>
          </a:extLst>
        </xdr:cNvPr>
        <xdr:cNvSpPr txBox="1"/>
      </xdr:nvSpPr>
      <xdr:spPr>
        <a:xfrm>
          <a:off x="16357600" y="14232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23223</xdr:rowOff>
    </xdr:from>
    <xdr:to>
      <xdr:col>85</xdr:col>
      <xdr:colOff>177800</xdr:colOff>
      <xdr:row>83</xdr:row>
      <xdr:rowOff>124823</xdr:rowOff>
    </xdr:to>
    <xdr:sp macro="" textlink="">
      <xdr:nvSpPr>
        <xdr:cNvPr id="715" name="フローチャート: 判断 714">
          <a:extLst>
            <a:ext uri="{FF2B5EF4-FFF2-40B4-BE49-F238E27FC236}">
              <a16:creationId xmlns:a16="http://schemas.microsoft.com/office/drawing/2014/main" id="{00000000-0008-0000-0F00-0000CB020000}"/>
            </a:ext>
          </a:extLst>
        </xdr:cNvPr>
        <xdr:cNvSpPr/>
      </xdr:nvSpPr>
      <xdr:spPr>
        <a:xfrm>
          <a:off x="162687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716" name="フローチャート: 判断 715">
          <a:extLst>
            <a:ext uri="{FF2B5EF4-FFF2-40B4-BE49-F238E27FC236}">
              <a16:creationId xmlns:a16="http://schemas.microsoft.com/office/drawing/2014/main" id="{00000000-0008-0000-0F00-0000CC020000}"/>
            </a:ext>
          </a:extLst>
        </xdr:cNvPr>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21589</xdr:rowOff>
    </xdr:from>
    <xdr:to>
      <xdr:col>76</xdr:col>
      <xdr:colOff>165100</xdr:colOff>
      <xdr:row>82</xdr:row>
      <xdr:rowOff>123189</xdr:rowOff>
    </xdr:to>
    <xdr:sp macro="" textlink="">
      <xdr:nvSpPr>
        <xdr:cNvPr id="717" name="フローチャート: 判断 716">
          <a:extLst>
            <a:ext uri="{FF2B5EF4-FFF2-40B4-BE49-F238E27FC236}">
              <a16:creationId xmlns:a16="http://schemas.microsoft.com/office/drawing/2014/main" id="{00000000-0008-0000-0F00-0000CD020000}"/>
            </a:ext>
          </a:extLst>
        </xdr:cNvPr>
        <xdr:cNvSpPr/>
      </xdr:nvSpPr>
      <xdr:spPr>
        <a:xfrm>
          <a:off x="14541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718" name="フローチャート: 判断 717">
          <a:extLst>
            <a:ext uri="{FF2B5EF4-FFF2-40B4-BE49-F238E27FC236}">
              <a16:creationId xmlns:a16="http://schemas.microsoft.com/office/drawing/2014/main" id="{00000000-0008-0000-0F00-0000CE020000}"/>
            </a:ext>
          </a:extLst>
        </xdr:cNvPr>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10161</xdr:rowOff>
    </xdr:from>
    <xdr:to>
      <xdr:col>67</xdr:col>
      <xdr:colOff>101600</xdr:colOff>
      <xdr:row>82</xdr:row>
      <xdr:rowOff>111761</xdr:rowOff>
    </xdr:to>
    <xdr:sp macro="" textlink="">
      <xdr:nvSpPr>
        <xdr:cNvPr id="719" name="フローチャート: 判断 718">
          <a:extLst>
            <a:ext uri="{FF2B5EF4-FFF2-40B4-BE49-F238E27FC236}">
              <a16:creationId xmlns:a16="http://schemas.microsoft.com/office/drawing/2014/main" id="{00000000-0008-0000-0F00-0000CF020000}"/>
            </a:ext>
          </a:extLst>
        </xdr:cNvPr>
        <xdr:cNvSpPr/>
      </xdr:nvSpPr>
      <xdr:spPr>
        <a:xfrm>
          <a:off x="12763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F00-0000D0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0000000-0008-0000-0F00-0000D1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00000000-0008-0000-0F00-0000D2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00000000-0008-0000-0F00-0000D3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00000000-0008-0000-0F00-0000D4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155484</xdr:rowOff>
    </xdr:from>
    <xdr:to>
      <xdr:col>85</xdr:col>
      <xdr:colOff>177800</xdr:colOff>
      <xdr:row>83</xdr:row>
      <xdr:rowOff>85634</xdr:rowOff>
    </xdr:to>
    <xdr:sp macro="" textlink="">
      <xdr:nvSpPr>
        <xdr:cNvPr id="725" name="楕円 724">
          <a:extLst>
            <a:ext uri="{FF2B5EF4-FFF2-40B4-BE49-F238E27FC236}">
              <a16:creationId xmlns:a16="http://schemas.microsoft.com/office/drawing/2014/main" id="{00000000-0008-0000-0F00-0000D5020000}"/>
            </a:ext>
          </a:extLst>
        </xdr:cNvPr>
        <xdr:cNvSpPr/>
      </xdr:nvSpPr>
      <xdr:spPr>
        <a:xfrm>
          <a:off x="16268700" y="1421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6911</xdr:rowOff>
    </xdr:from>
    <xdr:ext cx="405111" cy="259045"/>
    <xdr:sp macro="" textlink="">
      <xdr:nvSpPr>
        <xdr:cNvPr id="726" name="【消防施設】&#10;有形固定資産減価償却率該当値テキスト">
          <a:extLst>
            <a:ext uri="{FF2B5EF4-FFF2-40B4-BE49-F238E27FC236}">
              <a16:creationId xmlns:a16="http://schemas.microsoft.com/office/drawing/2014/main" id="{00000000-0008-0000-0F00-0000D6020000}"/>
            </a:ext>
          </a:extLst>
        </xdr:cNvPr>
        <xdr:cNvSpPr txBox="1"/>
      </xdr:nvSpPr>
      <xdr:spPr>
        <a:xfrm>
          <a:off x="16357600" y="14065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166914</xdr:rowOff>
    </xdr:from>
    <xdr:to>
      <xdr:col>81</xdr:col>
      <xdr:colOff>101600</xdr:colOff>
      <xdr:row>81</xdr:row>
      <xdr:rowOff>97064</xdr:rowOff>
    </xdr:to>
    <xdr:sp macro="" textlink="">
      <xdr:nvSpPr>
        <xdr:cNvPr id="727" name="楕円 726">
          <a:extLst>
            <a:ext uri="{FF2B5EF4-FFF2-40B4-BE49-F238E27FC236}">
              <a16:creationId xmlns:a16="http://schemas.microsoft.com/office/drawing/2014/main" id="{00000000-0008-0000-0F00-0000D7020000}"/>
            </a:ext>
          </a:extLst>
        </xdr:cNvPr>
        <xdr:cNvSpPr/>
      </xdr:nvSpPr>
      <xdr:spPr>
        <a:xfrm>
          <a:off x="15430500" y="1388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46264</xdr:rowOff>
    </xdr:from>
    <xdr:to>
      <xdr:col>85</xdr:col>
      <xdr:colOff>127000</xdr:colOff>
      <xdr:row>83</xdr:row>
      <xdr:rowOff>34834</xdr:rowOff>
    </xdr:to>
    <xdr:cxnSp macro="">
      <xdr:nvCxnSpPr>
        <xdr:cNvPr id="728" name="直線コネクタ 727">
          <a:extLst>
            <a:ext uri="{FF2B5EF4-FFF2-40B4-BE49-F238E27FC236}">
              <a16:creationId xmlns:a16="http://schemas.microsoft.com/office/drawing/2014/main" id="{00000000-0008-0000-0F00-0000D8020000}"/>
            </a:ext>
          </a:extLst>
        </xdr:cNvPr>
        <xdr:cNvCxnSpPr/>
      </xdr:nvCxnSpPr>
      <xdr:spPr>
        <a:xfrm>
          <a:off x="15481300" y="13933714"/>
          <a:ext cx="838200" cy="33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46082</xdr:rowOff>
    </xdr:from>
    <xdr:to>
      <xdr:col>76</xdr:col>
      <xdr:colOff>165100</xdr:colOff>
      <xdr:row>82</xdr:row>
      <xdr:rowOff>147682</xdr:rowOff>
    </xdr:to>
    <xdr:sp macro="" textlink="">
      <xdr:nvSpPr>
        <xdr:cNvPr id="729" name="楕円 728">
          <a:extLst>
            <a:ext uri="{FF2B5EF4-FFF2-40B4-BE49-F238E27FC236}">
              <a16:creationId xmlns:a16="http://schemas.microsoft.com/office/drawing/2014/main" id="{00000000-0008-0000-0F00-0000D9020000}"/>
            </a:ext>
          </a:extLst>
        </xdr:cNvPr>
        <xdr:cNvSpPr/>
      </xdr:nvSpPr>
      <xdr:spPr>
        <a:xfrm>
          <a:off x="14541500" y="1410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46264</xdr:rowOff>
    </xdr:from>
    <xdr:to>
      <xdr:col>81</xdr:col>
      <xdr:colOff>50800</xdr:colOff>
      <xdr:row>82</xdr:row>
      <xdr:rowOff>96882</xdr:rowOff>
    </xdr:to>
    <xdr:cxnSp macro="">
      <xdr:nvCxnSpPr>
        <xdr:cNvPr id="730" name="直線コネクタ 729">
          <a:extLst>
            <a:ext uri="{FF2B5EF4-FFF2-40B4-BE49-F238E27FC236}">
              <a16:creationId xmlns:a16="http://schemas.microsoft.com/office/drawing/2014/main" id="{00000000-0008-0000-0F00-0000DA020000}"/>
            </a:ext>
          </a:extLst>
        </xdr:cNvPr>
        <xdr:cNvCxnSpPr/>
      </xdr:nvCxnSpPr>
      <xdr:spPr>
        <a:xfrm flipV="1">
          <a:off x="14592300" y="13933714"/>
          <a:ext cx="889000" cy="22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170180</xdr:rowOff>
    </xdr:from>
    <xdr:to>
      <xdr:col>72</xdr:col>
      <xdr:colOff>38100</xdr:colOff>
      <xdr:row>82</xdr:row>
      <xdr:rowOff>100330</xdr:rowOff>
    </xdr:to>
    <xdr:sp macro="" textlink="">
      <xdr:nvSpPr>
        <xdr:cNvPr id="731" name="楕円 730">
          <a:extLst>
            <a:ext uri="{FF2B5EF4-FFF2-40B4-BE49-F238E27FC236}">
              <a16:creationId xmlns:a16="http://schemas.microsoft.com/office/drawing/2014/main" id="{00000000-0008-0000-0F00-0000DB020000}"/>
            </a:ext>
          </a:extLst>
        </xdr:cNvPr>
        <xdr:cNvSpPr/>
      </xdr:nvSpPr>
      <xdr:spPr>
        <a:xfrm>
          <a:off x="13652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49530</xdr:rowOff>
    </xdr:from>
    <xdr:to>
      <xdr:col>76</xdr:col>
      <xdr:colOff>114300</xdr:colOff>
      <xdr:row>82</xdr:row>
      <xdr:rowOff>96882</xdr:rowOff>
    </xdr:to>
    <xdr:cxnSp macro="">
      <xdr:nvCxnSpPr>
        <xdr:cNvPr id="732" name="直線コネクタ 731">
          <a:extLst>
            <a:ext uri="{FF2B5EF4-FFF2-40B4-BE49-F238E27FC236}">
              <a16:creationId xmlns:a16="http://schemas.microsoft.com/office/drawing/2014/main" id="{00000000-0008-0000-0F00-0000DC020000}"/>
            </a:ext>
          </a:extLst>
        </xdr:cNvPr>
        <xdr:cNvCxnSpPr/>
      </xdr:nvCxnSpPr>
      <xdr:spPr>
        <a:xfrm>
          <a:off x="13703300" y="14108430"/>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120848</xdr:rowOff>
    </xdr:from>
    <xdr:ext cx="405111" cy="259045"/>
    <xdr:sp macro="" textlink="">
      <xdr:nvSpPr>
        <xdr:cNvPr id="733" name="n_1aveValue【消防施設】&#10;有形固定資産減価償却率">
          <a:extLst>
            <a:ext uri="{FF2B5EF4-FFF2-40B4-BE49-F238E27FC236}">
              <a16:creationId xmlns:a16="http://schemas.microsoft.com/office/drawing/2014/main" id="{00000000-0008-0000-0F00-0000DD020000}"/>
            </a:ext>
          </a:extLst>
        </xdr:cNvPr>
        <xdr:cNvSpPr txBox="1"/>
      </xdr:nvSpPr>
      <xdr:spPr>
        <a:xfrm>
          <a:off x="152660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139716</xdr:rowOff>
    </xdr:from>
    <xdr:ext cx="405111" cy="259045"/>
    <xdr:sp macro="" textlink="">
      <xdr:nvSpPr>
        <xdr:cNvPr id="734" name="n_2aveValue【消防施設】&#10;有形固定資産減価償却率">
          <a:extLst>
            <a:ext uri="{FF2B5EF4-FFF2-40B4-BE49-F238E27FC236}">
              <a16:creationId xmlns:a16="http://schemas.microsoft.com/office/drawing/2014/main" id="{00000000-0008-0000-0F00-0000DE020000}"/>
            </a:ext>
          </a:extLst>
        </xdr:cNvPr>
        <xdr:cNvSpPr txBox="1"/>
      </xdr:nvSpPr>
      <xdr:spPr>
        <a:xfrm>
          <a:off x="14389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57166</xdr:rowOff>
    </xdr:from>
    <xdr:ext cx="405111" cy="259045"/>
    <xdr:sp macro="" textlink="">
      <xdr:nvSpPr>
        <xdr:cNvPr id="735" name="n_3aveValue【消防施設】&#10;有形固定資産減価償却率">
          <a:extLst>
            <a:ext uri="{FF2B5EF4-FFF2-40B4-BE49-F238E27FC236}">
              <a16:creationId xmlns:a16="http://schemas.microsoft.com/office/drawing/2014/main" id="{00000000-0008-0000-0F00-0000DF020000}"/>
            </a:ext>
          </a:extLst>
        </xdr:cNvPr>
        <xdr:cNvSpPr txBox="1"/>
      </xdr:nvSpPr>
      <xdr:spPr>
        <a:xfrm>
          <a:off x="13500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128288</xdr:rowOff>
    </xdr:from>
    <xdr:ext cx="405111" cy="259045"/>
    <xdr:sp macro="" textlink="">
      <xdr:nvSpPr>
        <xdr:cNvPr id="736" name="n_4aveValue【消防施設】&#10;有形固定資産減価償却率">
          <a:extLst>
            <a:ext uri="{FF2B5EF4-FFF2-40B4-BE49-F238E27FC236}">
              <a16:creationId xmlns:a16="http://schemas.microsoft.com/office/drawing/2014/main" id="{00000000-0008-0000-0F00-0000E0020000}"/>
            </a:ext>
          </a:extLst>
        </xdr:cNvPr>
        <xdr:cNvSpPr txBox="1"/>
      </xdr:nvSpPr>
      <xdr:spPr>
        <a:xfrm>
          <a:off x="12611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113591</xdr:rowOff>
    </xdr:from>
    <xdr:ext cx="405111" cy="259045"/>
    <xdr:sp macro="" textlink="">
      <xdr:nvSpPr>
        <xdr:cNvPr id="737" name="n_1mainValue【消防施設】&#10;有形固定資産減価償却率">
          <a:extLst>
            <a:ext uri="{FF2B5EF4-FFF2-40B4-BE49-F238E27FC236}">
              <a16:creationId xmlns:a16="http://schemas.microsoft.com/office/drawing/2014/main" id="{00000000-0008-0000-0F00-0000E1020000}"/>
            </a:ext>
          </a:extLst>
        </xdr:cNvPr>
        <xdr:cNvSpPr txBox="1"/>
      </xdr:nvSpPr>
      <xdr:spPr>
        <a:xfrm>
          <a:off x="15266044" y="1365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138809</xdr:rowOff>
    </xdr:from>
    <xdr:ext cx="405111" cy="259045"/>
    <xdr:sp macro="" textlink="">
      <xdr:nvSpPr>
        <xdr:cNvPr id="738" name="n_2mainValue【消防施設】&#10;有形固定資産減価償却率">
          <a:extLst>
            <a:ext uri="{FF2B5EF4-FFF2-40B4-BE49-F238E27FC236}">
              <a16:creationId xmlns:a16="http://schemas.microsoft.com/office/drawing/2014/main" id="{00000000-0008-0000-0F00-0000E2020000}"/>
            </a:ext>
          </a:extLst>
        </xdr:cNvPr>
        <xdr:cNvSpPr txBox="1"/>
      </xdr:nvSpPr>
      <xdr:spPr>
        <a:xfrm>
          <a:off x="14389744" y="1419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116857</xdr:rowOff>
    </xdr:from>
    <xdr:ext cx="405111" cy="259045"/>
    <xdr:sp macro="" textlink="">
      <xdr:nvSpPr>
        <xdr:cNvPr id="739" name="n_3mainValue【消防施設】&#10;有形固定資産減価償却率">
          <a:extLst>
            <a:ext uri="{FF2B5EF4-FFF2-40B4-BE49-F238E27FC236}">
              <a16:creationId xmlns:a16="http://schemas.microsoft.com/office/drawing/2014/main" id="{00000000-0008-0000-0F00-0000E3020000}"/>
            </a:ext>
          </a:extLst>
        </xdr:cNvPr>
        <xdr:cNvSpPr txBox="1"/>
      </xdr:nvSpPr>
      <xdr:spPr>
        <a:xfrm>
          <a:off x="13500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0" name="正方形/長方形 739">
          <a:extLst>
            <a:ext uri="{FF2B5EF4-FFF2-40B4-BE49-F238E27FC236}">
              <a16:creationId xmlns:a16="http://schemas.microsoft.com/office/drawing/2014/main" id="{00000000-0008-0000-0F00-0000E4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1" name="正方形/長方形 740">
          <a:extLst>
            <a:ext uri="{FF2B5EF4-FFF2-40B4-BE49-F238E27FC236}">
              <a16:creationId xmlns:a16="http://schemas.microsoft.com/office/drawing/2014/main" id="{00000000-0008-0000-0F00-0000E5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2" name="正方形/長方形 741">
          <a:extLst>
            <a:ext uri="{FF2B5EF4-FFF2-40B4-BE49-F238E27FC236}">
              <a16:creationId xmlns:a16="http://schemas.microsoft.com/office/drawing/2014/main" id="{00000000-0008-0000-0F00-0000E6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3" name="正方形/長方形 742">
          <a:extLst>
            <a:ext uri="{FF2B5EF4-FFF2-40B4-BE49-F238E27FC236}">
              <a16:creationId xmlns:a16="http://schemas.microsoft.com/office/drawing/2014/main" id="{00000000-0008-0000-0F00-0000E7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4" name="正方形/長方形 743">
          <a:extLst>
            <a:ext uri="{FF2B5EF4-FFF2-40B4-BE49-F238E27FC236}">
              <a16:creationId xmlns:a16="http://schemas.microsoft.com/office/drawing/2014/main" id="{00000000-0008-0000-0F00-0000E8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5" name="正方形/長方形 744">
          <a:extLst>
            <a:ext uri="{FF2B5EF4-FFF2-40B4-BE49-F238E27FC236}">
              <a16:creationId xmlns:a16="http://schemas.microsoft.com/office/drawing/2014/main" id="{00000000-0008-0000-0F00-0000E9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6" name="正方形/長方形 745">
          <a:extLst>
            <a:ext uri="{FF2B5EF4-FFF2-40B4-BE49-F238E27FC236}">
              <a16:creationId xmlns:a16="http://schemas.microsoft.com/office/drawing/2014/main" id="{00000000-0008-0000-0F00-0000EA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7" name="正方形/長方形 746">
          <a:extLst>
            <a:ext uri="{FF2B5EF4-FFF2-40B4-BE49-F238E27FC236}">
              <a16:creationId xmlns:a16="http://schemas.microsoft.com/office/drawing/2014/main" id="{00000000-0008-0000-0F00-0000EB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8" name="テキスト ボックス 747">
          <a:extLst>
            <a:ext uri="{FF2B5EF4-FFF2-40B4-BE49-F238E27FC236}">
              <a16:creationId xmlns:a16="http://schemas.microsoft.com/office/drawing/2014/main" id="{00000000-0008-0000-0F00-0000EC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9" name="直線コネクタ 748">
          <a:extLst>
            <a:ext uri="{FF2B5EF4-FFF2-40B4-BE49-F238E27FC236}">
              <a16:creationId xmlns:a16="http://schemas.microsoft.com/office/drawing/2014/main" id="{00000000-0008-0000-0F00-0000ED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50" name="直線コネクタ 749">
          <a:extLst>
            <a:ext uri="{FF2B5EF4-FFF2-40B4-BE49-F238E27FC236}">
              <a16:creationId xmlns:a16="http://schemas.microsoft.com/office/drawing/2014/main" id="{00000000-0008-0000-0F00-0000EE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51" name="テキスト ボックス 750">
          <a:extLst>
            <a:ext uri="{FF2B5EF4-FFF2-40B4-BE49-F238E27FC236}">
              <a16:creationId xmlns:a16="http://schemas.microsoft.com/office/drawing/2014/main" id="{00000000-0008-0000-0F00-0000EF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52" name="直線コネクタ 751">
          <a:extLst>
            <a:ext uri="{FF2B5EF4-FFF2-40B4-BE49-F238E27FC236}">
              <a16:creationId xmlns:a16="http://schemas.microsoft.com/office/drawing/2014/main" id="{00000000-0008-0000-0F00-0000F0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53" name="テキスト ボックス 752">
          <a:extLst>
            <a:ext uri="{FF2B5EF4-FFF2-40B4-BE49-F238E27FC236}">
              <a16:creationId xmlns:a16="http://schemas.microsoft.com/office/drawing/2014/main" id="{00000000-0008-0000-0F00-0000F1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54" name="直線コネクタ 753">
          <a:extLst>
            <a:ext uri="{FF2B5EF4-FFF2-40B4-BE49-F238E27FC236}">
              <a16:creationId xmlns:a16="http://schemas.microsoft.com/office/drawing/2014/main" id="{00000000-0008-0000-0F00-0000F2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55" name="テキスト ボックス 754">
          <a:extLst>
            <a:ext uri="{FF2B5EF4-FFF2-40B4-BE49-F238E27FC236}">
              <a16:creationId xmlns:a16="http://schemas.microsoft.com/office/drawing/2014/main" id="{00000000-0008-0000-0F00-0000F3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56" name="直線コネクタ 755">
          <a:extLst>
            <a:ext uri="{FF2B5EF4-FFF2-40B4-BE49-F238E27FC236}">
              <a16:creationId xmlns:a16="http://schemas.microsoft.com/office/drawing/2014/main" id="{00000000-0008-0000-0F00-0000F4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57" name="テキスト ボックス 756">
          <a:extLst>
            <a:ext uri="{FF2B5EF4-FFF2-40B4-BE49-F238E27FC236}">
              <a16:creationId xmlns:a16="http://schemas.microsoft.com/office/drawing/2014/main" id="{00000000-0008-0000-0F00-0000F5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8" name="直線コネクタ 757">
          <a:extLst>
            <a:ext uri="{FF2B5EF4-FFF2-40B4-BE49-F238E27FC236}">
              <a16:creationId xmlns:a16="http://schemas.microsoft.com/office/drawing/2014/main" id="{00000000-0008-0000-0F00-0000F6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9" name="テキスト ボックス 758">
          <a:extLst>
            <a:ext uri="{FF2B5EF4-FFF2-40B4-BE49-F238E27FC236}">
              <a16:creationId xmlns:a16="http://schemas.microsoft.com/office/drawing/2014/main" id="{00000000-0008-0000-0F00-0000F7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0" name="【消防施設】&#10;一人当たり面積グラフ枠">
          <a:extLst>
            <a:ext uri="{FF2B5EF4-FFF2-40B4-BE49-F238E27FC236}">
              <a16:creationId xmlns:a16="http://schemas.microsoft.com/office/drawing/2014/main" id="{00000000-0008-0000-0F00-0000F8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86106</xdr:rowOff>
    </xdr:from>
    <xdr:to>
      <xdr:col>116</xdr:col>
      <xdr:colOff>62864</xdr:colOff>
      <xdr:row>86</xdr:row>
      <xdr:rowOff>37185</xdr:rowOff>
    </xdr:to>
    <xdr:cxnSp macro="">
      <xdr:nvCxnSpPr>
        <xdr:cNvPr id="761" name="直線コネクタ 760">
          <a:extLst>
            <a:ext uri="{FF2B5EF4-FFF2-40B4-BE49-F238E27FC236}">
              <a16:creationId xmlns:a16="http://schemas.microsoft.com/office/drawing/2014/main" id="{00000000-0008-0000-0F00-0000F9020000}"/>
            </a:ext>
          </a:extLst>
        </xdr:cNvPr>
        <xdr:cNvCxnSpPr/>
      </xdr:nvCxnSpPr>
      <xdr:spPr>
        <a:xfrm flipV="1">
          <a:off x="22160864" y="13287756"/>
          <a:ext cx="0" cy="149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41012</xdr:rowOff>
    </xdr:from>
    <xdr:ext cx="469744" cy="259045"/>
    <xdr:sp macro="" textlink="">
      <xdr:nvSpPr>
        <xdr:cNvPr id="762" name="【消防施設】&#10;一人当たり面積最小値テキスト">
          <a:extLst>
            <a:ext uri="{FF2B5EF4-FFF2-40B4-BE49-F238E27FC236}">
              <a16:creationId xmlns:a16="http://schemas.microsoft.com/office/drawing/2014/main" id="{00000000-0008-0000-0F00-0000FA020000}"/>
            </a:ext>
          </a:extLst>
        </xdr:cNvPr>
        <xdr:cNvSpPr txBox="1"/>
      </xdr:nvSpPr>
      <xdr:spPr>
        <a:xfrm>
          <a:off x="22199600" y="1478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37185</xdr:rowOff>
    </xdr:from>
    <xdr:to>
      <xdr:col>116</xdr:col>
      <xdr:colOff>152400</xdr:colOff>
      <xdr:row>86</xdr:row>
      <xdr:rowOff>37185</xdr:rowOff>
    </xdr:to>
    <xdr:cxnSp macro="">
      <xdr:nvCxnSpPr>
        <xdr:cNvPr id="763" name="直線コネクタ 762">
          <a:extLst>
            <a:ext uri="{FF2B5EF4-FFF2-40B4-BE49-F238E27FC236}">
              <a16:creationId xmlns:a16="http://schemas.microsoft.com/office/drawing/2014/main" id="{00000000-0008-0000-0F00-0000FB020000}"/>
            </a:ext>
          </a:extLst>
        </xdr:cNvPr>
        <xdr:cNvCxnSpPr/>
      </xdr:nvCxnSpPr>
      <xdr:spPr>
        <a:xfrm>
          <a:off x="22072600" y="1478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32783</xdr:rowOff>
    </xdr:from>
    <xdr:ext cx="469744" cy="259045"/>
    <xdr:sp macro="" textlink="">
      <xdr:nvSpPr>
        <xdr:cNvPr id="764" name="【消防施設】&#10;一人当たり面積最大値テキスト">
          <a:extLst>
            <a:ext uri="{FF2B5EF4-FFF2-40B4-BE49-F238E27FC236}">
              <a16:creationId xmlns:a16="http://schemas.microsoft.com/office/drawing/2014/main" id="{00000000-0008-0000-0F00-0000FC020000}"/>
            </a:ext>
          </a:extLst>
        </xdr:cNvPr>
        <xdr:cNvSpPr txBox="1"/>
      </xdr:nvSpPr>
      <xdr:spPr>
        <a:xfrm>
          <a:off x="22199600" y="1306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86106</xdr:rowOff>
    </xdr:from>
    <xdr:to>
      <xdr:col>116</xdr:col>
      <xdr:colOff>152400</xdr:colOff>
      <xdr:row>77</xdr:row>
      <xdr:rowOff>86106</xdr:rowOff>
    </xdr:to>
    <xdr:cxnSp macro="">
      <xdr:nvCxnSpPr>
        <xdr:cNvPr id="765" name="直線コネクタ 764">
          <a:extLst>
            <a:ext uri="{FF2B5EF4-FFF2-40B4-BE49-F238E27FC236}">
              <a16:creationId xmlns:a16="http://schemas.microsoft.com/office/drawing/2014/main" id="{00000000-0008-0000-0F00-0000FD020000}"/>
            </a:ext>
          </a:extLst>
        </xdr:cNvPr>
        <xdr:cNvCxnSpPr/>
      </xdr:nvCxnSpPr>
      <xdr:spPr>
        <a:xfrm>
          <a:off x="22072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55439</xdr:rowOff>
    </xdr:from>
    <xdr:ext cx="469744" cy="259045"/>
    <xdr:sp macro="" textlink="">
      <xdr:nvSpPr>
        <xdr:cNvPr id="766" name="【消防施設】&#10;一人当たり面積平均値テキスト">
          <a:extLst>
            <a:ext uri="{FF2B5EF4-FFF2-40B4-BE49-F238E27FC236}">
              <a16:creationId xmlns:a16="http://schemas.microsoft.com/office/drawing/2014/main" id="{00000000-0008-0000-0F00-0000FE020000}"/>
            </a:ext>
          </a:extLst>
        </xdr:cNvPr>
        <xdr:cNvSpPr txBox="1"/>
      </xdr:nvSpPr>
      <xdr:spPr>
        <a:xfrm>
          <a:off x="22199600" y="14457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767" name="フローチャート: 判断 766">
          <a:extLst>
            <a:ext uri="{FF2B5EF4-FFF2-40B4-BE49-F238E27FC236}">
              <a16:creationId xmlns:a16="http://schemas.microsoft.com/office/drawing/2014/main" id="{00000000-0008-0000-0F00-0000FF020000}"/>
            </a:ext>
          </a:extLst>
        </xdr:cNvPr>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32562</xdr:rowOff>
    </xdr:from>
    <xdr:to>
      <xdr:col>112</xdr:col>
      <xdr:colOff>38100</xdr:colOff>
      <xdr:row>85</xdr:row>
      <xdr:rowOff>134162</xdr:rowOff>
    </xdr:to>
    <xdr:sp macro="" textlink="">
      <xdr:nvSpPr>
        <xdr:cNvPr id="768" name="フローチャート: 判断 767">
          <a:extLst>
            <a:ext uri="{FF2B5EF4-FFF2-40B4-BE49-F238E27FC236}">
              <a16:creationId xmlns:a16="http://schemas.microsoft.com/office/drawing/2014/main" id="{00000000-0008-0000-0F00-000000030000}"/>
            </a:ext>
          </a:extLst>
        </xdr:cNvPr>
        <xdr:cNvSpPr/>
      </xdr:nvSpPr>
      <xdr:spPr>
        <a:xfrm>
          <a:off x="212725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35306</xdr:rowOff>
    </xdr:from>
    <xdr:to>
      <xdr:col>107</xdr:col>
      <xdr:colOff>101600</xdr:colOff>
      <xdr:row>85</xdr:row>
      <xdr:rowOff>136906</xdr:rowOff>
    </xdr:to>
    <xdr:sp macro="" textlink="">
      <xdr:nvSpPr>
        <xdr:cNvPr id="769" name="フローチャート: 判断 768">
          <a:extLst>
            <a:ext uri="{FF2B5EF4-FFF2-40B4-BE49-F238E27FC236}">
              <a16:creationId xmlns:a16="http://schemas.microsoft.com/office/drawing/2014/main" id="{00000000-0008-0000-0F00-000001030000}"/>
            </a:ext>
          </a:extLst>
        </xdr:cNvPr>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36221</xdr:rowOff>
    </xdr:from>
    <xdr:to>
      <xdr:col>102</xdr:col>
      <xdr:colOff>165100</xdr:colOff>
      <xdr:row>85</xdr:row>
      <xdr:rowOff>137821</xdr:rowOff>
    </xdr:to>
    <xdr:sp macro="" textlink="">
      <xdr:nvSpPr>
        <xdr:cNvPr id="770" name="フローチャート: 判断 769">
          <a:extLst>
            <a:ext uri="{FF2B5EF4-FFF2-40B4-BE49-F238E27FC236}">
              <a16:creationId xmlns:a16="http://schemas.microsoft.com/office/drawing/2014/main" id="{00000000-0008-0000-0F00-000002030000}"/>
            </a:ext>
          </a:extLst>
        </xdr:cNvPr>
        <xdr:cNvSpPr/>
      </xdr:nvSpPr>
      <xdr:spPr>
        <a:xfrm>
          <a:off x="19494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22504</xdr:rowOff>
    </xdr:from>
    <xdr:to>
      <xdr:col>98</xdr:col>
      <xdr:colOff>38100</xdr:colOff>
      <xdr:row>85</xdr:row>
      <xdr:rowOff>124104</xdr:rowOff>
    </xdr:to>
    <xdr:sp macro="" textlink="">
      <xdr:nvSpPr>
        <xdr:cNvPr id="771" name="フローチャート: 判断 770">
          <a:extLst>
            <a:ext uri="{FF2B5EF4-FFF2-40B4-BE49-F238E27FC236}">
              <a16:creationId xmlns:a16="http://schemas.microsoft.com/office/drawing/2014/main" id="{00000000-0008-0000-0F00-000003030000}"/>
            </a:ext>
          </a:extLst>
        </xdr:cNvPr>
        <xdr:cNvSpPr/>
      </xdr:nvSpPr>
      <xdr:spPr>
        <a:xfrm>
          <a:off x="18605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2" name="テキスト ボックス 771">
          <a:extLst>
            <a:ext uri="{FF2B5EF4-FFF2-40B4-BE49-F238E27FC236}">
              <a16:creationId xmlns:a16="http://schemas.microsoft.com/office/drawing/2014/main" id="{00000000-0008-0000-0F00-000004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3" name="テキスト ボックス 772">
          <a:extLst>
            <a:ext uri="{FF2B5EF4-FFF2-40B4-BE49-F238E27FC236}">
              <a16:creationId xmlns:a16="http://schemas.microsoft.com/office/drawing/2014/main" id="{00000000-0008-0000-0F00-000005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4" name="テキスト ボックス 773">
          <a:extLst>
            <a:ext uri="{FF2B5EF4-FFF2-40B4-BE49-F238E27FC236}">
              <a16:creationId xmlns:a16="http://schemas.microsoft.com/office/drawing/2014/main" id="{00000000-0008-0000-0F00-000006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5" name="テキスト ボックス 774">
          <a:extLst>
            <a:ext uri="{FF2B5EF4-FFF2-40B4-BE49-F238E27FC236}">
              <a16:creationId xmlns:a16="http://schemas.microsoft.com/office/drawing/2014/main" id="{00000000-0008-0000-0F00-000007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6" name="テキスト ボックス 775">
          <a:extLst>
            <a:ext uri="{FF2B5EF4-FFF2-40B4-BE49-F238E27FC236}">
              <a16:creationId xmlns:a16="http://schemas.microsoft.com/office/drawing/2014/main" id="{00000000-0008-0000-0F00-000008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108458</xdr:rowOff>
    </xdr:from>
    <xdr:to>
      <xdr:col>116</xdr:col>
      <xdr:colOff>114300</xdr:colOff>
      <xdr:row>86</xdr:row>
      <xdr:rowOff>38608</xdr:rowOff>
    </xdr:to>
    <xdr:sp macro="" textlink="">
      <xdr:nvSpPr>
        <xdr:cNvPr id="777" name="楕円 776">
          <a:extLst>
            <a:ext uri="{FF2B5EF4-FFF2-40B4-BE49-F238E27FC236}">
              <a16:creationId xmlns:a16="http://schemas.microsoft.com/office/drawing/2014/main" id="{00000000-0008-0000-0F00-000009030000}"/>
            </a:ext>
          </a:extLst>
        </xdr:cNvPr>
        <xdr:cNvSpPr/>
      </xdr:nvSpPr>
      <xdr:spPr>
        <a:xfrm>
          <a:off x="221107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23385</xdr:rowOff>
    </xdr:from>
    <xdr:ext cx="469744" cy="259045"/>
    <xdr:sp macro="" textlink="">
      <xdr:nvSpPr>
        <xdr:cNvPr id="778" name="【消防施設】&#10;一人当たり面積該当値テキスト">
          <a:extLst>
            <a:ext uri="{FF2B5EF4-FFF2-40B4-BE49-F238E27FC236}">
              <a16:creationId xmlns:a16="http://schemas.microsoft.com/office/drawing/2014/main" id="{00000000-0008-0000-0F00-00000A030000}"/>
            </a:ext>
          </a:extLst>
        </xdr:cNvPr>
        <xdr:cNvSpPr txBox="1"/>
      </xdr:nvSpPr>
      <xdr:spPr>
        <a:xfrm>
          <a:off x="22199600" y="1459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109373</xdr:rowOff>
    </xdr:from>
    <xdr:to>
      <xdr:col>112</xdr:col>
      <xdr:colOff>38100</xdr:colOff>
      <xdr:row>86</xdr:row>
      <xdr:rowOff>39523</xdr:rowOff>
    </xdr:to>
    <xdr:sp macro="" textlink="">
      <xdr:nvSpPr>
        <xdr:cNvPr id="779" name="楕円 778">
          <a:extLst>
            <a:ext uri="{FF2B5EF4-FFF2-40B4-BE49-F238E27FC236}">
              <a16:creationId xmlns:a16="http://schemas.microsoft.com/office/drawing/2014/main" id="{00000000-0008-0000-0F00-00000B030000}"/>
            </a:ext>
          </a:extLst>
        </xdr:cNvPr>
        <xdr:cNvSpPr/>
      </xdr:nvSpPr>
      <xdr:spPr>
        <a:xfrm>
          <a:off x="21272500" y="1468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159258</xdr:rowOff>
    </xdr:from>
    <xdr:to>
      <xdr:col>116</xdr:col>
      <xdr:colOff>63500</xdr:colOff>
      <xdr:row>85</xdr:row>
      <xdr:rowOff>160173</xdr:rowOff>
    </xdr:to>
    <xdr:cxnSp macro="">
      <xdr:nvCxnSpPr>
        <xdr:cNvPr id="780" name="直線コネクタ 779">
          <a:extLst>
            <a:ext uri="{FF2B5EF4-FFF2-40B4-BE49-F238E27FC236}">
              <a16:creationId xmlns:a16="http://schemas.microsoft.com/office/drawing/2014/main" id="{00000000-0008-0000-0F00-00000C030000}"/>
            </a:ext>
          </a:extLst>
        </xdr:cNvPr>
        <xdr:cNvCxnSpPr/>
      </xdr:nvCxnSpPr>
      <xdr:spPr>
        <a:xfrm flipV="1">
          <a:off x="21323300" y="14732508"/>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125831</xdr:rowOff>
    </xdr:from>
    <xdr:to>
      <xdr:col>107</xdr:col>
      <xdr:colOff>101600</xdr:colOff>
      <xdr:row>86</xdr:row>
      <xdr:rowOff>55981</xdr:rowOff>
    </xdr:to>
    <xdr:sp macro="" textlink="">
      <xdr:nvSpPr>
        <xdr:cNvPr id="781" name="楕円 780">
          <a:extLst>
            <a:ext uri="{FF2B5EF4-FFF2-40B4-BE49-F238E27FC236}">
              <a16:creationId xmlns:a16="http://schemas.microsoft.com/office/drawing/2014/main" id="{00000000-0008-0000-0F00-00000D030000}"/>
            </a:ext>
          </a:extLst>
        </xdr:cNvPr>
        <xdr:cNvSpPr/>
      </xdr:nvSpPr>
      <xdr:spPr>
        <a:xfrm>
          <a:off x="20383500" y="1469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160173</xdr:rowOff>
    </xdr:from>
    <xdr:to>
      <xdr:col>111</xdr:col>
      <xdr:colOff>177800</xdr:colOff>
      <xdr:row>86</xdr:row>
      <xdr:rowOff>5181</xdr:rowOff>
    </xdr:to>
    <xdr:cxnSp macro="">
      <xdr:nvCxnSpPr>
        <xdr:cNvPr id="782" name="直線コネクタ 781">
          <a:extLst>
            <a:ext uri="{FF2B5EF4-FFF2-40B4-BE49-F238E27FC236}">
              <a16:creationId xmlns:a16="http://schemas.microsoft.com/office/drawing/2014/main" id="{00000000-0008-0000-0F00-00000E030000}"/>
            </a:ext>
          </a:extLst>
        </xdr:cNvPr>
        <xdr:cNvCxnSpPr/>
      </xdr:nvCxnSpPr>
      <xdr:spPr>
        <a:xfrm flipV="1">
          <a:off x="20434300" y="14733423"/>
          <a:ext cx="889000" cy="1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126746</xdr:rowOff>
    </xdr:from>
    <xdr:to>
      <xdr:col>102</xdr:col>
      <xdr:colOff>165100</xdr:colOff>
      <xdr:row>86</xdr:row>
      <xdr:rowOff>56896</xdr:rowOff>
    </xdr:to>
    <xdr:sp macro="" textlink="">
      <xdr:nvSpPr>
        <xdr:cNvPr id="783" name="楕円 782">
          <a:extLst>
            <a:ext uri="{FF2B5EF4-FFF2-40B4-BE49-F238E27FC236}">
              <a16:creationId xmlns:a16="http://schemas.microsoft.com/office/drawing/2014/main" id="{00000000-0008-0000-0F00-00000F030000}"/>
            </a:ext>
          </a:extLst>
        </xdr:cNvPr>
        <xdr:cNvSpPr/>
      </xdr:nvSpPr>
      <xdr:spPr>
        <a:xfrm>
          <a:off x="19494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5181</xdr:rowOff>
    </xdr:from>
    <xdr:to>
      <xdr:col>107</xdr:col>
      <xdr:colOff>50800</xdr:colOff>
      <xdr:row>86</xdr:row>
      <xdr:rowOff>6096</xdr:rowOff>
    </xdr:to>
    <xdr:cxnSp macro="">
      <xdr:nvCxnSpPr>
        <xdr:cNvPr id="784" name="直線コネクタ 783">
          <a:extLst>
            <a:ext uri="{FF2B5EF4-FFF2-40B4-BE49-F238E27FC236}">
              <a16:creationId xmlns:a16="http://schemas.microsoft.com/office/drawing/2014/main" id="{00000000-0008-0000-0F00-000010030000}"/>
            </a:ext>
          </a:extLst>
        </xdr:cNvPr>
        <xdr:cNvCxnSpPr/>
      </xdr:nvCxnSpPr>
      <xdr:spPr>
        <a:xfrm flipV="1">
          <a:off x="19545300" y="14749881"/>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150689</xdr:rowOff>
    </xdr:from>
    <xdr:ext cx="469744" cy="259045"/>
    <xdr:sp macro="" textlink="">
      <xdr:nvSpPr>
        <xdr:cNvPr id="785" name="n_1aveValue【消防施設】&#10;一人当たり面積">
          <a:extLst>
            <a:ext uri="{FF2B5EF4-FFF2-40B4-BE49-F238E27FC236}">
              <a16:creationId xmlns:a16="http://schemas.microsoft.com/office/drawing/2014/main" id="{00000000-0008-0000-0F00-000011030000}"/>
            </a:ext>
          </a:extLst>
        </xdr:cNvPr>
        <xdr:cNvSpPr txBox="1"/>
      </xdr:nvSpPr>
      <xdr:spPr>
        <a:xfrm>
          <a:off x="21075727" y="1438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153433</xdr:rowOff>
    </xdr:from>
    <xdr:ext cx="469744" cy="259045"/>
    <xdr:sp macro="" textlink="">
      <xdr:nvSpPr>
        <xdr:cNvPr id="786" name="n_2aveValue【消防施設】&#10;一人当たり面積">
          <a:extLst>
            <a:ext uri="{FF2B5EF4-FFF2-40B4-BE49-F238E27FC236}">
              <a16:creationId xmlns:a16="http://schemas.microsoft.com/office/drawing/2014/main" id="{00000000-0008-0000-0F00-000012030000}"/>
            </a:ext>
          </a:extLst>
        </xdr:cNvPr>
        <xdr:cNvSpPr txBox="1"/>
      </xdr:nvSpPr>
      <xdr:spPr>
        <a:xfrm>
          <a:off x="20199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154348</xdr:rowOff>
    </xdr:from>
    <xdr:ext cx="469744" cy="259045"/>
    <xdr:sp macro="" textlink="">
      <xdr:nvSpPr>
        <xdr:cNvPr id="787" name="n_3aveValue【消防施設】&#10;一人当たり面積">
          <a:extLst>
            <a:ext uri="{FF2B5EF4-FFF2-40B4-BE49-F238E27FC236}">
              <a16:creationId xmlns:a16="http://schemas.microsoft.com/office/drawing/2014/main" id="{00000000-0008-0000-0F00-000013030000}"/>
            </a:ext>
          </a:extLst>
        </xdr:cNvPr>
        <xdr:cNvSpPr txBox="1"/>
      </xdr:nvSpPr>
      <xdr:spPr>
        <a:xfrm>
          <a:off x="19310427" y="143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140631</xdr:rowOff>
    </xdr:from>
    <xdr:ext cx="469744" cy="259045"/>
    <xdr:sp macro="" textlink="">
      <xdr:nvSpPr>
        <xdr:cNvPr id="788" name="n_4aveValue【消防施設】&#10;一人当たり面積">
          <a:extLst>
            <a:ext uri="{FF2B5EF4-FFF2-40B4-BE49-F238E27FC236}">
              <a16:creationId xmlns:a16="http://schemas.microsoft.com/office/drawing/2014/main" id="{00000000-0008-0000-0F00-000014030000}"/>
            </a:ext>
          </a:extLst>
        </xdr:cNvPr>
        <xdr:cNvSpPr txBox="1"/>
      </xdr:nvSpPr>
      <xdr:spPr>
        <a:xfrm>
          <a:off x="184214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30650</xdr:rowOff>
    </xdr:from>
    <xdr:ext cx="469744" cy="259045"/>
    <xdr:sp macro="" textlink="">
      <xdr:nvSpPr>
        <xdr:cNvPr id="789" name="n_1mainValue【消防施設】&#10;一人当たり面積">
          <a:extLst>
            <a:ext uri="{FF2B5EF4-FFF2-40B4-BE49-F238E27FC236}">
              <a16:creationId xmlns:a16="http://schemas.microsoft.com/office/drawing/2014/main" id="{00000000-0008-0000-0F00-000015030000}"/>
            </a:ext>
          </a:extLst>
        </xdr:cNvPr>
        <xdr:cNvSpPr txBox="1"/>
      </xdr:nvSpPr>
      <xdr:spPr>
        <a:xfrm>
          <a:off x="21075727" y="1477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47108</xdr:rowOff>
    </xdr:from>
    <xdr:ext cx="469744" cy="259045"/>
    <xdr:sp macro="" textlink="">
      <xdr:nvSpPr>
        <xdr:cNvPr id="790" name="n_2mainValue【消防施設】&#10;一人当たり面積">
          <a:extLst>
            <a:ext uri="{FF2B5EF4-FFF2-40B4-BE49-F238E27FC236}">
              <a16:creationId xmlns:a16="http://schemas.microsoft.com/office/drawing/2014/main" id="{00000000-0008-0000-0F00-000016030000}"/>
            </a:ext>
          </a:extLst>
        </xdr:cNvPr>
        <xdr:cNvSpPr txBox="1"/>
      </xdr:nvSpPr>
      <xdr:spPr>
        <a:xfrm>
          <a:off x="20199427" y="1479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48023</xdr:rowOff>
    </xdr:from>
    <xdr:ext cx="469744" cy="259045"/>
    <xdr:sp macro="" textlink="">
      <xdr:nvSpPr>
        <xdr:cNvPr id="791" name="n_3mainValue【消防施設】&#10;一人当たり面積">
          <a:extLst>
            <a:ext uri="{FF2B5EF4-FFF2-40B4-BE49-F238E27FC236}">
              <a16:creationId xmlns:a16="http://schemas.microsoft.com/office/drawing/2014/main" id="{00000000-0008-0000-0F00-000017030000}"/>
            </a:ext>
          </a:extLst>
        </xdr:cNvPr>
        <xdr:cNvSpPr txBox="1"/>
      </xdr:nvSpPr>
      <xdr:spPr>
        <a:xfrm>
          <a:off x="193104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2" name="正方形/長方形 791">
          <a:extLst>
            <a:ext uri="{FF2B5EF4-FFF2-40B4-BE49-F238E27FC236}">
              <a16:creationId xmlns:a16="http://schemas.microsoft.com/office/drawing/2014/main" id="{00000000-0008-0000-0F00-000018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3" name="正方形/長方形 792">
          <a:extLst>
            <a:ext uri="{FF2B5EF4-FFF2-40B4-BE49-F238E27FC236}">
              <a16:creationId xmlns:a16="http://schemas.microsoft.com/office/drawing/2014/main" id="{00000000-0008-0000-0F00-000019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4" name="正方形/長方形 793">
          <a:extLst>
            <a:ext uri="{FF2B5EF4-FFF2-40B4-BE49-F238E27FC236}">
              <a16:creationId xmlns:a16="http://schemas.microsoft.com/office/drawing/2014/main" id="{00000000-0008-0000-0F00-00001A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5" name="正方形/長方形 794">
          <a:extLst>
            <a:ext uri="{FF2B5EF4-FFF2-40B4-BE49-F238E27FC236}">
              <a16:creationId xmlns:a16="http://schemas.microsoft.com/office/drawing/2014/main" id="{00000000-0008-0000-0F00-00001B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6" name="正方形/長方形 795">
          <a:extLst>
            <a:ext uri="{FF2B5EF4-FFF2-40B4-BE49-F238E27FC236}">
              <a16:creationId xmlns:a16="http://schemas.microsoft.com/office/drawing/2014/main" id="{00000000-0008-0000-0F00-00001C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7" name="正方形/長方形 796">
          <a:extLst>
            <a:ext uri="{FF2B5EF4-FFF2-40B4-BE49-F238E27FC236}">
              <a16:creationId xmlns:a16="http://schemas.microsoft.com/office/drawing/2014/main" id="{00000000-0008-0000-0F00-00001D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8" name="正方形/長方形 797">
          <a:extLst>
            <a:ext uri="{FF2B5EF4-FFF2-40B4-BE49-F238E27FC236}">
              <a16:creationId xmlns:a16="http://schemas.microsoft.com/office/drawing/2014/main" id="{00000000-0008-0000-0F00-00001E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9" name="正方形/長方形 798">
          <a:extLst>
            <a:ext uri="{FF2B5EF4-FFF2-40B4-BE49-F238E27FC236}">
              <a16:creationId xmlns:a16="http://schemas.microsoft.com/office/drawing/2014/main" id="{00000000-0008-0000-0F00-00001F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0" name="テキスト ボックス 799">
          <a:extLst>
            <a:ext uri="{FF2B5EF4-FFF2-40B4-BE49-F238E27FC236}">
              <a16:creationId xmlns:a16="http://schemas.microsoft.com/office/drawing/2014/main" id="{00000000-0008-0000-0F00-000020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1" name="直線コネクタ 800">
          <a:extLst>
            <a:ext uri="{FF2B5EF4-FFF2-40B4-BE49-F238E27FC236}">
              <a16:creationId xmlns:a16="http://schemas.microsoft.com/office/drawing/2014/main" id="{00000000-0008-0000-0F00-000021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2" name="テキスト ボックス 801">
          <a:extLst>
            <a:ext uri="{FF2B5EF4-FFF2-40B4-BE49-F238E27FC236}">
              <a16:creationId xmlns:a16="http://schemas.microsoft.com/office/drawing/2014/main" id="{00000000-0008-0000-0F00-000022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3" name="直線コネクタ 802">
          <a:extLst>
            <a:ext uri="{FF2B5EF4-FFF2-40B4-BE49-F238E27FC236}">
              <a16:creationId xmlns:a16="http://schemas.microsoft.com/office/drawing/2014/main" id="{00000000-0008-0000-0F00-000023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4" name="テキスト ボックス 803">
          <a:extLst>
            <a:ext uri="{FF2B5EF4-FFF2-40B4-BE49-F238E27FC236}">
              <a16:creationId xmlns:a16="http://schemas.microsoft.com/office/drawing/2014/main" id="{00000000-0008-0000-0F00-000024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5" name="直線コネクタ 804">
          <a:extLst>
            <a:ext uri="{FF2B5EF4-FFF2-40B4-BE49-F238E27FC236}">
              <a16:creationId xmlns:a16="http://schemas.microsoft.com/office/drawing/2014/main" id="{00000000-0008-0000-0F00-000025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6" name="テキスト ボックス 805">
          <a:extLst>
            <a:ext uri="{FF2B5EF4-FFF2-40B4-BE49-F238E27FC236}">
              <a16:creationId xmlns:a16="http://schemas.microsoft.com/office/drawing/2014/main" id="{00000000-0008-0000-0F00-000026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7" name="直線コネクタ 806">
          <a:extLst>
            <a:ext uri="{FF2B5EF4-FFF2-40B4-BE49-F238E27FC236}">
              <a16:creationId xmlns:a16="http://schemas.microsoft.com/office/drawing/2014/main" id="{00000000-0008-0000-0F00-000027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8" name="テキスト ボックス 807">
          <a:extLst>
            <a:ext uri="{FF2B5EF4-FFF2-40B4-BE49-F238E27FC236}">
              <a16:creationId xmlns:a16="http://schemas.microsoft.com/office/drawing/2014/main" id="{00000000-0008-0000-0F00-000028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9" name="直線コネクタ 808">
          <a:extLst>
            <a:ext uri="{FF2B5EF4-FFF2-40B4-BE49-F238E27FC236}">
              <a16:creationId xmlns:a16="http://schemas.microsoft.com/office/drawing/2014/main" id="{00000000-0008-0000-0F00-000029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0" name="テキスト ボックス 809">
          <a:extLst>
            <a:ext uri="{FF2B5EF4-FFF2-40B4-BE49-F238E27FC236}">
              <a16:creationId xmlns:a16="http://schemas.microsoft.com/office/drawing/2014/main" id="{00000000-0008-0000-0F00-00002A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1" name="直線コネクタ 810">
          <a:extLst>
            <a:ext uri="{FF2B5EF4-FFF2-40B4-BE49-F238E27FC236}">
              <a16:creationId xmlns:a16="http://schemas.microsoft.com/office/drawing/2014/main" id="{00000000-0008-0000-0F00-00002B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2" name="テキスト ボックス 811">
          <a:extLst>
            <a:ext uri="{FF2B5EF4-FFF2-40B4-BE49-F238E27FC236}">
              <a16:creationId xmlns:a16="http://schemas.microsoft.com/office/drawing/2014/main" id="{00000000-0008-0000-0F00-00002C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3" name="直線コネクタ 812">
          <a:extLst>
            <a:ext uri="{FF2B5EF4-FFF2-40B4-BE49-F238E27FC236}">
              <a16:creationId xmlns:a16="http://schemas.microsoft.com/office/drawing/2014/main" id="{00000000-0008-0000-0F00-00002D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4" name="テキスト ボックス 813">
          <a:extLst>
            <a:ext uri="{FF2B5EF4-FFF2-40B4-BE49-F238E27FC236}">
              <a16:creationId xmlns:a16="http://schemas.microsoft.com/office/drawing/2014/main" id="{00000000-0008-0000-0F00-00002E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5" name="直線コネクタ 814">
          <a:extLst>
            <a:ext uri="{FF2B5EF4-FFF2-40B4-BE49-F238E27FC236}">
              <a16:creationId xmlns:a16="http://schemas.microsoft.com/office/drawing/2014/main" id="{00000000-0008-0000-0F00-00002F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6" name="【庁舎】&#10;有形固定資産減価償却率グラフ枠">
          <a:extLst>
            <a:ext uri="{FF2B5EF4-FFF2-40B4-BE49-F238E27FC236}">
              <a16:creationId xmlns:a16="http://schemas.microsoft.com/office/drawing/2014/main" id="{00000000-0008-0000-0F00-000030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817" name="直線コネクタ 816">
          <a:extLst>
            <a:ext uri="{FF2B5EF4-FFF2-40B4-BE49-F238E27FC236}">
              <a16:creationId xmlns:a16="http://schemas.microsoft.com/office/drawing/2014/main" id="{00000000-0008-0000-0F00-000031030000}"/>
            </a:ext>
          </a:extLst>
        </xdr:cNvPr>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18" name="【庁舎】&#10;有形固定資産減価償却率最小値テキスト">
          <a:extLst>
            <a:ext uri="{FF2B5EF4-FFF2-40B4-BE49-F238E27FC236}">
              <a16:creationId xmlns:a16="http://schemas.microsoft.com/office/drawing/2014/main" id="{00000000-0008-0000-0F00-00003203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19" name="直線コネクタ 818">
          <a:extLst>
            <a:ext uri="{FF2B5EF4-FFF2-40B4-BE49-F238E27FC236}">
              <a16:creationId xmlns:a16="http://schemas.microsoft.com/office/drawing/2014/main" id="{00000000-0008-0000-0F00-00003303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820" name="【庁舎】&#10;有形固定資産減価償却率最大値テキスト">
          <a:extLst>
            <a:ext uri="{FF2B5EF4-FFF2-40B4-BE49-F238E27FC236}">
              <a16:creationId xmlns:a16="http://schemas.microsoft.com/office/drawing/2014/main" id="{00000000-0008-0000-0F00-000034030000}"/>
            </a:ext>
          </a:extLst>
        </xdr:cNvPr>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821" name="直線コネクタ 820">
          <a:extLst>
            <a:ext uri="{FF2B5EF4-FFF2-40B4-BE49-F238E27FC236}">
              <a16:creationId xmlns:a16="http://schemas.microsoft.com/office/drawing/2014/main" id="{00000000-0008-0000-0F00-000035030000}"/>
            </a:ext>
          </a:extLst>
        </xdr:cNvPr>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61340</xdr:rowOff>
    </xdr:from>
    <xdr:ext cx="405111" cy="259045"/>
    <xdr:sp macro="" textlink="">
      <xdr:nvSpPr>
        <xdr:cNvPr id="822" name="【庁舎】&#10;有形固定資産減価償却率平均値テキスト">
          <a:extLst>
            <a:ext uri="{FF2B5EF4-FFF2-40B4-BE49-F238E27FC236}">
              <a16:creationId xmlns:a16="http://schemas.microsoft.com/office/drawing/2014/main" id="{00000000-0008-0000-0F00-000036030000}"/>
            </a:ext>
          </a:extLst>
        </xdr:cNvPr>
        <xdr:cNvSpPr txBox="1"/>
      </xdr:nvSpPr>
      <xdr:spPr>
        <a:xfrm>
          <a:off x="16357600" y="1772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823" name="フローチャート: 判断 822">
          <a:extLst>
            <a:ext uri="{FF2B5EF4-FFF2-40B4-BE49-F238E27FC236}">
              <a16:creationId xmlns:a16="http://schemas.microsoft.com/office/drawing/2014/main" id="{00000000-0008-0000-0F00-000037030000}"/>
            </a:ext>
          </a:extLst>
        </xdr:cNvPr>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824" name="フローチャート: 判断 823">
          <a:extLst>
            <a:ext uri="{FF2B5EF4-FFF2-40B4-BE49-F238E27FC236}">
              <a16:creationId xmlns:a16="http://schemas.microsoft.com/office/drawing/2014/main" id="{00000000-0008-0000-0F00-000038030000}"/>
            </a:ext>
          </a:extLst>
        </xdr:cNvPr>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825" name="フローチャート: 判断 824">
          <a:extLst>
            <a:ext uri="{FF2B5EF4-FFF2-40B4-BE49-F238E27FC236}">
              <a16:creationId xmlns:a16="http://schemas.microsoft.com/office/drawing/2014/main" id="{00000000-0008-0000-0F00-000039030000}"/>
            </a:ext>
          </a:extLst>
        </xdr:cNvPr>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134801</xdr:rowOff>
    </xdr:from>
    <xdr:to>
      <xdr:col>72</xdr:col>
      <xdr:colOff>38100</xdr:colOff>
      <xdr:row>105</xdr:row>
      <xdr:rowOff>64951</xdr:rowOff>
    </xdr:to>
    <xdr:sp macro="" textlink="">
      <xdr:nvSpPr>
        <xdr:cNvPr id="826" name="フローチャート: 判断 825">
          <a:extLst>
            <a:ext uri="{FF2B5EF4-FFF2-40B4-BE49-F238E27FC236}">
              <a16:creationId xmlns:a16="http://schemas.microsoft.com/office/drawing/2014/main" id="{00000000-0008-0000-0F00-00003A030000}"/>
            </a:ext>
          </a:extLst>
        </xdr:cNvPr>
        <xdr:cNvSpPr/>
      </xdr:nvSpPr>
      <xdr:spPr>
        <a:xfrm>
          <a:off x="136525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827" name="フローチャート: 判断 826">
          <a:extLst>
            <a:ext uri="{FF2B5EF4-FFF2-40B4-BE49-F238E27FC236}">
              <a16:creationId xmlns:a16="http://schemas.microsoft.com/office/drawing/2014/main" id="{00000000-0008-0000-0F00-00003B030000}"/>
            </a:ext>
          </a:extLst>
        </xdr:cNvPr>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0000000-0008-0000-0F00-00003C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F00-00003D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F00-00003E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F00-00003F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F00-000040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64588</xdr:rowOff>
    </xdr:from>
    <xdr:to>
      <xdr:col>85</xdr:col>
      <xdr:colOff>177800</xdr:colOff>
      <xdr:row>106</xdr:row>
      <xdr:rowOff>166188</xdr:rowOff>
    </xdr:to>
    <xdr:sp macro="" textlink="">
      <xdr:nvSpPr>
        <xdr:cNvPr id="833" name="楕円 832">
          <a:extLst>
            <a:ext uri="{FF2B5EF4-FFF2-40B4-BE49-F238E27FC236}">
              <a16:creationId xmlns:a16="http://schemas.microsoft.com/office/drawing/2014/main" id="{00000000-0008-0000-0F00-000041030000}"/>
            </a:ext>
          </a:extLst>
        </xdr:cNvPr>
        <xdr:cNvSpPr/>
      </xdr:nvSpPr>
      <xdr:spPr>
        <a:xfrm>
          <a:off x="16268700" y="1823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43015</xdr:rowOff>
    </xdr:from>
    <xdr:ext cx="405111" cy="259045"/>
    <xdr:sp macro="" textlink="">
      <xdr:nvSpPr>
        <xdr:cNvPr id="834" name="【庁舎】&#10;有形固定資産減価償却率該当値テキスト">
          <a:extLst>
            <a:ext uri="{FF2B5EF4-FFF2-40B4-BE49-F238E27FC236}">
              <a16:creationId xmlns:a16="http://schemas.microsoft.com/office/drawing/2014/main" id="{00000000-0008-0000-0F00-000042030000}"/>
            </a:ext>
          </a:extLst>
        </xdr:cNvPr>
        <xdr:cNvSpPr txBox="1"/>
      </xdr:nvSpPr>
      <xdr:spPr>
        <a:xfrm>
          <a:off x="16357600" y="1821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46627</xdr:rowOff>
    </xdr:from>
    <xdr:to>
      <xdr:col>81</xdr:col>
      <xdr:colOff>101600</xdr:colOff>
      <xdr:row>106</xdr:row>
      <xdr:rowOff>148227</xdr:rowOff>
    </xdr:to>
    <xdr:sp macro="" textlink="">
      <xdr:nvSpPr>
        <xdr:cNvPr id="835" name="楕円 834">
          <a:extLst>
            <a:ext uri="{FF2B5EF4-FFF2-40B4-BE49-F238E27FC236}">
              <a16:creationId xmlns:a16="http://schemas.microsoft.com/office/drawing/2014/main" id="{00000000-0008-0000-0F00-000043030000}"/>
            </a:ext>
          </a:extLst>
        </xdr:cNvPr>
        <xdr:cNvSpPr/>
      </xdr:nvSpPr>
      <xdr:spPr>
        <a:xfrm>
          <a:off x="15430500" y="1822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97427</xdr:rowOff>
    </xdr:from>
    <xdr:to>
      <xdr:col>85</xdr:col>
      <xdr:colOff>127000</xdr:colOff>
      <xdr:row>106</xdr:row>
      <xdr:rowOff>115388</xdr:rowOff>
    </xdr:to>
    <xdr:cxnSp macro="">
      <xdr:nvCxnSpPr>
        <xdr:cNvPr id="836" name="直線コネクタ 835">
          <a:extLst>
            <a:ext uri="{FF2B5EF4-FFF2-40B4-BE49-F238E27FC236}">
              <a16:creationId xmlns:a16="http://schemas.microsoft.com/office/drawing/2014/main" id="{00000000-0008-0000-0F00-000044030000}"/>
            </a:ext>
          </a:extLst>
        </xdr:cNvPr>
        <xdr:cNvCxnSpPr/>
      </xdr:nvCxnSpPr>
      <xdr:spPr>
        <a:xfrm>
          <a:off x="15481300" y="18271127"/>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25400</xdr:rowOff>
    </xdr:from>
    <xdr:to>
      <xdr:col>76</xdr:col>
      <xdr:colOff>165100</xdr:colOff>
      <xdr:row>106</xdr:row>
      <xdr:rowOff>127000</xdr:rowOff>
    </xdr:to>
    <xdr:sp macro="" textlink="">
      <xdr:nvSpPr>
        <xdr:cNvPr id="837" name="楕円 836">
          <a:extLst>
            <a:ext uri="{FF2B5EF4-FFF2-40B4-BE49-F238E27FC236}">
              <a16:creationId xmlns:a16="http://schemas.microsoft.com/office/drawing/2014/main" id="{00000000-0008-0000-0F00-000045030000}"/>
            </a:ext>
          </a:extLst>
        </xdr:cNvPr>
        <xdr:cNvSpPr/>
      </xdr:nvSpPr>
      <xdr:spPr>
        <a:xfrm>
          <a:off x="14541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76200</xdr:rowOff>
    </xdr:from>
    <xdr:to>
      <xdr:col>81</xdr:col>
      <xdr:colOff>50800</xdr:colOff>
      <xdr:row>106</xdr:row>
      <xdr:rowOff>97427</xdr:rowOff>
    </xdr:to>
    <xdr:cxnSp macro="">
      <xdr:nvCxnSpPr>
        <xdr:cNvPr id="838" name="直線コネクタ 837">
          <a:extLst>
            <a:ext uri="{FF2B5EF4-FFF2-40B4-BE49-F238E27FC236}">
              <a16:creationId xmlns:a16="http://schemas.microsoft.com/office/drawing/2014/main" id="{00000000-0008-0000-0F00-000046030000}"/>
            </a:ext>
          </a:extLst>
        </xdr:cNvPr>
        <xdr:cNvCxnSpPr/>
      </xdr:nvCxnSpPr>
      <xdr:spPr>
        <a:xfrm>
          <a:off x="14592300" y="1824990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5806</xdr:rowOff>
    </xdr:from>
    <xdr:to>
      <xdr:col>72</xdr:col>
      <xdr:colOff>38100</xdr:colOff>
      <xdr:row>106</xdr:row>
      <xdr:rowOff>107406</xdr:rowOff>
    </xdr:to>
    <xdr:sp macro="" textlink="">
      <xdr:nvSpPr>
        <xdr:cNvPr id="839" name="楕円 838">
          <a:extLst>
            <a:ext uri="{FF2B5EF4-FFF2-40B4-BE49-F238E27FC236}">
              <a16:creationId xmlns:a16="http://schemas.microsoft.com/office/drawing/2014/main" id="{00000000-0008-0000-0F00-000047030000}"/>
            </a:ext>
          </a:extLst>
        </xdr:cNvPr>
        <xdr:cNvSpPr/>
      </xdr:nvSpPr>
      <xdr:spPr>
        <a:xfrm>
          <a:off x="13652500" y="1817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56606</xdr:rowOff>
    </xdr:from>
    <xdr:to>
      <xdr:col>76</xdr:col>
      <xdr:colOff>114300</xdr:colOff>
      <xdr:row>106</xdr:row>
      <xdr:rowOff>76200</xdr:rowOff>
    </xdr:to>
    <xdr:cxnSp macro="">
      <xdr:nvCxnSpPr>
        <xdr:cNvPr id="840" name="直線コネクタ 839">
          <a:extLst>
            <a:ext uri="{FF2B5EF4-FFF2-40B4-BE49-F238E27FC236}">
              <a16:creationId xmlns:a16="http://schemas.microsoft.com/office/drawing/2014/main" id="{00000000-0008-0000-0F00-000048030000}"/>
            </a:ext>
          </a:extLst>
        </xdr:cNvPr>
        <xdr:cNvCxnSpPr/>
      </xdr:nvCxnSpPr>
      <xdr:spPr>
        <a:xfrm>
          <a:off x="13703300" y="1823030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34126</xdr:rowOff>
    </xdr:from>
    <xdr:ext cx="405111" cy="259045"/>
    <xdr:sp macro="" textlink="">
      <xdr:nvSpPr>
        <xdr:cNvPr id="841" name="n_1aveValue【庁舎】&#10;有形固定資産減価償却率">
          <a:extLst>
            <a:ext uri="{FF2B5EF4-FFF2-40B4-BE49-F238E27FC236}">
              <a16:creationId xmlns:a16="http://schemas.microsoft.com/office/drawing/2014/main" id="{00000000-0008-0000-0F00-000049030000}"/>
            </a:ext>
          </a:extLst>
        </xdr:cNvPr>
        <xdr:cNvSpPr txBox="1"/>
      </xdr:nvSpPr>
      <xdr:spPr>
        <a:xfrm>
          <a:off x="152660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52088</xdr:rowOff>
    </xdr:from>
    <xdr:ext cx="405111" cy="259045"/>
    <xdr:sp macro="" textlink="">
      <xdr:nvSpPr>
        <xdr:cNvPr id="842" name="n_2aveValue【庁舎】&#10;有形固定資産減価償却率">
          <a:extLst>
            <a:ext uri="{FF2B5EF4-FFF2-40B4-BE49-F238E27FC236}">
              <a16:creationId xmlns:a16="http://schemas.microsoft.com/office/drawing/2014/main" id="{00000000-0008-0000-0F00-00004A030000}"/>
            </a:ext>
          </a:extLst>
        </xdr:cNvPr>
        <xdr:cNvSpPr txBox="1"/>
      </xdr:nvSpPr>
      <xdr:spPr>
        <a:xfrm>
          <a:off x="14389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81478</xdr:rowOff>
    </xdr:from>
    <xdr:ext cx="405111" cy="259045"/>
    <xdr:sp macro="" textlink="">
      <xdr:nvSpPr>
        <xdr:cNvPr id="843" name="n_3aveValue【庁舎】&#10;有形固定資産減価償却率">
          <a:extLst>
            <a:ext uri="{FF2B5EF4-FFF2-40B4-BE49-F238E27FC236}">
              <a16:creationId xmlns:a16="http://schemas.microsoft.com/office/drawing/2014/main" id="{00000000-0008-0000-0F00-00004B030000}"/>
            </a:ext>
          </a:extLst>
        </xdr:cNvPr>
        <xdr:cNvSpPr txBox="1"/>
      </xdr:nvSpPr>
      <xdr:spPr>
        <a:xfrm>
          <a:off x="13500744" y="1774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112503</xdr:rowOff>
    </xdr:from>
    <xdr:ext cx="405111" cy="259045"/>
    <xdr:sp macro="" textlink="">
      <xdr:nvSpPr>
        <xdr:cNvPr id="844" name="n_4aveValue【庁舎】&#10;有形固定資産減価償却率">
          <a:extLst>
            <a:ext uri="{FF2B5EF4-FFF2-40B4-BE49-F238E27FC236}">
              <a16:creationId xmlns:a16="http://schemas.microsoft.com/office/drawing/2014/main" id="{00000000-0008-0000-0F00-00004C030000}"/>
            </a:ext>
          </a:extLst>
        </xdr:cNvPr>
        <xdr:cNvSpPr txBox="1"/>
      </xdr:nvSpPr>
      <xdr:spPr>
        <a:xfrm>
          <a:off x="12611744" y="1777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139354</xdr:rowOff>
    </xdr:from>
    <xdr:ext cx="405111" cy="259045"/>
    <xdr:sp macro="" textlink="">
      <xdr:nvSpPr>
        <xdr:cNvPr id="845" name="n_1mainValue【庁舎】&#10;有形固定資産減価償却率">
          <a:extLst>
            <a:ext uri="{FF2B5EF4-FFF2-40B4-BE49-F238E27FC236}">
              <a16:creationId xmlns:a16="http://schemas.microsoft.com/office/drawing/2014/main" id="{00000000-0008-0000-0F00-00004D030000}"/>
            </a:ext>
          </a:extLst>
        </xdr:cNvPr>
        <xdr:cNvSpPr txBox="1"/>
      </xdr:nvSpPr>
      <xdr:spPr>
        <a:xfrm>
          <a:off x="15266044" y="1831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118127</xdr:rowOff>
    </xdr:from>
    <xdr:ext cx="405111" cy="259045"/>
    <xdr:sp macro="" textlink="">
      <xdr:nvSpPr>
        <xdr:cNvPr id="846" name="n_2mainValue【庁舎】&#10;有形固定資産減価償却率">
          <a:extLst>
            <a:ext uri="{FF2B5EF4-FFF2-40B4-BE49-F238E27FC236}">
              <a16:creationId xmlns:a16="http://schemas.microsoft.com/office/drawing/2014/main" id="{00000000-0008-0000-0F00-00004E030000}"/>
            </a:ext>
          </a:extLst>
        </xdr:cNvPr>
        <xdr:cNvSpPr txBox="1"/>
      </xdr:nvSpPr>
      <xdr:spPr>
        <a:xfrm>
          <a:off x="14389744"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98533</xdr:rowOff>
    </xdr:from>
    <xdr:ext cx="405111" cy="259045"/>
    <xdr:sp macro="" textlink="">
      <xdr:nvSpPr>
        <xdr:cNvPr id="847" name="n_3mainValue【庁舎】&#10;有形固定資産減価償却率">
          <a:extLst>
            <a:ext uri="{FF2B5EF4-FFF2-40B4-BE49-F238E27FC236}">
              <a16:creationId xmlns:a16="http://schemas.microsoft.com/office/drawing/2014/main" id="{00000000-0008-0000-0F00-00004F030000}"/>
            </a:ext>
          </a:extLst>
        </xdr:cNvPr>
        <xdr:cNvSpPr txBox="1"/>
      </xdr:nvSpPr>
      <xdr:spPr>
        <a:xfrm>
          <a:off x="13500744" y="1827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8" name="正方形/長方形 847">
          <a:extLst>
            <a:ext uri="{FF2B5EF4-FFF2-40B4-BE49-F238E27FC236}">
              <a16:creationId xmlns:a16="http://schemas.microsoft.com/office/drawing/2014/main" id="{00000000-0008-0000-0F00-000050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9" name="正方形/長方形 848">
          <a:extLst>
            <a:ext uri="{FF2B5EF4-FFF2-40B4-BE49-F238E27FC236}">
              <a16:creationId xmlns:a16="http://schemas.microsoft.com/office/drawing/2014/main" id="{00000000-0008-0000-0F00-000051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0" name="正方形/長方形 849">
          <a:extLst>
            <a:ext uri="{FF2B5EF4-FFF2-40B4-BE49-F238E27FC236}">
              <a16:creationId xmlns:a16="http://schemas.microsoft.com/office/drawing/2014/main" id="{00000000-0008-0000-0F00-000052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1" name="正方形/長方形 850">
          <a:extLst>
            <a:ext uri="{FF2B5EF4-FFF2-40B4-BE49-F238E27FC236}">
              <a16:creationId xmlns:a16="http://schemas.microsoft.com/office/drawing/2014/main" id="{00000000-0008-0000-0F00-000053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2" name="正方形/長方形 851">
          <a:extLst>
            <a:ext uri="{FF2B5EF4-FFF2-40B4-BE49-F238E27FC236}">
              <a16:creationId xmlns:a16="http://schemas.microsoft.com/office/drawing/2014/main" id="{00000000-0008-0000-0F00-000054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3" name="正方形/長方形 852">
          <a:extLst>
            <a:ext uri="{FF2B5EF4-FFF2-40B4-BE49-F238E27FC236}">
              <a16:creationId xmlns:a16="http://schemas.microsoft.com/office/drawing/2014/main" id="{00000000-0008-0000-0F00-000055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4" name="正方形/長方形 853">
          <a:extLst>
            <a:ext uri="{FF2B5EF4-FFF2-40B4-BE49-F238E27FC236}">
              <a16:creationId xmlns:a16="http://schemas.microsoft.com/office/drawing/2014/main" id="{00000000-0008-0000-0F00-000056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5" name="正方形/長方形 854">
          <a:extLst>
            <a:ext uri="{FF2B5EF4-FFF2-40B4-BE49-F238E27FC236}">
              <a16:creationId xmlns:a16="http://schemas.microsoft.com/office/drawing/2014/main" id="{00000000-0008-0000-0F00-000057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6" name="テキスト ボックス 855">
          <a:extLst>
            <a:ext uri="{FF2B5EF4-FFF2-40B4-BE49-F238E27FC236}">
              <a16:creationId xmlns:a16="http://schemas.microsoft.com/office/drawing/2014/main" id="{00000000-0008-0000-0F00-000058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7" name="直線コネクタ 856">
          <a:extLst>
            <a:ext uri="{FF2B5EF4-FFF2-40B4-BE49-F238E27FC236}">
              <a16:creationId xmlns:a16="http://schemas.microsoft.com/office/drawing/2014/main" id="{00000000-0008-0000-0F00-000059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58" name="直線コネクタ 857">
          <a:extLst>
            <a:ext uri="{FF2B5EF4-FFF2-40B4-BE49-F238E27FC236}">
              <a16:creationId xmlns:a16="http://schemas.microsoft.com/office/drawing/2014/main" id="{00000000-0008-0000-0F00-00005A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59" name="テキスト ボックス 858">
          <a:extLst>
            <a:ext uri="{FF2B5EF4-FFF2-40B4-BE49-F238E27FC236}">
              <a16:creationId xmlns:a16="http://schemas.microsoft.com/office/drawing/2014/main" id="{00000000-0008-0000-0F00-00005B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60" name="直線コネクタ 859">
          <a:extLst>
            <a:ext uri="{FF2B5EF4-FFF2-40B4-BE49-F238E27FC236}">
              <a16:creationId xmlns:a16="http://schemas.microsoft.com/office/drawing/2014/main" id="{00000000-0008-0000-0F00-00005C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61" name="テキスト ボックス 860">
          <a:extLst>
            <a:ext uri="{FF2B5EF4-FFF2-40B4-BE49-F238E27FC236}">
              <a16:creationId xmlns:a16="http://schemas.microsoft.com/office/drawing/2014/main" id="{00000000-0008-0000-0F00-00005D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62" name="直線コネクタ 861">
          <a:extLst>
            <a:ext uri="{FF2B5EF4-FFF2-40B4-BE49-F238E27FC236}">
              <a16:creationId xmlns:a16="http://schemas.microsoft.com/office/drawing/2014/main" id="{00000000-0008-0000-0F00-00005E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63" name="テキスト ボックス 862">
          <a:extLst>
            <a:ext uri="{FF2B5EF4-FFF2-40B4-BE49-F238E27FC236}">
              <a16:creationId xmlns:a16="http://schemas.microsoft.com/office/drawing/2014/main" id="{00000000-0008-0000-0F00-00005F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64" name="直線コネクタ 863">
          <a:extLst>
            <a:ext uri="{FF2B5EF4-FFF2-40B4-BE49-F238E27FC236}">
              <a16:creationId xmlns:a16="http://schemas.microsoft.com/office/drawing/2014/main" id="{00000000-0008-0000-0F00-000060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65" name="テキスト ボックス 864">
          <a:extLst>
            <a:ext uri="{FF2B5EF4-FFF2-40B4-BE49-F238E27FC236}">
              <a16:creationId xmlns:a16="http://schemas.microsoft.com/office/drawing/2014/main" id="{00000000-0008-0000-0F00-000061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66" name="直線コネクタ 865">
          <a:extLst>
            <a:ext uri="{FF2B5EF4-FFF2-40B4-BE49-F238E27FC236}">
              <a16:creationId xmlns:a16="http://schemas.microsoft.com/office/drawing/2014/main" id="{00000000-0008-0000-0F00-000062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67" name="テキスト ボックス 866">
          <a:extLst>
            <a:ext uri="{FF2B5EF4-FFF2-40B4-BE49-F238E27FC236}">
              <a16:creationId xmlns:a16="http://schemas.microsoft.com/office/drawing/2014/main" id="{00000000-0008-0000-0F00-000063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68" name="直線コネクタ 867">
          <a:extLst>
            <a:ext uri="{FF2B5EF4-FFF2-40B4-BE49-F238E27FC236}">
              <a16:creationId xmlns:a16="http://schemas.microsoft.com/office/drawing/2014/main" id="{00000000-0008-0000-0F00-000064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69" name="テキスト ボックス 868">
          <a:extLst>
            <a:ext uri="{FF2B5EF4-FFF2-40B4-BE49-F238E27FC236}">
              <a16:creationId xmlns:a16="http://schemas.microsoft.com/office/drawing/2014/main" id="{00000000-0008-0000-0F00-000065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0" name="直線コネクタ 869">
          <a:extLst>
            <a:ext uri="{FF2B5EF4-FFF2-40B4-BE49-F238E27FC236}">
              <a16:creationId xmlns:a16="http://schemas.microsoft.com/office/drawing/2014/main" id="{00000000-0008-0000-0F00-000066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1" name="テキスト ボックス 870">
          <a:extLst>
            <a:ext uri="{FF2B5EF4-FFF2-40B4-BE49-F238E27FC236}">
              <a16:creationId xmlns:a16="http://schemas.microsoft.com/office/drawing/2014/main" id="{00000000-0008-0000-0F00-000067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2" name="【庁舎】&#10;一人当たり面積グラフ枠">
          <a:extLst>
            <a:ext uri="{FF2B5EF4-FFF2-40B4-BE49-F238E27FC236}">
              <a16:creationId xmlns:a16="http://schemas.microsoft.com/office/drawing/2014/main" id="{00000000-0008-0000-0F00-000068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59871</xdr:rowOff>
    </xdr:from>
    <xdr:to>
      <xdr:col>116</xdr:col>
      <xdr:colOff>62864</xdr:colOff>
      <xdr:row>107</xdr:row>
      <xdr:rowOff>170906</xdr:rowOff>
    </xdr:to>
    <xdr:cxnSp macro="">
      <xdr:nvCxnSpPr>
        <xdr:cNvPr id="873" name="直線コネクタ 872">
          <a:extLst>
            <a:ext uri="{FF2B5EF4-FFF2-40B4-BE49-F238E27FC236}">
              <a16:creationId xmlns:a16="http://schemas.microsoft.com/office/drawing/2014/main" id="{00000000-0008-0000-0F00-000069030000}"/>
            </a:ext>
          </a:extLst>
        </xdr:cNvPr>
        <xdr:cNvCxnSpPr/>
      </xdr:nvCxnSpPr>
      <xdr:spPr>
        <a:xfrm flipV="1">
          <a:off x="22160864" y="1703342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3283</xdr:rowOff>
    </xdr:from>
    <xdr:ext cx="469744" cy="259045"/>
    <xdr:sp macro="" textlink="">
      <xdr:nvSpPr>
        <xdr:cNvPr id="874" name="【庁舎】&#10;一人当たり面積最小値テキスト">
          <a:extLst>
            <a:ext uri="{FF2B5EF4-FFF2-40B4-BE49-F238E27FC236}">
              <a16:creationId xmlns:a16="http://schemas.microsoft.com/office/drawing/2014/main" id="{00000000-0008-0000-0F00-00006A030000}"/>
            </a:ext>
          </a:extLst>
        </xdr:cNvPr>
        <xdr:cNvSpPr txBox="1"/>
      </xdr:nvSpPr>
      <xdr:spPr>
        <a:xfrm>
          <a:off x="22199600" y="1851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170906</xdr:rowOff>
    </xdr:from>
    <xdr:to>
      <xdr:col>116</xdr:col>
      <xdr:colOff>152400</xdr:colOff>
      <xdr:row>107</xdr:row>
      <xdr:rowOff>170906</xdr:rowOff>
    </xdr:to>
    <xdr:cxnSp macro="">
      <xdr:nvCxnSpPr>
        <xdr:cNvPr id="875" name="直線コネクタ 874">
          <a:extLst>
            <a:ext uri="{FF2B5EF4-FFF2-40B4-BE49-F238E27FC236}">
              <a16:creationId xmlns:a16="http://schemas.microsoft.com/office/drawing/2014/main" id="{00000000-0008-0000-0F00-00006B030000}"/>
            </a:ext>
          </a:extLst>
        </xdr:cNvPr>
        <xdr:cNvCxnSpPr/>
      </xdr:nvCxnSpPr>
      <xdr:spPr>
        <a:xfrm>
          <a:off x="22072600" y="1851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6548</xdr:rowOff>
    </xdr:from>
    <xdr:ext cx="469744" cy="259045"/>
    <xdr:sp macro="" textlink="">
      <xdr:nvSpPr>
        <xdr:cNvPr id="876" name="【庁舎】&#10;一人当たり面積最大値テキスト">
          <a:extLst>
            <a:ext uri="{FF2B5EF4-FFF2-40B4-BE49-F238E27FC236}">
              <a16:creationId xmlns:a16="http://schemas.microsoft.com/office/drawing/2014/main" id="{00000000-0008-0000-0F00-00006C030000}"/>
            </a:ext>
          </a:extLst>
        </xdr:cNvPr>
        <xdr:cNvSpPr txBox="1"/>
      </xdr:nvSpPr>
      <xdr:spPr>
        <a:xfrm>
          <a:off x="22199600" y="1680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59871</xdr:rowOff>
    </xdr:from>
    <xdr:to>
      <xdr:col>116</xdr:col>
      <xdr:colOff>152400</xdr:colOff>
      <xdr:row>99</xdr:row>
      <xdr:rowOff>59871</xdr:rowOff>
    </xdr:to>
    <xdr:cxnSp macro="">
      <xdr:nvCxnSpPr>
        <xdr:cNvPr id="877" name="直線コネクタ 876">
          <a:extLst>
            <a:ext uri="{FF2B5EF4-FFF2-40B4-BE49-F238E27FC236}">
              <a16:creationId xmlns:a16="http://schemas.microsoft.com/office/drawing/2014/main" id="{00000000-0008-0000-0F00-00006D030000}"/>
            </a:ext>
          </a:extLst>
        </xdr:cNvPr>
        <xdr:cNvCxnSpPr/>
      </xdr:nvCxnSpPr>
      <xdr:spPr>
        <a:xfrm>
          <a:off x="22072600" y="17033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80934</xdr:rowOff>
    </xdr:from>
    <xdr:ext cx="469744" cy="259045"/>
    <xdr:sp macro="" textlink="">
      <xdr:nvSpPr>
        <xdr:cNvPr id="878" name="【庁舎】&#10;一人当たり面積平均値テキスト">
          <a:extLst>
            <a:ext uri="{FF2B5EF4-FFF2-40B4-BE49-F238E27FC236}">
              <a16:creationId xmlns:a16="http://schemas.microsoft.com/office/drawing/2014/main" id="{00000000-0008-0000-0F00-00006E030000}"/>
            </a:ext>
          </a:extLst>
        </xdr:cNvPr>
        <xdr:cNvSpPr txBox="1"/>
      </xdr:nvSpPr>
      <xdr:spPr>
        <a:xfrm>
          <a:off x="22199600" y="17911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58057</xdr:rowOff>
    </xdr:from>
    <xdr:to>
      <xdr:col>116</xdr:col>
      <xdr:colOff>114300</xdr:colOff>
      <xdr:row>105</xdr:row>
      <xdr:rowOff>159657</xdr:rowOff>
    </xdr:to>
    <xdr:sp macro="" textlink="">
      <xdr:nvSpPr>
        <xdr:cNvPr id="879" name="フローチャート: 判断 878">
          <a:extLst>
            <a:ext uri="{FF2B5EF4-FFF2-40B4-BE49-F238E27FC236}">
              <a16:creationId xmlns:a16="http://schemas.microsoft.com/office/drawing/2014/main" id="{00000000-0008-0000-0F00-00006F030000}"/>
            </a:ext>
          </a:extLst>
        </xdr:cNvPr>
        <xdr:cNvSpPr/>
      </xdr:nvSpPr>
      <xdr:spPr>
        <a:xfrm>
          <a:off x="221107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74386</xdr:rowOff>
    </xdr:from>
    <xdr:to>
      <xdr:col>112</xdr:col>
      <xdr:colOff>38100</xdr:colOff>
      <xdr:row>106</xdr:row>
      <xdr:rowOff>4536</xdr:rowOff>
    </xdr:to>
    <xdr:sp macro="" textlink="">
      <xdr:nvSpPr>
        <xdr:cNvPr id="880" name="フローチャート: 判断 879">
          <a:extLst>
            <a:ext uri="{FF2B5EF4-FFF2-40B4-BE49-F238E27FC236}">
              <a16:creationId xmlns:a16="http://schemas.microsoft.com/office/drawing/2014/main" id="{00000000-0008-0000-0F00-000070030000}"/>
            </a:ext>
          </a:extLst>
        </xdr:cNvPr>
        <xdr:cNvSpPr/>
      </xdr:nvSpPr>
      <xdr:spPr>
        <a:xfrm>
          <a:off x="21272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90714</xdr:rowOff>
    </xdr:from>
    <xdr:to>
      <xdr:col>107</xdr:col>
      <xdr:colOff>101600</xdr:colOff>
      <xdr:row>106</xdr:row>
      <xdr:rowOff>20864</xdr:rowOff>
    </xdr:to>
    <xdr:sp macro="" textlink="">
      <xdr:nvSpPr>
        <xdr:cNvPr id="881" name="フローチャート: 判断 880">
          <a:extLst>
            <a:ext uri="{FF2B5EF4-FFF2-40B4-BE49-F238E27FC236}">
              <a16:creationId xmlns:a16="http://schemas.microsoft.com/office/drawing/2014/main" id="{00000000-0008-0000-0F00-000071030000}"/>
            </a:ext>
          </a:extLst>
        </xdr:cNvPr>
        <xdr:cNvSpPr/>
      </xdr:nvSpPr>
      <xdr:spPr>
        <a:xfrm>
          <a:off x="20383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882" name="フローチャート: 判断 881">
          <a:extLst>
            <a:ext uri="{FF2B5EF4-FFF2-40B4-BE49-F238E27FC236}">
              <a16:creationId xmlns:a16="http://schemas.microsoft.com/office/drawing/2014/main" id="{00000000-0008-0000-0F00-000072030000}"/>
            </a:ext>
          </a:extLst>
        </xdr:cNvPr>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10705</xdr:rowOff>
    </xdr:from>
    <xdr:to>
      <xdr:col>98</xdr:col>
      <xdr:colOff>38100</xdr:colOff>
      <xdr:row>106</xdr:row>
      <xdr:rowOff>112305</xdr:rowOff>
    </xdr:to>
    <xdr:sp macro="" textlink="">
      <xdr:nvSpPr>
        <xdr:cNvPr id="883" name="フローチャート: 判断 882">
          <a:extLst>
            <a:ext uri="{FF2B5EF4-FFF2-40B4-BE49-F238E27FC236}">
              <a16:creationId xmlns:a16="http://schemas.microsoft.com/office/drawing/2014/main" id="{00000000-0008-0000-0F00-000073030000}"/>
            </a:ext>
          </a:extLst>
        </xdr:cNvPr>
        <xdr:cNvSpPr/>
      </xdr:nvSpPr>
      <xdr:spPr>
        <a:xfrm>
          <a:off x="18605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4" name="テキスト ボックス 883">
          <a:extLst>
            <a:ext uri="{FF2B5EF4-FFF2-40B4-BE49-F238E27FC236}">
              <a16:creationId xmlns:a16="http://schemas.microsoft.com/office/drawing/2014/main" id="{00000000-0008-0000-0F00-000074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5" name="テキスト ボックス 884">
          <a:extLst>
            <a:ext uri="{FF2B5EF4-FFF2-40B4-BE49-F238E27FC236}">
              <a16:creationId xmlns:a16="http://schemas.microsoft.com/office/drawing/2014/main" id="{00000000-0008-0000-0F00-000075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6" name="テキスト ボックス 885">
          <a:extLst>
            <a:ext uri="{FF2B5EF4-FFF2-40B4-BE49-F238E27FC236}">
              <a16:creationId xmlns:a16="http://schemas.microsoft.com/office/drawing/2014/main" id="{00000000-0008-0000-0F00-000076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7" name="テキスト ボックス 886">
          <a:extLst>
            <a:ext uri="{FF2B5EF4-FFF2-40B4-BE49-F238E27FC236}">
              <a16:creationId xmlns:a16="http://schemas.microsoft.com/office/drawing/2014/main" id="{00000000-0008-0000-0F00-000077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8" name="テキスト ボックス 887">
          <a:extLst>
            <a:ext uri="{FF2B5EF4-FFF2-40B4-BE49-F238E27FC236}">
              <a16:creationId xmlns:a16="http://schemas.microsoft.com/office/drawing/2014/main" id="{00000000-0008-0000-0F00-000078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33564</xdr:rowOff>
    </xdr:from>
    <xdr:to>
      <xdr:col>116</xdr:col>
      <xdr:colOff>114300</xdr:colOff>
      <xdr:row>106</xdr:row>
      <xdr:rowOff>135164</xdr:rowOff>
    </xdr:to>
    <xdr:sp macro="" textlink="">
      <xdr:nvSpPr>
        <xdr:cNvPr id="889" name="楕円 888">
          <a:extLst>
            <a:ext uri="{FF2B5EF4-FFF2-40B4-BE49-F238E27FC236}">
              <a16:creationId xmlns:a16="http://schemas.microsoft.com/office/drawing/2014/main" id="{00000000-0008-0000-0F00-000079030000}"/>
            </a:ext>
          </a:extLst>
        </xdr:cNvPr>
        <xdr:cNvSpPr/>
      </xdr:nvSpPr>
      <xdr:spPr>
        <a:xfrm>
          <a:off x="22110700" y="1820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11991</xdr:rowOff>
    </xdr:from>
    <xdr:ext cx="469744" cy="259045"/>
    <xdr:sp macro="" textlink="">
      <xdr:nvSpPr>
        <xdr:cNvPr id="890" name="【庁舎】&#10;一人当たり面積該当値テキスト">
          <a:extLst>
            <a:ext uri="{FF2B5EF4-FFF2-40B4-BE49-F238E27FC236}">
              <a16:creationId xmlns:a16="http://schemas.microsoft.com/office/drawing/2014/main" id="{00000000-0008-0000-0F00-00007A030000}"/>
            </a:ext>
          </a:extLst>
        </xdr:cNvPr>
        <xdr:cNvSpPr txBox="1"/>
      </xdr:nvSpPr>
      <xdr:spPr>
        <a:xfrm>
          <a:off x="22199600"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40095</xdr:rowOff>
    </xdr:from>
    <xdr:to>
      <xdr:col>112</xdr:col>
      <xdr:colOff>38100</xdr:colOff>
      <xdr:row>106</xdr:row>
      <xdr:rowOff>141695</xdr:rowOff>
    </xdr:to>
    <xdr:sp macro="" textlink="">
      <xdr:nvSpPr>
        <xdr:cNvPr id="891" name="楕円 890">
          <a:extLst>
            <a:ext uri="{FF2B5EF4-FFF2-40B4-BE49-F238E27FC236}">
              <a16:creationId xmlns:a16="http://schemas.microsoft.com/office/drawing/2014/main" id="{00000000-0008-0000-0F00-00007B030000}"/>
            </a:ext>
          </a:extLst>
        </xdr:cNvPr>
        <xdr:cNvSpPr/>
      </xdr:nvSpPr>
      <xdr:spPr>
        <a:xfrm>
          <a:off x="21272500" y="1821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84364</xdr:rowOff>
    </xdr:from>
    <xdr:to>
      <xdr:col>116</xdr:col>
      <xdr:colOff>63500</xdr:colOff>
      <xdr:row>106</xdr:row>
      <xdr:rowOff>90895</xdr:rowOff>
    </xdr:to>
    <xdr:cxnSp macro="">
      <xdr:nvCxnSpPr>
        <xdr:cNvPr id="892" name="直線コネクタ 891">
          <a:extLst>
            <a:ext uri="{FF2B5EF4-FFF2-40B4-BE49-F238E27FC236}">
              <a16:creationId xmlns:a16="http://schemas.microsoft.com/office/drawing/2014/main" id="{00000000-0008-0000-0F00-00007C030000}"/>
            </a:ext>
          </a:extLst>
        </xdr:cNvPr>
        <xdr:cNvCxnSpPr/>
      </xdr:nvCxnSpPr>
      <xdr:spPr>
        <a:xfrm flipV="1">
          <a:off x="21323300" y="18258064"/>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27032</xdr:rowOff>
    </xdr:from>
    <xdr:to>
      <xdr:col>107</xdr:col>
      <xdr:colOff>101600</xdr:colOff>
      <xdr:row>106</xdr:row>
      <xdr:rowOff>128632</xdr:rowOff>
    </xdr:to>
    <xdr:sp macro="" textlink="">
      <xdr:nvSpPr>
        <xdr:cNvPr id="893" name="楕円 892">
          <a:extLst>
            <a:ext uri="{FF2B5EF4-FFF2-40B4-BE49-F238E27FC236}">
              <a16:creationId xmlns:a16="http://schemas.microsoft.com/office/drawing/2014/main" id="{00000000-0008-0000-0F00-00007D030000}"/>
            </a:ext>
          </a:extLst>
        </xdr:cNvPr>
        <xdr:cNvSpPr/>
      </xdr:nvSpPr>
      <xdr:spPr>
        <a:xfrm>
          <a:off x="20383500" y="1820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77832</xdr:rowOff>
    </xdr:from>
    <xdr:to>
      <xdr:col>111</xdr:col>
      <xdr:colOff>177800</xdr:colOff>
      <xdr:row>106</xdr:row>
      <xdr:rowOff>90895</xdr:rowOff>
    </xdr:to>
    <xdr:cxnSp macro="">
      <xdr:nvCxnSpPr>
        <xdr:cNvPr id="894" name="直線コネクタ 893">
          <a:extLst>
            <a:ext uri="{FF2B5EF4-FFF2-40B4-BE49-F238E27FC236}">
              <a16:creationId xmlns:a16="http://schemas.microsoft.com/office/drawing/2014/main" id="{00000000-0008-0000-0F00-00007E030000}"/>
            </a:ext>
          </a:extLst>
        </xdr:cNvPr>
        <xdr:cNvCxnSpPr/>
      </xdr:nvCxnSpPr>
      <xdr:spPr>
        <a:xfrm>
          <a:off x="20434300" y="18251532"/>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31931</xdr:rowOff>
    </xdr:from>
    <xdr:to>
      <xdr:col>102</xdr:col>
      <xdr:colOff>165100</xdr:colOff>
      <xdr:row>106</xdr:row>
      <xdr:rowOff>133531</xdr:rowOff>
    </xdr:to>
    <xdr:sp macro="" textlink="">
      <xdr:nvSpPr>
        <xdr:cNvPr id="895" name="楕円 894">
          <a:extLst>
            <a:ext uri="{FF2B5EF4-FFF2-40B4-BE49-F238E27FC236}">
              <a16:creationId xmlns:a16="http://schemas.microsoft.com/office/drawing/2014/main" id="{00000000-0008-0000-0F00-00007F030000}"/>
            </a:ext>
          </a:extLst>
        </xdr:cNvPr>
        <xdr:cNvSpPr/>
      </xdr:nvSpPr>
      <xdr:spPr>
        <a:xfrm>
          <a:off x="19494500" y="182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77832</xdr:rowOff>
    </xdr:from>
    <xdr:to>
      <xdr:col>107</xdr:col>
      <xdr:colOff>50800</xdr:colOff>
      <xdr:row>106</xdr:row>
      <xdr:rowOff>82731</xdr:rowOff>
    </xdr:to>
    <xdr:cxnSp macro="">
      <xdr:nvCxnSpPr>
        <xdr:cNvPr id="896" name="直線コネクタ 895">
          <a:extLst>
            <a:ext uri="{FF2B5EF4-FFF2-40B4-BE49-F238E27FC236}">
              <a16:creationId xmlns:a16="http://schemas.microsoft.com/office/drawing/2014/main" id="{00000000-0008-0000-0F00-000080030000}"/>
            </a:ext>
          </a:extLst>
        </xdr:cNvPr>
        <xdr:cNvCxnSpPr/>
      </xdr:nvCxnSpPr>
      <xdr:spPr>
        <a:xfrm flipV="1">
          <a:off x="19545300" y="18251532"/>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21063</xdr:rowOff>
    </xdr:from>
    <xdr:ext cx="469744" cy="259045"/>
    <xdr:sp macro="" textlink="">
      <xdr:nvSpPr>
        <xdr:cNvPr id="897" name="n_1aveValue【庁舎】&#10;一人当たり面積">
          <a:extLst>
            <a:ext uri="{FF2B5EF4-FFF2-40B4-BE49-F238E27FC236}">
              <a16:creationId xmlns:a16="http://schemas.microsoft.com/office/drawing/2014/main" id="{00000000-0008-0000-0F00-000081030000}"/>
            </a:ext>
          </a:extLst>
        </xdr:cNvPr>
        <xdr:cNvSpPr txBox="1"/>
      </xdr:nvSpPr>
      <xdr:spPr>
        <a:xfrm>
          <a:off x="21075727" y="1785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37391</xdr:rowOff>
    </xdr:from>
    <xdr:ext cx="469744" cy="259045"/>
    <xdr:sp macro="" textlink="">
      <xdr:nvSpPr>
        <xdr:cNvPr id="898" name="n_2aveValue【庁舎】&#10;一人当たり面積">
          <a:extLst>
            <a:ext uri="{FF2B5EF4-FFF2-40B4-BE49-F238E27FC236}">
              <a16:creationId xmlns:a16="http://schemas.microsoft.com/office/drawing/2014/main" id="{00000000-0008-0000-0F00-000082030000}"/>
            </a:ext>
          </a:extLst>
        </xdr:cNvPr>
        <xdr:cNvSpPr txBox="1"/>
      </xdr:nvSpPr>
      <xdr:spPr>
        <a:xfrm>
          <a:off x="20199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899" name="n_3aveValue【庁舎】&#10;一人当たり面積">
          <a:extLst>
            <a:ext uri="{FF2B5EF4-FFF2-40B4-BE49-F238E27FC236}">
              <a16:creationId xmlns:a16="http://schemas.microsoft.com/office/drawing/2014/main" id="{00000000-0008-0000-0F00-000083030000}"/>
            </a:ext>
          </a:extLst>
        </xdr:cNvPr>
        <xdr:cNvSpPr txBox="1"/>
      </xdr:nvSpPr>
      <xdr:spPr>
        <a:xfrm>
          <a:off x="19310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128832</xdr:rowOff>
    </xdr:from>
    <xdr:ext cx="469744" cy="259045"/>
    <xdr:sp macro="" textlink="">
      <xdr:nvSpPr>
        <xdr:cNvPr id="900" name="n_4aveValue【庁舎】&#10;一人当たり面積">
          <a:extLst>
            <a:ext uri="{FF2B5EF4-FFF2-40B4-BE49-F238E27FC236}">
              <a16:creationId xmlns:a16="http://schemas.microsoft.com/office/drawing/2014/main" id="{00000000-0008-0000-0F00-000084030000}"/>
            </a:ext>
          </a:extLst>
        </xdr:cNvPr>
        <xdr:cNvSpPr txBox="1"/>
      </xdr:nvSpPr>
      <xdr:spPr>
        <a:xfrm>
          <a:off x="18421427" y="1795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132822</xdr:rowOff>
    </xdr:from>
    <xdr:ext cx="469744" cy="259045"/>
    <xdr:sp macro="" textlink="">
      <xdr:nvSpPr>
        <xdr:cNvPr id="901" name="n_1mainValue【庁舎】&#10;一人当たり面積">
          <a:extLst>
            <a:ext uri="{FF2B5EF4-FFF2-40B4-BE49-F238E27FC236}">
              <a16:creationId xmlns:a16="http://schemas.microsoft.com/office/drawing/2014/main" id="{00000000-0008-0000-0F00-000085030000}"/>
            </a:ext>
          </a:extLst>
        </xdr:cNvPr>
        <xdr:cNvSpPr txBox="1"/>
      </xdr:nvSpPr>
      <xdr:spPr>
        <a:xfrm>
          <a:off x="21075727" y="18306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119759</xdr:rowOff>
    </xdr:from>
    <xdr:ext cx="469744" cy="259045"/>
    <xdr:sp macro="" textlink="">
      <xdr:nvSpPr>
        <xdr:cNvPr id="902" name="n_2mainValue【庁舎】&#10;一人当たり面積">
          <a:extLst>
            <a:ext uri="{FF2B5EF4-FFF2-40B4-BE49-F238E27FC236}">
              <a16:creationId xmlns:a16="http://schemas.microsoft.com/office/drawing/2014/main" id="{00000000-0008-0000-0F00-000086030000}"/>
            </a:ext>
          </a:extLst>
        </xdr:cNvPr>
        <xdr:cNvSpPr txBox="1"/>
      </xdr:nvSpPr>
      <xdr:spPr>
        <a:xfrm>
          <a:off x="20199427" y="18293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124658</xdr:rowOff>
    </xdr:from>
    <xdr:ext cx="469744" cy="259045"/>
    <xdr:sp macro="" textlink="">
      <xdr:nvSpPr>
        <xdr:cNvPr id="903" name="n_3mainValue【庁舎】&#10;一人当たり面積">
          <a:extLst>
            <a:ext uri="{FF2B5EF4-FFF2-40B4-BE49-F238E27FC236}">
              <a16:creationId xmlns:a16="http://schemas.microsoft.com/office/drawing/2014/main" id="{00000000-0008-0000-0F00-000087030000}"/>
            </a:ext>
          </a:extLst>
        </xdr:cNvPr>
        <xdr:cNvSpPr txBox="1"/>
      </xdr:nvSpPr>
      <xdr:spPr>
        <a:xfrm>
          <a:off x="19310427" y="18298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4" name="正方形/長方形 903">
          <a:extLst>
            <a:ext uri="{FF2B5EF4-FFF2-40B4-BE49-F238E27FC236}">
              <a16:creationId xmlns:a16="http://schemas.microsoft.com/office/drawing/2014/main" id="{00000000-0008-0000-0F00-000088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5" name="正方形/長方形 904">
          <a:extLst>
            <a:ext uri="{FF2B5EF4-FFF2-40B4-BE49-F238E27FC236}">
              <a16:creationId xmlns:a16="http://schemas.microsoft.com/office/drawing/2014/main" id="{00000000-0008-0000-0F00-000089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6" name="テキスト ボックス 905">
          <a:extLst>
            <a:ext uri="{FF2B5EF4-FFF2-40B4-BE49-F238E27FC236}">
              <a16:creationId xmlns:a16="http://schemas.microsoft.com/office/drawing/2014/main" id="{00000000-0008-0000-0F00-00008A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類似団体と比較して特に有形固定資産償却率が高くなっている施設は、図書館、福祉施設、庁舎となっている。各施設ともに今後具体的な個別計画を策定し、改修等の老朽化対策及び施設の集約化等の検討が必要とな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佐賀県嬉野市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25,945
25,780
126.41
17,396,135
16,782,299
549,896
7,710,545
12,037,971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58.9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財政力指数は類似団体平均値と同程度で推移している。令和元年度の収入面については、たばこ税は減少したが</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固定資産税の増加等が主な要因で地方税収入は微増となった。しなしながら、依然として県内他市町と比べ低く、徴収率の向上に取り組んでいるものの、更なる対策が課題となっている。需要面は増加傾向にあるため、今後も税収の増加を図るとともに、引き続き、企業誘致や交流人口の増加対策に積極的に取り組み財政基盤の強化に努める。</a:t>
          </a:r>
          <a:endParaRPr lang="ja-JP" altLang="ja-JP" sz="13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ja-JP" sz="1300">
            <a:solidFill>
              <a:schemeClr val="dk1"/>
            </a:solidFill>
            <a:effectLst/>
            <a:latin typeface="+mn-lt"/>
            <a:ea typeface="+mn-ea"/>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34925</xdr:rowOff>
    </xdr:from>
    <xdr:to>
      <xdr:col>23</xdr:col>
      <xdr:colOff>133350</xdr:colOff>
      <xdr:row>43</xdr:row>
      <xdr:rowOff>34925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4072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34925</xdr:rowOff>
    </xdr:from>
    <xdr:to>
      <xdr:col>19</xdr:col>
      <xdr:colOff>133350</xdr:colOff>
      <xdr:row>43</xdr:row>
      <xdr:rowOff>34925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407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34925</xdr:rowOff>
    </xdr:from>
    <xdr:to>
      <xdr:col>15</xdr:col>
      <xdr:colOff>82550</xdr:colOff>
      <xdr:row>43</xdr:row>
      <xdr:rowOff>34925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407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34925</xdr:rowOff>
    </xdr:from>
    <xdr:to>
      <xdr:col>11</xdr:col>
      <xdr:colOff>31750</xdr:colOff>
      <xdr:row>43</xdr:row>
      <xdr:rowOff>34925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407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127652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155575</xdr:rowOff>
    </xdr:from>
    <xdr:to>
      <xdr:col>19</xdr:col>
      <xdr:colOff>184150</xdr:colOff>
      <xdr:row>43</xdr:row>
      <xdr:rowOff>85725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155575</xdr:rowOff>
    </xdr:from>
    <xdr:to>
      <xdr:col>15</xdr:col>
      <xdr:colOff>133350</xdr:colOff>
      <xdr:row>43</xdr:row>
      <xdr:rowOff>85725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155575</xdr:rowOff>
    </xdr:from>
    <xdr:to>
      <xdr:col>11</xdr:col>
      <xdr:colOff>82550</xdr:colOff>
      <xdr:row>43</xdr:row>
      <xdr:rowOff>85725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年度はふるさと応援寄付金の積立方法を変更したことにより、一時的に大幅な改善となったものの、次年度以降は、類似団体と同程度の値となっている。</a:t>
          </a:r>
          <a:endParaRPr lang="ja-JP" altLang="ja-JP" sz="1300">
            <a:effectLst/>
          </a:endParaRPr>
        </a:p>
        <a:p>
          <a:r>
            <a:rPr kumimoji="1" lang="ja-JP" altLang="ja-JP" sz="1300">
              <a:solidFill>
                <a:schemeClr val="dk1"/>
              </a:solidFill>
              <a:effectLst/>
              <a:latin typeface="+mn-lt"/>
              <a:ea typeface="+mn-ea"/>
              <a:cs typeface="+mn-cs"/>
            </a:rPr>
            <a:t>公債費は償還が進んだことにより減少したが、当面</a:t>
          </a:r>
          <a:r>
            <a:rPr kumimoji="1" lang="en-US" altLang="ja-JP" sz="1300">
              <a:solidFill>
                <a:schemeClr val="dk1"/>
              </a:solidFill>
              <a:effectLst/>
              <a:latin typeface="+mn-lt"/>
              <a:ea typeface="+mn-ea"/>
              <a:cs typeface="+mn-cs"/>
            </a:rPr>
            <a:t>10</a:t>
          </a:r>
          <a:r>
            <a:rPr kumimoji="1" lang="ja-JP" altLang="ja-JP" sz="1300">
              <a:solidFill>
                <a:schemeClr val="dk1"/>
              </a:solidFill>
              <a:effectLst/>
              <a:latin typeface="+mn-lt"/>
              <a:ea typeface="+mn-ea"/>
              <a:cs typeface="+mn-cs"/>
            </a:rPr>
            <a:t>億円程度の支出が予定されており、扶助費については増加傾向にあるため、義務的経費は高い水準で推移することが見込まれる。今後は、事務事業の優先度を厳しく点検し、事業の統合・廃止や民間委託などを行うことにより、財務の健全化に努め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89081</xdr:rowOff>
    </xdr:from>
    <xdr:to>
      <xdr:col>23</xdr:col>
      <xdr:colOff>133350</xdr:colOff>
      <xdr:row>67</xdr:row>
      <xdr:rowOff>42091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33181"/>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14168</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42091</xdr:rowOff>
    </xdr:from>
    <xdr:to>
      <xdr:col>24</xdr:col>
      <xdr:colOff>12700</xdr:colOff>
      <xdr:row>67</xdr:row>
      <xdr:rowOff>42091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4008</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89081</xdr:rowOff>
    </xdr:from>
    <xdr:to>
      <xdr:col>24</xdr:col>
      <xdr:colOff>12700</xdr:colOff>
      <xdr:row>58</xdr:row>
      <xdr:rowOff>89081</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56424</xdr:rowOff>
    </xdr:from>
    <xdr:to>
      <xdr:col>23</xdr:col>
      <xdr:colOff>133350</xdr:colOff>
      <xdr:row>60</xdr:row>
      <xdr:rowOff>111578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343424"/>
          <a:ext cx="8382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39750</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326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35741</xdr:rowOff>
    </xdr:from>
    <xdr:to>
      <xdr:col>19</xdr:col>
      <xdr:colOff>133350</xdr:colOff>
      <xdr:row>60</xdr:row>
      <xdr:rowOff>56424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322741"/>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43543</xdr:rowOff>
    </xdr:from>
    <xdr:to>
      <xdr:col>19</xdr:col>
      <xdr:colOff>184150</xdr:colOff>
      <xdr:row>60</xdr:row>
      <xdr:rowOff>145143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129920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41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57</xdr:row>
      <xdr:rowOff>146776</xdr:rowOff>
    </xdr:from>
    <xdr:to>
      <xdr:col>15</xdr:col>
      <xdr:colOff>82550</xdr:colOff>
      <xdr:row>60</xdr:row>
      <xdr:rowOff>35741</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9919426"/>
          <a:ext cx="889000" cy="40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102343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57</xdr:row>
      <xdr:rowOff>146776</xdr:rowOff>
    </xdr:from>
    <xdr:to>
      <xdr:col>11</xdr:col>
      <xdr:colOff>31750</xdr:colOff>
      <xdr:row>59</xdr:row>
      <xdr:rowOff>38281</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9919426"/>
          <a:ext cx="889000" cy="234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60977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73660</xdr:rowOff>
    </xdr:from>
    <xdr:to>
      <xdr:col>7</xdr:col>
      <xdr:colOff>31750</xdr:colOff>
      <xdr:row>60</xdr:row>
      <xdr:rowOff>3810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160037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60778</xdr:rowOff>
    </xdr:from>
    <xdr:to>
      <xdr:col>23</xdr:col>
      <xdr:colOff>184150</xdr:colOff>
      <xdr:row>60</xdr:row>
      <xdr:rowOff>162378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34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77305</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192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5624</xdr:rowOff>
    </xdr:from>
    <xdr:to>
      <xdr:col>19</xdr:col>
      <xdr:colOff>184150</xdr:colOff>
      <xdr:row>60</xdr:row>
      <xdr:rowOff>107224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29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117401</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061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156391</xdr:rowOff>
    </xdr:from>
    <xdr:to>
      <xdr:col>15</xdr:col>
      <xdr:colOff>133350</xdr:colOff>
      <xdr:row>60</xdr:row>
      <xdr:rowOff>86541</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27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96718</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04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57</xdr:row>
      <xdr:rowOff>95976</xdr:rowOff>
    </xdr:from>
    <xdr:to>
      <xdr:col>11</xdr:col>
      <xdr:colOff>82550</xdr:colOff>
      <xdr:row>58</xdr:row>
      <xdr:rowOff>26126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986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56</xdr:row>
      <xdr:rowOff>36303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9637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158931</xdr:rowOff>
    </xdr:from>
    <xdr:to>
      <xdr:col>7</xdr:col>
      <xdr:colOff>31750</xdr:colOff>
      <xdr:row>59</xdr:row>
      <xdr:rowOff>89081</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10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99258</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987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[187,137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人口１人当たりの金額が類似団体平均を上回っているのは、主に物件費が要因となっている。</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人件費については、合併時に策定した定員適正化計画の着実な実施により抑制を図ってきた。</a:t>
          </a:r>
          <a:r>
            <a:rPr kumimoji="1" lang="ja-JP" altLang="en-US" sz="1300">
              <a:solidFill>
                <a:schemeClr val="dk1"/>
              </a:solidFill>
              <a:effectLst/>
              <a:latin typeface="+mn-lt"/>
              <a:ea typeface="+mn-ea"/>
              <a:cs typeface="+mn-cs"/>
            </a:rPr>
            <a:t>しかしながら令和元</a:t>
          </a:r>
          <a:r>
            <a:rPr kumimoji="1" lang="ja-JP" altLang="ja-JP" sz="1300">
              <a:solidFill>
                <a:schemeClr val="dk1"/>
              </a:solidFill>
              <a:effectLst/>
              <a:latin typeface="+mn-lt"/>
              <a:ea typeface="+mn-ea"/>
              <a:cs typeface="+mn-cs"/>
            </a:rPr>
            <a:t>年度において</a:t>
          </a:r>
          <a:r>
            <a:rPr kumimoji="1" lang="ja-JP" altLang="en-US" sz="1300">
              <a:solidFill>
                <a:schemeClr val="dk1"/>
              </a:solidFill>
              <a:effectLst/>
              <a:latin typeface="+mn-lt"/>
              <a:ea typeface="+mn-ea"/>
              <a:cs typeface="+mn-cs"/>
            </a:rPr>
            <a:t>は、新規採用者が</a:t>
          </a:r>
          <a:r>
            <a:rPr kumimoji="1" lang="ja-JP" altLang="ja-JP" sz="1300">
              <a:solidFill>
                <a:schemeClr val="dk1"/>
              </a:solidFill>
              <a:effectLst/>
              <a:latin typeface="+mn-lt"/>
              <a:ea typeface="+mn-ea"/>
              <a:cs typeface="+mn-cs"/>
            </a:rPr>
            <a:t>退職</a:t>
          </a:r>
          <a:r>
            <a:rPr kumimoji="1" lang="ja-JP" altLang="en-US" sz="1300">
              <a:solidFill>
                <a:schemeClr val="dk1"/>
              </a:solidFill>
              <a:effectLst/>
              <a:latin typeface="+mn-lt"/>
              <a:ea typeface="+mn-ea"/>
              <a:cs typeface="+mn-cs"/>
            </a:rPr>
            <a:t>者を上</a:t>
          </a:r>
          <a:r>
            <a:rPr kumimoji="1" lang="ja-JP" altLang="ja-JP" sz="1300">
              <a:solidFill>
                <a:schemeClr val="dk1"/>
              </a:solidFill>
              <a:effectLst/>
              <a:latin typeface="+mn-lt"/>
              <a:ea typeface="+mn-ea"/>
              <a:cs typeface="+mn-cs"/>
            </a:rPr>
            <a:t>回ったことにより</a:t>
          </a:r>
          <a:r>
            <a:rPr kumimoji="1" lang="ja-JP" altLang="en-US" sz="1300">
              <a:solidFill>
                <a:schemeClr val="dk1"/>
              </a:solidFill>
              <a:effectLst/>
              <a:latin typeface="+mn-lt"/>
              <a:ea typeface="+mn-ea"/>
              <a:cs typeface="+mn-cs"/>
            </a:rPr>
            <a:t>増加している。</a:t>
          </a:r>
          <a:endParaRPr lang="ja-JP" altLang="ja-JP" sz="1300">
            <a:effectLst/>
          </a:endParaRPr>
        </a:p>
        <a:p>
          <a:r>
            <a:rPr kumimoji="1" lang="ja-JP" altLang="ja-JP" sz="1300">
              <a:solidFill>
                <a:schemeClr val="dk1"/>
              </a:solidFill>
              <a:effectLst/>
              <a:latin typeface="+mn-lt"/>
              <a:ea typeface="+mn-ea"/>
              <a:cs typeface="+mn-cs"/>
            </a:rPr>
            <a:t>物件費については、平成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年度以降、ふるさと応援寄附金の返礼品に係る関係経費</a:t>
          </a:r>
          <a:r>
            <a:rPr kumimoji="1" lang="ja-JP" altLang="en-US" sz="1300">
              <a:solidFill>
                <a:schemeClr val="dk1"/>
              </a:solidFill>
              <a:effectLst/>
              <a:latin typeface="+mn-lt"/>
              <a:ea typeface="+mn-ea"/>
              <a:cs typeface="+mn-cs"/>
            </a:rPr>
            <a:t>が大きくなっている</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令和元</a:t>
          </a:r>
          <a:r>
            <a:rPr kumimoji="1" lang="ja-JP" altLang="ja-JP" sz="1300">
              <a:solidFill>
                <a:schemeClr val="dk1"/>
              </a:solidFill>
              <a:effectLst/>
              <a:latin typeface="+mn-lt"/>
              <a:ea typeface="+mn-ea"/>
              <a:cs typeface="+mn-cs"/>
            </a:rPr>
            <a:t>年度は、</a:t>
          </a:r>
          <a:r>
            <a:rPr kumimoji="1" lang="ja-JP" altLang="en-US" sz="1300">
              <a:solidFill>
                <a:schemeClr val="dk1"/>
              </a:solidFill>
              <a:effectLst/>
              <a:latin typeface="+mn-lt"/>
              <a:ea typeface="+mn-ea"/>
              <a:cs typeface="+mn-cs"/>
            </a:rPr>
            <a:t>同寄付金に伴う経費及び商品券発行事業等による需要増により増加した。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65294</xdr:rowOff>
    </xdr:from>
    <xdr:to>
      <xdr:col>23</xdr:col>
      <xdr:colOff>133350</xdr:colOff>
      <xdr:row>88</xdr:row>
      <xdr:rowOff>98667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81294"/>
          <a:ext cx="0" cy="140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70744</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98667</xdr:rowOff>
    </xdr:from>
    <xdr:to>
      <xdr:col>24</xdr:col>
      <xdr:colOff>12700</xdr:colOff>
      <xdr:row>88</xdr:row>
      <xdr:rowOff>98667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8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151671</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2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65294</xdr:rowOff>
    </xdr:from>
    <xdr:to>
      <xdr:col>24</xdr:col>
      <xdr:colOff>12700</xdr:colOff>
      <xdr:row>80</xdr:row>
      <xdr:rowOff>65294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81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70196</xdr:rowOff>
    </xdr:from>
    <xdr:to>
      <xdr:col>23</xdr:col>
      <xdr:colOff>133350</xdr:colOff>
      <xdr:row>82</xdr:row>
      <xdr:rowOff>92202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129096"/>
          <a:ext cx="838200" cy="2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24111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911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7584</xdr:rowOff>
    </xdr:from>
    <xdr:to>
      <xdr:col>23</xdr:col>
      <xdr:colOff>184150</xdr:colOff>
      <xdr:row>82</xdr:row>
      <xdr:rowOff>109184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70196</xdr:rowOff>
    </xdr:from>
    <xdr:to>
      <xdr:col>19</xdr:col>
      <xdr:colOff>133350</xdr:colOff>
      <xdr:row>82</xdr:row>
      <xdr:rowOff>159179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3225800" y="14129096"/>
          <a:ext cx="889000" cy="88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153614</xdr:rowOff>
    </xdr:from>
    <xdr:to>
      <xdr:col>19</xdr:col>
      <xdr:colOff>184150</xdr:colOff>
      <xdr:row>82</xdr:row>
      <xdr:rowOff>83764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4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93941</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809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30832</xdr:rowOff>
    </xdr:from>
    <xdr:to>
      <xdr:col>15</xdr:col>
      <xdr:colOff>82550</xdr:colOff>
      <xdr:row>82</xdr:row>
      <xdr:rowOff>159179</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089732"/>
          <a:ext cx="889000" cy="12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136184</xdr:rowOff>
    </xdr:from>
    <xdr:to>
      <xdr:col>15</xdr:col>
      <xdr:colOff>133350</xdr:colOff>
      <xdr:row>82</xdr:row>
      <xdr:rowOff>66334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2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76511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79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88215</xdr:rowOff>
    </xdr:from>
    <xdr:to>
      <xdr:col>11</xdr:col>
      <xdr:colOff>31750</xdr:colOff>
      <xdr:row>82</xdr:row>
      <xdr:rowOff>30832</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975665"/>
          <a:ext cx="889000" cy="11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119900</xdr:rowOff>
    </xdr:from>
    <xdr:to>
      <xdr:col>11</xdr:col>
      <xdr:colOff>82550</xdr:colOff>
      <xdr:row>82</xdr:row>
      <xdr:rowOff>50050</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60227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77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91942</xdr:rowOff>
    </xdr:from>
    <xdr:to>
      <xdr:col>7</xdr:col>
      <xdr:colOff>31750</xdr:colOff>
      <xdr:row>82</xdr:row>
      <xdr:rowOff>22092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7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6869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06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41402</xdr:rowOff>
    </xdr:from>
    <xdr:to>
      <xdr:col>23</xdr:col>
      <xdr:colOff>184150</xdr:colOff>
      <xdr:row>82</xdr:row>
      <xdr:rowOff>143002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10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13479</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072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19396</xdr:rowOff>
    </xdr:from>
    <xdr:to>
      <xdr:col>19</xdr:col>
      <xdr:colOff>184150</xdr:colOff>
      <xdr:row>82</xdr:row>
      <xdr:rowOff>120996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07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105773</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164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108379</xdr:rowOff>
    </xdr:from>
    <xdr:to>
      <xdr:col>15</xdr:col>
      <xdr:colOff>133350</xdr:colOff>
      <xdr:row>83</xdr:row>
      <xdr:rowOff>38529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16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23306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253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151482</xdr:rowOff>
    </xdr:from>
    <xdr:to>
      <xdr:col>11</xdr:col>
      <xdr:colOff>82550</xdr:colOff>
      <xdr:row>82</xdr:row>
      <xdr:rowOff>81632</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03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66409</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12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37415</xdr:rowOff>
    </xdr:from>
    <xdr:to>
      <xdr:col>7</xdr:col>
      <xdr:colOff>31750</xdr:colOff>
      <xdr:row>81</xdr:row>
      <xdr:rowOff>139015</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92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149192</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69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給与制度の適正な運用により類似団体と比較して低く、また県内でも最低水準である。今後は、人事評価制度の本格的な導入により、成果による給与配分にも取り組む必要がある。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110066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47045"/>
          <a:ext cx="0" cy="16220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82143</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4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110066</xdr:rowOff>
    </xdr:from>
    <xdr:to>
      <xdr:col>81</xdr:col>
      <xdr:colOff>133350</xdr:colOff>
      <xdr:row>89</xdr:row>
      <xdr:rowOff>110066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6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109361</xdr:rowOff>
    </xdr:from>
    <xdr:to>
      <xdr:col>81</xdr:col>
      <xdr:colOff>44450</xdr:colOff>
      <xdr:row>85</xdr:row>
      <xdr:rowOff>85372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4511161"/>
          <a:ext cx="8382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9472</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75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71966</xdr:rowOff>
    </xdr:from>
    <xdr:to>
      <xdr:col>77</xdr:col>
      <xdr:colOff>44450</xdr:colOff>
      <xdr:row>85</xdr:row>
      <xdr:rowOff>85372</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645216"/>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71966</xdr:rowOff>
    </xdr:from>
    <xdr:to>
      <xdr:col>72</xdr:col>
      <xdr:colOff>203200</xdr:colOff>
      <xdr:row>85</xdr:row>
      <xdr:rowOff>71966</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6452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45155</xdr:rowOff>
    </xdr:from>
    <xdr:to>
      <xdr:col>68</xdr:col>
      <xdr:colOff>152400</xdr:colOff>
      <xdr:row>85</xdr:row>
      <xdr:rowOff>71966</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4618405"/>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58561</xdr:rowOff>
    </xdr:from>
    <xdr:to>
      <xdr:col>81</xdr:col>
      <xdr:colOff>95250</xdr:colOff>
      <xdr:row>84</xdr:row>
      <xdr:rowOff>160161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75088</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305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34572</xdr:rowOff>
    </xdr:from>
    <xdr:to>
      <xdr:col>77</xdr:col>
      <xdr:colOff>95250</xdr:colOff>
      <xdr:row>85</xdr:row>
      <xdr:rowOff>136172</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146349</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376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21166</xdr:rowOff>
    </xdr:from>
    <xdr:to>
      <xdr:col>73</xdr:col>
      <xdr:colOff>44450</xdr:colOff>
      <xdr:row>85</xdr:row>
      <xdr:rowOff>122766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21166</xdr:rowOff>
    </xdr:from>
    <xdr:to>
      <xdr:col>68</xdr:col>
      <xdr:colOff>203200</xdr:colOff>
      <xdr:row>85</xdr:row>
      <xdr:rowOff>122766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165805</xdr:rowOff>
    </xdr:from>
    <xdr:to>
      <xdr:col>64</xdr:col>
      <xdr:colOff>152400</xdr:colOff>
      <xdr:row>85</xdr:row>
      <xdr:rowOff>95955</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106132</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33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合併後の定員適正化計画（退職者の</a:t>
          </a:r>
          <a:r>
            <a:rPr kumimoji="1" lang="en-US" altLang="ja-JP" sz="1300">
              <a:solidFill>
                <a:schemeClr val="dk1"/>
              </a:solidFill>
              <a:effectLst/>
              <a:latin typeface="+mn-lt"/>
              <a:ea typeface="+mn-ea"/>
              <a:cs typeface="+mn-cs"/>
            </a:rPr>
            <a:t>1/2</a:t>
          </a:r>
          <a:r>
            <a:rPr kumimoji="1" lang="ja-JP" altLang="ja-JP" sz="1300">
              <a:solidFill>
                <a:schemeClr val="dk1"/>
              </a:solidFill>
              <a:effectLst/>
              <a:latin typeface="+mn-lt"/>
              <a:ea typeface="+mn-ea"/>
              <a:cs typeface="+mn-cs"/>
            </a:rPr>
            <a:t>補充）の実施（平成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年度まで実施）により職員数は減少し、類似団体の数値を大きく下回っている。</a:t>
          </a:r>
          <a:r>
            <a:rPr kumimoji="1" lang="ja-JP" altLang="en-US" sz="1300">
              <a:solidFill>
                <a:schemeClr val="dk1"/>
              </a:solidFill>
              <a:effectLst/>
              <a:latin typeface="+mn-lt"/>
              <a:ea typeface="+mn-ea"/>
              <a:cs typeface="+mn-cs"/>
            </a:rPr>
            <a:t>今後は</a:t>
          </a:r>
          <a:r>
            <a:rPr kumimoji="1" lang="ja-JP" altLang="ja-JP" sz="1300">
              <a:solidFill>
                <a:schemeClr val="dk1"/>
              </a:solidFill>
              <a:effectLst/>
              <a:latin typeface="+mn-lt"/>
              <a:ea typeface="+mn-ea"/>
              <a:cs typeface="+mn-cs"/>
            </a:rPr>
            <a:t>住民サービスを低下させることがないよう</a:t>
          </a:r>
          <a:r>
            <a:rPr kumimoji="1" lang="ja-JP" altLang="en-US" sz="1300">
              <a:solidFill>
                <a:schemeClr val="dk1"/>
              </a:solidFill>
              <a:effectLst/>
              <a:latin typeface="+mn-lt"/>
              <a:ea typeface="+mn-ea"/>
              <a:cs typeface="+mn-cs"/>
            </a:rPr>
            <a:t>に人員を確保しつつ</a:t>
          </a:r>
          <a:r>
            <a:rPr kumimoji="1" lang="ja-JP" altLang="ja-JP" sz="1300">
              <a:solidFill>
                <a:schemeClr val="dk1"/>
              </a:solidFill>
              <a:effectLst/>
              <a:latin typeface="+mn-lt"/>
              <a:ea typeface="+mn-ea"/>
              <a:cs typeface="+mn-cs"/>
            </a:rPr>
            <a:t>、業務委託や業務効率化手法の導入</a:t>
          </a:r>
          <a:r>
            <a:rPr kumimoji="1" lang="ja-JP" altLang="en-US" sz="1300">
              <a:solidFill>
                <a:schemeClr val="dk1"/>
              </a:solidFill>
              <a:effectLst/>
              <a:latin typeface="+mn-lt"/>
              <a:ea typeface="+mn-ea"/>
              <a:cs typeface="+mn-cs"/>
            </a:rPr>
            <a:t>等により、引き続き</a:t>
          </a:r>
          <a:r>
            <a:rPr kumimoji="1" lang="ja-JP" altLang="ja-JP" sz="1300">
              <a:solidFill>
                <a:schemeClr val="dk1"/>
              </a:solidFill>
              <a:effectLst/>
              <a:latin typeface="+mn-lt"/>
              <a:ea typeface="+mn-ea"/>
              <a:cs typeface="+mn-cs"/>
            </a:rPr>
            <a:t>人員の適正化を進めていく。</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24493</xdr:rowOff>
    </xdr:from>
    <xdr:to>
      <xdr:col>81</xdr:col>
      <xdr:colOff>44450</xdr:colOff>
      <xdr:row>68</xdr:row>
      <xdr:rowOff>36104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40043"/>
          <a:ext cx="0" cy="1554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8181</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6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36104</xdr:rowOff>
    </xdr:from>
    <xdr:to>
      <xdr:col>81</xdr:col>
      <xdr:colOff>133350</xdr:colOff>
      <xdr:row>68</xdr:row>
      <xdr:rowOff>36104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69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110870</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24493</xdr:rowOff>
    </xdr:from>
    <xdr:to>
      <xdr:col>81</xdr:col>
      <xdr:colOff>133350</xdr:colOff>
      <xdr:row>59</xdr:row>
      <xdr:rowOff>24493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135709</xdr:rowOff>
    </xdr:from>
    <xdr:to>
      <xdr:col>81</xdr:col>
      <xdr:colOff>44450</xdr:colOff>
      <xdr:row>61</xdr:row>
      <xdr:rowOff>11370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422709"/>
          <a:ext cx="838200" cy="4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49607</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67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77530</xdr:rowOff>
    </xdr:from>
    <xdr:to>
      <xdr:col>81</xdr:col>
      <xdr:colOff>95250</xdr:colOff>
      <xdr:row>63</xdr:row>
      <xdr:rowOff>7680</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111578</xdr:rowOff>
    </xdr:from>
    <xdr:to>
      <xdr:col>77</xdr:col>
      <xdr:colOff>44450</xdr:colOff>
      <xdr:row>60</xdr:row>
      <xdr:rowOff>135709</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398578"/>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64891</xdr:rowOff>
    </xdr:from>
    <xdr:to>
      <xdr:col>77</xdr:col>
      <xdr:colOff>95250</xdr:colOff>
      <xdr:row>62</xdr:row>
      <xdr:rowOff>166491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151268</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781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71362</xdr:rowOff>
    </xdr:from>
    <xdr:to>
      <xdr:col>72</xdr:col>
      <xdr:colOff>203200</xdr:colOff>
      <xdr:row>60</xdr:row>
      <xdr:rowOff>111578</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35836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63742</xdr:rowOff>
    </xdr:from>
    <xdr:to>
      <xdr:col>73</xdr:col>
      <xdr:colOff>44450</xdr:colOff>
      <xdr:row>62</xdr:row>
      <xdr:rowOff>165342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150119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41487</xdr:rowOff>
    </xdr:from>
    <xdr:to>
      <xdr:col>68</xdr:col>
      <xdr:colOff>152400</xdr:colOff>
      <xdr:row>60</xdr:row>
      <xdr:rowOff>71362</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328487"/>
          <a:ext cx="889000" cy="2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52251</xdr:rowOff>
    </xdr:from>
    <xdr:to>
      <xdr:col>68</xdr:col>
      <xdr:colOff>203200</xdr:colOff>
      <xdr:row>62</xdr:row>
      <xdr:rowOff>153851</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138628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35016</xdr:rowOff>
    </xdr:from>
    <xdr:to>
      <xdr:col>64</xdr:col>
      <xdr:colOff>152400</xdr:colOff>
      <xdr:row>62</xdr:row>
      <xdr:rowOff>136616</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121393</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132020</xdr:rowOff>
    </xdr:from>
    <xdr:to>
      <xdr:col>81</xdr:col>
      <xdr:colOff>95250</xdr:colOff>
      <xdr:row>61</xdr:row>
      <xdr:rowOff>62170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41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148547</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2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84909</xdr:rowOff>
    </xdr:from>
    <xdr:to>
      <xdr:col>77</xdr:col>
      <xdr:colOff>95250</xdr:colOff>
      <xdr:row>61</xdr:row>
      <xdr:rowOff>15059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3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25236</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140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60778</xdr:rowOff>
    </xdr:from>
    <xdr:to>
      <xdr:col>73</xdr:col>
      <xdr:colOff>44450</xdr:colOff>
      <xdr:row>60</xdr:row>
      <xdr:rowOff>162378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34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1105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116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20562</xdr:rowOff>
    </xdr:from>
    <xdr:to>
      <xdr:col>68</xdr:col>
      <xdr:colOff>203200</xdr:colOff>
      <xdr:row>60</xdr:row>
      <xdr:rowOff>122162</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30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132339</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07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162137</xdr:rowOff>
    </xdr:from>
    <xdr:to>
      <xdr:col>64</xdr:col>
      <xdr:colOff>152400</xdr:colOff>
      <xdr:row>60</xdr:row>
      <xdr:rowOff>92287</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102464</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04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利率の高い地方債の償還が進んだことや、交付税措置率の高い合併特例債の有効活用により類似団体平均</a:t>
          </a:r>
          <a:r>
            <a:rPr kumimoji="1" lang="ja-JP" altLang="en-US" sz="1300">
              <a:solidFill>
                <a:schemeClr val="dk1"/>
              </a:solidFill>
              <a:effectLst/>
              <a:latin typeface="+mn-lt"/>
              <a:ea typeface="+mn-ea"/>
              <a:cs typeface="+mn-cs"/>
            </a:rPr>
            <a:t>を下回っていたが、令和元年度は、公営企業及び一部事務組合の地方債償還金に対する繰入金等の増により比率は上昇した。</a:t>
          </a:r>
          <a:r>
            <a:rPr kumimoji="1" lang="ja-JP" altLang="ja-JP" sz="1300">
              <a:solidFill>
                <a:schemeClr val="dk1"/>
              </a:solidFill>
              <a:effectLst/>
              <a:latin typeface="+mn-lt"/>
              <a:ea typeface="+mn-ea"/>
              <a:cs typeface="+mn-cs"/>
            </a:rPr>
            <a:t>今後は、新幹線嬉野温泉駅周辺整備事業等の大型投資的事業</a:t>
          </a:r>
          <a:r>
            <a:rPr kumimoji="1" lang="ja-JP" altLang="en-US" sz="1300">
              <a:solidFill>
                <a:schemeClr val="dk1"/>
              </a:solidFill>
              <a:effectLst/>
              <a:latin typeface="+mn-lt"/>
              <a:ea typeface="+mn-ea"/>
              <a:cs typeface="+mn-cs"/>
            </a:rPr>
            <a:t>により比率の上昇が見込まれる</a:t>
          </a:r>
          <a:r>
            <a:rPr kumimoji="1" lang="ja-JP" altLang="ja-JP" sz="1300">
              <a:solidFill>
                <a:schemeClr val="dk1"/>
              </a:solidFill>
              <a:effectLst/>
              <a:latin typeface="+mn-lt"/>
              <a:ea typeface="+mn-ea"/>
              <a:cs typeface="+mn-cs"/>
            </a:rPr>
            <a:t>ため、引き続き、起債の抑制や有利な地方債の活用に努め水準を抑えて</a:t>
          </a:r>
          <a:r>
            <a:rPr kumimoji="1" lang="ja-JP" altLang="en-US" sz="1300">
              <a:solidFill>
                <a:schemeClr val="dk1"/>
              </a:solidFill>
              <a:effectLst/>
              <a:latin typeface="+mn-lt"/>
              <a:ea typeface="+mn-ea"/>
              <a:cs typeface="+mn-cs"/>
            </a:rPr>
            <a:t>い</a:t>
          </a:r>
          <a:r>
            <a:rPr kumimoji="1" lang="ja-JP" altLang="ja-JP" sz="1300">
              <a:solidFill>
                <a:schemeClr val="dk1"/>
              </a:solidFill>
              <a:effectLst/>
              <a:latin typeface="+mn-lt"/>
              <a:ea typeface="+mn-ea"/>
              <a:cs typeface="+mn-cs"/>
            </a:rPr>
            <a:t>く。</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42439</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7018000" y="6140450"/>
          <a:ext cx="0" cy="1445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14516</xdr:rowOff>
    </xdr:from>
    <xdr:ext cx="762000" cy="259045"/>
    <xdr:sp macro="" textlink="">
      <xdr:nvSpPr>
        <xdr:cNvPr id="382" name="公債費負担の状況最小値テキスト">
          <a:extLst>
            <a:ext uri="{FF2B5EF4-FFF2-40B4-BE49-F238E27FC236}">
              <a16:creationId xmlns:a16="http://schemas.microsoft.com/office/drawing/2014/main" id="{00000000-0008-0000-0300-00007E010000}"/>
            </a:ext>
          </a:extLst>
        </xdr:cNvPr>
        <xdr:cNvSpPr txBox="1"/>
      </xdr:nvSpPr>
      <xdr:spPr>
        <a:xfrm>
          <a:off x="17106900" y="75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42439</xdr:rowOff>
    </xdr:from>
    <xdr:to>
      <xdr:col>81</xdr:col>
      <xdr:colOff>133350</xdr:colOff>
      <xdr:row>44</xdr:row>
      <xdr:rowOff>42439</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75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4" name="公債費負担の状況最大値テキスト">
          <a:extLst>
            <a:ext uri="{FF2B5EF4-FFF2-40B4-BE49-F238E27FC236}">
              <a16:creationId xmlns:a16="http://schemas.microsoft.com/office/drawing/2014/main" id="{00000000-0008-0000-0300-000080010000}"/>
            </a:ext>
          </a:extLst>
        </xdr:cNvPr>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17992</xdr:rowOff>
    </xdr:from>
    <xdr:to>
      <xdr:col>81</xdr:col>
      <xdr:colOff>44450</xdr:colOff>
      <xdr:row>37</xdr:row>
      <xdr:rowOff>30057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179800" y="6361642"/>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165223</xdr:rowOff>
    </xdr:from>
    <xdr:ext cx="762000" cy="259045"/>
    <xdr:sp macro="" textlink="">
      <xdr:nvSpPr>
        <xdr:cNvPr id="387" name="公債費負担の状況平均値テキスト">
          <a:extLst>
            <a:ext uri="{FF2B5EF4-FFF2-40B4-BE49-F238E27FC236}">
              <a16:creationId xmlns:a16="http://schemas.microsoft.com/office/drawing/2014/main" id="{00000000-0008-0000-0300-000083010000}"/>
            </a:ext>
          </a:extLst>
        </xdr:cNvPr>
        <xdr:cNvSpPr txBox="1"/>
      </xdr:nvSpPr>
      <xdr:spPr>
        <a:xfrm>
          <a:off x="17106900" y="6165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9672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3916</xdr:rowOff>
    </xdr:from>
    <xdr:to>
      <xdr:col>77</xdr:col>
      <xdr:colOff>44450</xdr:colOff>
      <xdr:row>37</xdr:row>
      <xdr:rowOff>17992</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5290800" y="6347566"/>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150707</xdr:rowOff>
    </xdr:from>
    <xdr:to>
      <xdr:col>77</xdr:col>
      <xdr:colOff>95250</xdr:colOff>
      <xdr:row>37</xdr:row>
      <xdr:rowOff>80857</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129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65634</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6409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163301</xdr:rowOff>
    </xdr:from>
    <xdr:to>
      <xdr:col>72</xdr:col>
      <xdr:colOff>203200</xdr:colOff>
      <xdr:row>37</xdr:row>
      <xdr:rowOff>3916</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4401800" y="633550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154728</xdr:rowOff>
    </xdr:from>
    <xdr:to>
      <xdr:col>73</xdr:col>
      <xdr:colOff>44450</xdr:colOff>
      <xdr:row>37</xdr:row>
      <xdr:rowOff>84878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5240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69655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163301</xdr:rowOff>
    </xdr:from>
    <xdr:to>
      <xdr:col>68</xdr:col>
      <xdr:colOff>152400</xdr:colOff>
      <xdr:row>36</xdr:row>
      <xdr:rowOff>163301</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a:off x="13512800" y="633550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203200</xdr:colOff>
      <xdr:row>37</xdr:row>
      <xdr:rowOff>88900</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73677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1376</xdr:rowOff>
    </xdr:from>
    <xdr:to>
      <xdr:col>64</xdr:col>
      <xdr:colOff>152400</xdr:colOff>
      <xdr:row>37</xdr:row>
      <xdr:rowOff>102976</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3462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87753</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967200" y="632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122784</xdr:rowOff>
    </xdr:from>
    <xdr:ext cx="762000" cy="259045"/>
    <xdr:sp macro="" textlink="">
      <xdr:nvSpPr>
        <xdr:cNvPr id="406" name="公債費負担の状況該当値テキスト">
          <a:extLst>
            <a:ext uri="{FF2B5EF4-FFF2-40B4-BE49-F238E27FC236}">
              <a16:creationId xmlns:a16="http://schemas.microsoft.com/office/drawing/2014/main" id="{00000000-0008-0000-0300-000096010000}"/>
            </a:ext>
          </a:extLst>
        </xdr:cNvPr>
        <xdr:cNvSpPr txBox="1"/>
      </xdr:nvSpPr>
      <xdr:spPr>
        <a:xfrm>
          <a:off x="17106900" y="629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138642</xdr:rowOff>
    </xdr:from>
    <xdr:to>
      <xdr:col>77</xdr:col>
      <xdr:colOff>95250</xdr:colOff>
      <xdr:row>37</xdr:row>
      <xdr:rowOff>68792</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129000" y="63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78969</xdr:rowOff>
    </xdr:from>
    <xdr:ext cx="7366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798800" y="6079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124566</xdr:rowOff>
    </xdr:from>
    <xdr:to>
      <xdr:col>73</xdr:col>
      <xdr:colOff>44450</xdr:colOff>
      <xdr:row>37</xdr:row>
      <xdr:rowOff>54716</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5240000" y="629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64893</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909800" y="6065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112501</xdr:rowOff>
    </xdr:from>
    <xdr:to>
      <xdr:col>68</xdr:col>
      <xdr:colOff>203200</xdr:colOff>
      <xdr:row>37</xdr:row>
      <xdr:rowOff>42651</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4351000" y="628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52828</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020800" y="605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112501</xdr:rowOff>
    </xdr:from>
    <xdr:to>
      <xdr:col>64</xdr:col>
      <xdr:colOff>152400</xdr:colOff>
      <xdr:row>37</xdr:row>
      <xdr:rowOff>42651</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3462000" y="628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52828</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131800" y="605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前年度の</a:t>
          </a:r>
          <a:r>
            <a:rPr kumimoji="1" lang="ja-JP" altLang="ja-JP" sz="1300">
              <a:solidFill>
                <a:schemeClr val="dk1"/>
              </a:solidFill>
              <a:effectLst/>
              <a:latin typeface="+mn-lt"/>
              <a:ea typeface="+mn-ea"/>
              <a:cs typeface="+mn-cs"/>
            </a:rPr>
            <a:t>中央体育館及び市民センター建設等の大型事業に伴う借入金の増加</a:t>
          </a:r>
          <a:r>
            <a:rPr kumimoji="1" lang="ja-JP" altLang="en-US" sz="1300">
              <a:solidFill>
                <a:schemeClr val="dk1"/>
              </a:solidFill>
              <a:effectLst/>
              <a:latin typeface="+mn-lt"/>
              <a:ea typeface="+mn-ea"/>
              <a:cs typeface="+mn-cs"/>
            </a:rPr>
            <a:t>に加え、</a:t>
          </a:r>
          <a:r>
            <a:rPr kumimoji="1" lang="ja-JP" altLang="ja-JP" sz="1300">
              <a:solidFill>
                <a:schemeClr val="dk1"/>
              </a:solidFill>
              <a:effectLst/>
              <a:latin typeface="+mn-lt"/>
              <a:ea typeface="+mn-ea"/>
              <a:cs typeface="+mn-cs"/>
            </a:rPr>
            <a:t>新幹線嬉野温泉駅周辺整備の本格実施に</a:t>
          </a:r>
          <a:r>
            <a:rPr kumimoji="1" lang="ja-JP" altLang="en-US" sz="1300">
              <a:solidFill>
                <a:schemeClr val="dk1"/>
              </a:solidFill>
              <a:effectLst/>
              <a:latin typeface="+mn-lt"/>
              <a:ea typeface="+mn-ea"/>
              <a:cs typeface="+mn-cs"/>
            </a:rPr>
            <a:t>よる事業経費の増加及び</a:t>
          </a:r>
          <a:r>
            <a:rPr kumimoji="1" lang="ja-JP" altLang="ja-JP" sz="1300">
              <a:solidFill>
                <a:schemeClr val="dk1"/>
              </a:solidFill>
              <a:effectLst/>
              <a:latin typeface="+mn-lt"/>
              <a:ea typeface="+mn-ea"/>
              <a:cs typeface="+mn-cs"/>
            </a:rPr>
            <a:t>土地開発公社に対する大規模な債務負担行為の発生により、将来負担比率は類似団体に比べやや高い状態にある。この傾向は駅周辺整備事業の完了まで継続する見込みであるため、財政調整基金及び減債基金の積立てによる充当可能財源の増並びに地方債発行の抑制など、計画的な運営を行っていくよう努め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34777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70667"/>
          <a:ext cx="0" cy="1607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6854</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95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34777</xdr:rowOff>
    </xdr:from>
    <xdr:to>
      <xdr:col>81</xdr:col>
      <xdr:colOff>133350</xdr:colOff>
      <xdr:row>23</xdr:row>
      <xdr:rowOff>34777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9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35793</xdr:rowOff>
    </xdr:from>
    <xdr:to>
      <xdr:col>81</xdr:col>
      <xdr:colOff>44450</xdr:colOff>
      <xdr:row>15</xdr:row>
      <xdr:rowOff>74401</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6179800" y="2607543"/>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133155</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36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116628</xdr:rowOff>
    </xdr:from>
    <xdr:to>
      <xdr:col>81</xdr:col>
      <xdr:colOff>95250</xdr:colOff>
      <xdr:row>15</xdr:row>
      <xdr:rowOff>46778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74401</xdr:rowOff>
    </xdr:from>
    <xdr:to>
      <xdr:col>77</xdr:col>
      <xdr:colOff>44450</xdr:colOff>
      <xdr:row>15</xdr:row>
      <xdr:rowOff>77618</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5290800" y="2646151"/>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112205</xdr:rowOff>
    </xdr:from>
    <xdr:to>
      <xdr:col>77</xdr:col>
      <xdr:colOff>95250</xdr:colOff>
      <xdr:row>15</xdr:row>
      <xdr:rowOff>42355</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52532</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281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77618</xdr:rowOff>
    </xdr:from>
    <xdr:to>
      <xdr:col>72</xdr:col>
      <xdr:colOff>203200</xdr:colOff>
      <xdr:row>15</xdr:row>
      <xdr:rowOff>83248</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4401800" y="2649368"/>
          <a:ext cx="8890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133519</xdr:rowOff>
    </xdr:from>
    <xdr:to>
      <xdr:col>73</xdr:col>
      <xdr:colOff>44450</xdr:colOff>
      <xdr:row>15</xdr:row>
      <xdr:rowOff>63669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73846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83248</xdr:rowOff>
    </xdr:from>
    <xdr:to>
      <xdr:col>68</xdr:col>
      <xdr:colOff>152400</xdr:colOff>
      <xdr:row>15</xdr:row>
      <xdr:rowOff>114215</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3512800" y="2654998"/>
          <a:ext cx="889000" cy="30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139150</xdr:rowOff>
    </xdr:from>
    <xdr:to>
      <xdr:col>68</xdr:col>
      <xdr:colOff>203200</xdr:colOff>
      <xdr:row>15</xdr:row>
      <xdr:rowOff>69300</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79477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154834</xdr:rowOff>
    </xdr:from>
    <xdr:to>
      <xdr:col>64</xdr:col>
      <xdr:colOff>152400</xdr:colOff>
      <xdr:row>15</xdr:row>
      <xdr:rowOff>84984</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55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95161</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32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156443</xdr:rowOff>
    </xdr:from>
    <xdr:to>
      <xdr:col>81</xdr:col>
      <xdr:colOff>95250</xdr:colOff>
      <xdr:row>15</xdr:row>
      <xdr:rowOff>86593</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967200" y="255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128520</xdr:rowOff>
    </xdr:from>
    <xdr:ext cx="762000" cy="25904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106900" y="252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23601</xdr:rowOff>
    </xdr:from>
    <xdr:to>
      <xdr:col>77</xdr:col>
      <xdr:colOff>95250</xdr:colOff>
      <xdr:row>15</xdr:row>
      <xdr:rowOff>125201</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259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109978</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2681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26818</xdr:rowOff>
    </xdr:from>
    <xdr:to>
      <xdr:col>73</xdr:col>
      <xdr:colOff>44450</xdr:colOff>
      <xdr:row>15</xdr:row>
      <xdr:rowOff>128418</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259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113195</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268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32448</xdr:rowOff>
    </xdr:from>
    <xdr:to>
      <xdr:col>68</xdr:col>
      <xdr:colOff>203200</xdr:colOff>
      <xdr:row>15</xdr:row>
      <xdr:rowOff>134048</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260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118825</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2690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63415</xdr:rowOff>
    </xdr:from>
    <xdr:to>
      <xdr:col>64</xdr:col>
      <xdr:colOff>152400</xdr:colOff>
      <xdr:row>15</xdr:row>
      <xdr:rowOff>165015</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263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149792</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2721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佐賀県嬉野市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25,945
25,780
126.41
17,396,135
16,782,299
549,896
7,710,545
12,037,971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58.9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職員数については、合併以降の定員適正化計画に沿って着実に減少したが、平成</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a:t>
          </a:r>
          <a:r>
            <a:rPr kumimoji="1" lang="ja-JP" altLang="en-US" sz="1300">
              <a:solidFill>
                <a:schemeClr val="dk1"/>
              </a:solidFill>
              <a:effectLst/>
              <a:latin typeface="+mn-lt"/>
              <a:ea typeface="+mn-ea"/>
              <a:cs typeface="+mn-cs"/>
            </a:rPr>
            <a:t>から平成</a:t>
          </a:r>
          <a:r>
            <a:rPr kumimoji="1" lang="en-US" altLang="ja-JP" sz="1300">
              <a:solidFill>
                <a:schemeClr val="dk1"/>
              </a:solidFill>
              <a:effectLst/>
              <a:latin typeface="+mn-lt"/>
              <a:ea typeface="+mn-ea"/>
              <a:cs typeface="+mn-cs"/>
            </a:rPr>
            <a:t>30</a:t>
          </a:r>
          <a:r>
            <a:rPr kumimoji="1" lang="ja-JP" altLang="en-US" sz="1300">
              <a:solidFill>
                <a:schemeClr val="dk1"/>
              </a:solidFill>
              <a:effectLst/>
              <a:latin typeface="+mn-lt"/>
              <a:ea typeface="+mn-ea"/>
              <a:cs typeface="+mn-cs"/>
            </a:rPr>
            <a:t>年度</a:t>
          </a:r>
          <a:r>
            <a:rPr kumimoji="1" lang="ja-JP" altLang="ja-JP" sz="1300">
              <a:solidFill>
                <a:schemeClr val="dk1"/>
              </a:solidFill>
              <a:effectLst/>
              <a:latin typeface="+mn-lt"/>
              <a:ea typeface="+mn-ea"/>
              <a:cs typeface="+mn-cs"/>
            </a:rPr>
            <a:t>は横ばいで推移し</a:t>
          </a:r>
          <a:r>
            <a:rPr kumimoji="1" lang="ja-JP" altLang="en-US" sz="1300">
              <a:solidFill>
                <a:schemeClr val="dk1"/>
              </a:solidFill>
              <a:effectLst/>
              <a:latin typeface="+mn-lt"/>
              <a:ea typeface="+mn-ea"/>
              <a:cs typeface="+mn-cs"/>
            </a:rPr>
            <a:t>、令和元年度は増加となった。</a:t>
          </a:r>
          <a:r>
            <a:rPr kumimoji="1" lang="ja-JP" altLang="ja-JP" sz="1300">
              <a:solidFill>
                <a:schemeClr val="dk1"/>
              </a:solidFill>
              <a:effectLst/>
              <a:latin typeface="+mn-lt"/>
              <a:ea typeface="+mn-ea"/>
              <a:cs typeface="+mn-cs"/>
            </a:rPr>
            <a:t>また、非常勤職員</a:t>
          </a:r>
          <a:r>
            <a:rPr kumimoji="1" lang="ja-JP" altLang="en-US" sz="1300">
              <a:solidFill>
                <a:schemeClr val="dk1"/>
              </a:solidFill>
              <a:effectLst/>
              <a:latin typeface="+mn-lt"/>
              <a:ea typeface="+mn-ea"/>
              <a:cs typeface="+mn-cs"/>
            </a:rPr>
            <a:t>等</a:t>
          </a:r>
          <a:r>
            <a:rPr kumimoji="1" lang="ja-JP" altLang="ja-JP" sz="1300">
              <a:solidFill>
                <a:schemeClr val="dk1"/>
              </a:solidFill>
              <a:effectLst/>
              <a:latin typeface="+mn-lt"/>
              <a:ea typeface="+mn-ea"/>
              <a:cs typeface="+mn-cs"/>
            </a:rPr>
            <a:t>は増加傾向にある。住民サービスの向上、働き方改革が求められる中、これ以上の職員数の削減は厳しい面があるため、今後は</a:t>
          </a:r>
          <a:r>
            <a:rPr kumimoji="1" lang="en-US" altLang="ja-JP" sz="1300">
              <a:solidFill>
                <a:schemeClr val="dk1"/>
              </a:solidFill>
              <a:effectLst/>
              <a:latin typeface="+mn-lt"/>
              <a:ea typeface="+mn-ea"/>
              <a:cs typeface="+mn-cs"/>
            </a:rPr>
            <a:t>2</a:t>
          </a:r>
          <a:r>
            <a:rPr kumimoji="1" lang="ja-JP" altLang="ja-JP" sz="1300">
              <a:solidFill>
                <a:schemeClr val="dk1"/>
              </a:solidFill>
              <a:effectLst/>
              <a:latin typeface="+mn-lt"/>
              <a:ea typeface="+mn-ea"/>
              <a:cs typeface="+mn-cs"/>
            </a:rPr>
            <a:t>箇所ある庁舎の統合が課題である</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111760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981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26687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111760</xdr:rowOff>
    </xdr:from>
    <xdr:to>
      <xdr:col>24</xdr:col>
      <xdr:colOff>114300</xdr:colOff>
      <xdr:row>32</xdr:row>
      <xdr:rowOff>111760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96520</xdr:rowOff>
    </xdr:from>
    <xdr:to>
      <xdr:col>24</xdr:col>
      <xdr:colOff>25400</xdr:colOff>
      <xdr:row>36</xdr:row>
      <xdr:rowOff>165100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687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73660</xdr:rowOff>
    </xdr:from>
    <xdr:to>
      <xdr:col>19</xdr:col>
      <xdr:colOff>187325</xdr:colOff>
      <xdr:row>36</xdr:row>
      <xdr:rowOff>96520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458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130810</xdr:rowOff>
    </xdr:from>
    <xdr:to>
      <xdr:col>15</xdr:col>
      <xdr:colOff>98425</xdr:colOff>
      <xdr:row>36</xdr:row>
      <xdr:rowOff>73660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315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130810</xdr:rowOff>
    </xdr:from>
    <xdr:to>
      <xdr:col>11</xdr:col>
      <xdr:colOff>9525</xdr:colOff>
      <xdr:row>36</xdr:row>
      <xdr:rowOff>88900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1315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36847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6367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130827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45720</xdr:rowOff>
    </xdr:from>
    <xdr:to>
      <xdr:col>20</xdr:col>
      <xdr:colOff>38100</xdr:colOff>
      <xdr:row>36</xdr:row>
      <xdr:rowOff>147320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157497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8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22860</xdr:rowOff>
    </xdr:from>
    <xdr:to>
      <xdr:col>15</xdr:col>
      <xdr:colOff>149225</xdr:colOff>
      <xdr:row>36</xdr:row>
      <xdr:rowOff>124460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134637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80010</xdr:rowOff>
    </xdr:from>
    <xdr:to>
      <xdr:col>11</xdr:col>
      <xdr:colOff>60325</xdr:colOff>
      <xdr:row>36</xdr:row>
      <xdr:rowOff>10160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20337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物件費に係る経常収支比率については、平成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年度までは類似団体の平均値程度であり、平成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年度はふるさと応援寄附金の繰入等により改善した。次年度以降も平均値より低い数値で推移し、</a:t>
          </a:r>
          <a:r>
            <a:rPr kumimoji="1" lang="ja-JP" altLang="en-US" sz="1300">
              <a:solidFill>
                <a:schemeClr val="dk1"/>
              </a:solidFill>
              <a:effectLst/>
              <a:latin typeface="+mn-lt"/>
              <a:ea typeface="+mn-ea"/>
              <a:cs typeface="+mn-cs"/>
            </a:rPr>
            <a:t>令和元</a:t>
          </a:r>
          <a:r>
            <a:rPr kumimoji="1" lang="ja-JP" altLang="ja-JP" sz="1300">
              <a:solidFill>
                <a:schemeClr val="dk1"/>
              </a:solidFill>
              <a:effectLst/>
              <a:latin typeface="+mn-lt"/>
              <a:ea typeface="+mn-ea"/>
              <a:cs typeface="+mn-cs"/>
            </a:rPr>
            <a:t>年度は前年度比</a:t>
          </a:r>
          <a:r>
            <a:rPr kumimoji="1" lang="en-US" altLang="ja-JP" sz="1300">
              <a:solidFill>
                <a:schemeClr val="dk1"/>
              </a:solidFill>
              <a:effectLst/>
              <a:latin typeface="+mn-lt"/>
              <a:ea typeface="+mn-ea"/>
              <a:cs typeface="+mn-cs"/>
            </a:rPr>
            <a:t>0.6</a:t>
          </a:r>
          <a:r>
            <a:rPr kumimoji="1" lang="ja-JP" altLang="ja-JP" sz="1300">
              <a:solidFill>
                <a:schemeClr val="dk1"/>
              </a:solidFill>
              <a:effectLst/>
              <a:latin typeface="+mn-lt"/>
              <a:ea typeface="+mn-ea"/>
              <a:cs typeface="+mn-cs"/>
            </a:rPr>
            <a:t>％増となった。今後も経常経費の枠配分による予算編成を継続して実施し、物件費の抑制に努める。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124278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878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107950</xdr:rowOff>
    </xdr:from>
    <xdr:to>
      <xdr:col>82</xdr:col>
      <xdr:colOff>107950</xdr:colOff>
      <xdr:row>16</xdr:row>
      <xdr:rowOff>1814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679700"/>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34670</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94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86179</xdr:rowOff>
    </xdr:from>
    <xdr:to>
      <xdr:col>78</xdr:col>
      <xdr:colOff>69850</xdr:colOff>
      <xdr:row>15</xdr:row>
      <xdr:rowOff>107950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6579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116313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30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146050</xdr:rowOff>
    </xdr:from>
    <xdr:to>
      <xdr:col>73</xdr:col>
      <xdr:colOff>180975</xdr:colOff>
      <xdr:row>15</xdr:row>
      <xdr:rowOff>86179</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374900"/>
          <a:ext cx="889000" cy="28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146050</xdr:rowOff>
    </xdr:from>
    <xdr:to>
      <xdr:col>69</xdr:col>
      <xdr:colOff>92075</xdr:colOff>
      <xdr:row>16</xdr:row>
      <xdr:rowOff>1814</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374900"/>
          <a:ext cx="889000" cy="37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50998</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70757</xdr:rowOff>
    </xdr:from>
    <xdr:to>
      <xdr:col>65</xdr:col>
      <xdr:colOff>53975</xdr:colOff>
      <xdr:row>17</xdr:row>
      <xdr:rowOff>907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157134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122464</xdr:rowOff>
    </xdr:from>
    <xdr:to>
      <xdr:col>82</xdr:col>
      <xdr:colOff>158750</xdr:colOff>
      <xdr:row>16</xdr:row>
      <xdr:rowOff>52614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138991</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57150</xdr:rowOff>
    </xdr:from>
    <xdr:to>
      <xdr:col>78</xdr:col>
      <xdr:colOff>120650</xdr:colOff>
      <xdr:row>15</xdr:row>
      <xdr:rowOff>158750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168927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35379</xdr:rowOff>
    </xdr:from>
    <xdr:to>
      <xdr:col>74</xdr:col>
      <xdr:colOff>31750</xdr:colOff>
      <xdr:row>15</xdr:row>
      <xdr:rowOff>136979</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147156</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95250</xdr:rowOff>
    </xdr:from>
    <xdr:to>
      <xdr:col>69</xdr:col>
      <xdr:colOff>142875</xdr:colOff>
      <xdr:row>14</xdr:row>
      <xdr:rowOff>25400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35577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122464</xdr:rowOff>
    </xdr:from>
    <xdr:to>
      <xdr:col>65</xdr:col>
      <xdr:colOff>53975</xdr:colOff>
      <xdr:row>16</xdr:row>
      <xdr:rowOff>52614</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62791</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は、ふるさと応援寄附金の繰入等により大きく改善しているが、次年度以降は例年と同程度の数値となった。類似団体平均を上回っている要因として、周辺地域の医療の核となっている医療センターや大型の精神病院などが立地しており、治療目的での転入者が多く、医療費等の負担が大きいことや、市の施策として、高校生までの医療費助成を行っていることが挙げられる。今後もこの傾向は続くと見込まれるため、予防医療の推進や生活保護資格審査等の更なる適正化を進め、扶助費の上昇傾向に歯止めをかけるよう努め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91622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8982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37193</xdr:rowOff>
    </xdr:from>
    <xdr:to>
      <xdr:col>24</xdr:col>
      <xdr:colOff>25400</xdr:colOff>
      <xdr:row>57</xdr:row>
      <xdr:rowOff>69850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8098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98170</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27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58965</xdr:rowOff>
    </xdr:from>
    <xdr:to>
      <xdr:col>19</xdr:col>
      <xdr:colOff>187325</xdr:colOff>
      <xdr:row>57</xdr:row>
      <xdr:rowOff>69850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8316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170543</xdr:rowOff>
    </xdr:from>
    <xdr:to>
      <xdr:col>15</xdr:col>
      <xdr:colOff>98425</xdr:colOff>
      <xdr:row>57</xdr:row>
      <xdr:rowOff>58965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428843"/>
          <a:ext cx="889000" cy="402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117220</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170543</xdr:rowOff>
    </xdr:from>
    <xdr:to>
      <xdr:col>11</xdr:col>
      <xdr:colOff>9525</xdr:colOff>
      <xdr:row>57</xdr:row>
      <xdr:rowOff>58965</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9428843"/>
          <a:ext cx="889000" cy="402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144235</xdr:rowOff>
    </xdr:from>
    <xdr:to>
      <xdr:col>11</xdr:col>
      <xdr:colOff>60325</xdr:colOff>
      <xdr:row>56</xdr:row>
      <xdr:rowOff>74385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59162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157843</xdr:rowOff>
    </xdr:from>
    <xdr:to>
      <xdr:col>24</xdr:col>
      <xdr:colOff>76200</xdr:colOff>
      <xdr:row>57</xdr:row>
      <xdr:rowOff>87993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129920</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8165</xdr:rowOff>
    </xdr:from>
    <xdr:to>
      <xdr:col>15</xdr:col>
      <xdr:colOff>149225</xdr:colOff>
      <xdr:row>57</xdr:row>
      <xdr:rowOff>109765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94542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119743</xdr:rowOff>
    </xdr:from>
    <xdr:to>
      <xdr:col>11</xdr:col>
      <xdr:colOff>60325</xdr:colOff>
      <xdr:row>55</xdr:row>
      <xdr:rowOff>49893</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60070</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8165</xdr:rowOff>
    </xdr:from>
    <xdr:to>
      <xdr:col>6</xdr:col>
      <xdr:colOff>171450</xdr:colOff>
      <xdr:row>57</xdr:row>
      <xdr:rowOff>109765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94542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その他に係る経常収支比率が類似団体平均を上回っているのは、繰出金の増加が主な要因である。その中でも下水道特別会計、国民健康保険事業会計への繰出金が多額となっている。今後、下水道事業については経費を節減するとともに、独立採算の原則に立ち返った料金の値上げによる健全化、国民健康保険事業会計においてにおいても保険料率の適正化を図ることなどにより、普通会計の負担額を減らしていくよう努め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557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88900</xdr:rowOff>
    </xdr:from>
    <xdr:to>
      <xdr:col>82</xdr:col>
      <xdr:colOff>107950</xdr:colOff>
      <xdr:row>58</xdr:row>
      <xdr:rowOff>149860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100330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27957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29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88900</xdr:rowOff>
    </xdr:from>
    <xdr:to>
      <xdr:col>78</xdr:col>
      <xdr:colOff>69850</xdr:colOff>
      <xdr:row>58</xdr:row>
      <xdr:rowOff>88900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10033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161307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59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134620</xdr:rowOff>
    </xdr:from>
    <xdr:to>
      <xdr:col>73</xdr:col>
      <xdr:colOff>180975</xdr:colOff>
      <xdr:row>58</xdr:row>
      <xdr:rowOff>88900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73582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168927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134620</xdr:rowOff>
    </xdr:from>
    <xdr:to>
      <xdr:col>69</xdr:col>
      <xdr:colOff>92075</xdr:colOff>
      <xdr:row>57</xdr:row>
      <xdr:rowOff>107950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7358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128287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99060</xdr:rowOff>
    </xdr:from>
    <xdr:to>
      <xdr:col>82</xdr:col>
      <xdr:colOff>158750</xdr:colOff>
      <xdr:row>59</xdr:row>
      <xdr:rowOff>29210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71137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38100</xdr:rowOff>
    </xdr:from>
    <xdr:to>
      <xdr:col>78</xdr:col>
      <xdr:colOff>120650</xdr:colOff>
      <xdr:row>58</xdr:row>
      <xdr:rowOff>139700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124477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38100</xdr:rowOff>
    </xdr:from>
    <xdr:to>
      <xdr:col>74</xdr:col>
      <xdr:colOff>31750</xdr:colOff>
      <xdr:row>58</xdr:row>
      <xdr:rowOff>139700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83820</xdr:rowOff>
    </xdr:from>
    <xdr:to>
      <xdr:col>69</xdr:col>
      <xdr:colOff>142875</xdr:colOff>
      <xdr:row>57</xdr:row>
      <xdr:rowOff>13970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24147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57150</xdr:rowOff>
    </xdr:from>
    <xdr:to>
      <xdr:col>65</xdr:col>
      <xdr:colOff>53975</xdr:colOff>
      <xdr:row>57</xdr:row>
      <xdr:rowOff>158750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143527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補助費等の経常収支比率については、平成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年度はごみ処理等の一部事務組合への負担金が多額になっていることなどが要因で平均値を上回っているが、次年度以降は、類似団体平均と同程度の数値で推移している。今後</a:t>
          </a:r>
          <a:r>
            <a:rPr kumimoji="1" lang="ja-JP" altLang="en-US" sz="1300">
              <a:solidFill>
                <a:schemeClr val="dk1"/>
              </a:solidFill>
              <a:effectLst/>
              <a:latin typeface="+mn-lt"/>
              <a:ea typeface="+mn-ea"/>
              <a:cs typeface="+mn-cs"/>
            </a:rPr>
            <a:t>も</a:t>
          </a:r>
          <a:r>
            <a:rPr kumimoji="1" lang="ja-JP" altLang="ja-JP" sz="1300">
              <a:solidFill>
                <a:schemeClr val="dk1"/>
              </a:solidFill>
              <a:effectLst/>
              <a:latin typeface="+mn-lt"/>
              <a:ea typeface="+mn-ea"/>
              <a:cs typeface="+mn-cs"/>
            </a:rPr>
            <a:t>負担金や各種団体等への補助金交付について</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事業内容を適正に判断し、見直しや廃止により経費の縮減に努めていく。</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3556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82371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67564</xdr:rowOff>
    </xdr:from>
    <xdr:to>
      <xdr:col>82</xdr:col>
      <xdr:colOff>107950</xdr:colOff>
      <xdr:row>36</xdr:row>
      <xdr:rowOff>90424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23976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20845</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53848</xdr:rowOff>
    </xdr:from>
    <xdr:to>
      <xdr:col>78</xdr:col>
      <xdr:colOff>69850</xdr:colOff>
      <xdr:row>36</xdr:row>
      <xdr:rowOff>67564</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2260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107713</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279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53848</xdr:rowOff>
    </xdr:from>
    <xdr:to>
      <xdr:col>73</xdr:col>
      <xdr:colOff>180975</xdr:colOff>
      <xdr:row>36</xdr:row>
      <xdr:rowOff>81280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62260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114825</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xdr:rowOff>
    </xdr:from>
    <xdr:to>
      <xdr:col>69</xdr:col>
      <xdr:colOff>92075</xdr:colOff>
      <xdr:row>36</xdr:row>
      <xdr:rowOff>81280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17575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160782</xdr:rowOff>
    </xdr:from>
    <xdr:to>
      <xdr:col>69</xdr:col>
      <xdr:colOff>142875</xdr:colOff>
      <xdr:row>36</xdr:row>
      <xdr:rowOff>90932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101109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66565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56151</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05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xdr:rowOff>
    </xdr:from>
    <xdr:to>
      <xdr:col>78</xdr:col>
      <xdr:colOff>120650</xdr:colOff>
      <xdr:row>36</xdr:row>
      <xdr:rowOff>118364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128541</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3048</xdr:rowOff>
    </xdr:from>
    <xdr:to>
      <xdr:col>74</xdr:col>
      <xdr:colOff>31750</xdr:colOff>
      <xdr:row>36</xdr:row>
      <xdr:rowOff>104648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89425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30480</xdr:rowOff>
    </xdr:from>
    <xdr:to>
      <xdr:col>69</xdr:col>
      <xdr:colOff>142875</xdr:colOff>
      <xdr:row>36</xdr:row>
      <xdr:rowOff>132080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64533</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令和元年度については</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前年度と比較し市債の償還が進んだことにより公債費は減少した。数値は類似団体平均より低い水準で推移しているが、今後は、新幹線嬉野温泉駅周辺整備事業等の大規模な投資的事業が予定されているため、補助事業や基金を有効かつ適正に活用することで公債費の縮減に努め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19050"/>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70502</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118127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165100</xdr:rowOff>
    </xdr:from>
    <xdr:to>
      <xdr:col>24</xdr:col>
      <xdr:colOff>25400</xdr:colOff>
      <xdr:row>75</xdr:row>
      <xdr:rowOff>10795</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285240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109237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2796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10795</xdr:rowOff>
    </xdr:from>
    <xdr:to>
      <xdr:col>19</xdr:col>
      <xdr:colOff>187325</xdr:colOff>
      <xdr:row>75</xdr:row>
      <xdr:rowOff>16510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286954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5080</xdr:rowOff>
    </xdr:from>
    <xdr:to>
      <xdr:col>15</xdr:col>
      <xdr:colOff>98425</xdr:colOff>
      <xdr:row>75</xdr:row>
      <xdr:rowOff>16510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28638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55897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134620</xdr:rowOff>
    </xdr:from>
    <xdr:to>
      <xdr:col>11</xdr:col>
      <xdr:colOff>9525</xdr:colOff>
      <xdr:row>75</xdr:row>
      <xdr:rowOff>5080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28219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57802</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114300</xdr:rowOff>
    </xdr:from>
    <xdr:to>
      <xdr:col>24</xdr:col>
      <xdr:colOff>76200</xdr:colOff>
      <xdr:row>75</xdr:row>
      <xdr:rowOff>44450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130827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131445</xdr:rowOff>
    </xdr:from>
    <xdr:to>
      <xdr:col>20</xdr:col>
      <xdr:colOff>38100</xdr:colOff>
      <xdr:row>75</xdr:row>
      <xdr:rowOff>61595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81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71772</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587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137160</xdr:rowOff>
    </xdr:from>
    <xdr:to>
      <xdr:col>15</xdr:col>
      <xdr:colOff>149225</xdr:colOff>
      <xdr:row>75</xdr:row>
      <xdr:rowOff>67310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77487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125730</xdr:rowOff>
    </xdr:from>
    <xdr:to>
      <xdr:col>11</xdr:col>
      <xdr:colOff>60325</xdr:colOff>
      <xdr:row>75</xdr:row>
      <xdr:rowOff>55880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2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66057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83820</xdr:rowOff>
    </xdr:from>
    <xdr:to>
      <xdr:col>6</xdr:col>
      <xdr:colOff>171450</xdr:colOff>
      <xdr:row>75</xdr:row>
      <xdr:rowOff>13970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24147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はふるさと応援寄附金の多額の繰入等により一時改善したのもの、次年度以降については、繰入額が減少したため、例年並みの数値となった。今後も、医療費や各種社会保障等の自然増による扶助費の増加が見込まれる。そのため、行財政改革の取り組みによる自主財源の確保や、事業の民間委託の推進などにより経費削減に努め、財政基盤のの安定化を図る</a:t>
          </a:r>
          <a:r>
            <a:rPr kumimoji="1" lang="ja-JP" altLang="en-US" sz="1300">
              <a:solidFill>
                <a:schemeClr val="dk1"/>
              </a:solidFill>
              <a:effectLst/>
              <a:latin typeface="+mn-lt"/>
              <a:ea typeface="+mn-ea"/>
              <a:cs typeface="+mn-cs"/>
            </a:rPr>
            <a:t>っていく。</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140716</xdr:rowOff>
    </xdr:from>
    <xdr:to>
      <xdr:col>82</xdr:col>
      <xdr:colOff>107950</xdr:colOff>
      <xdr:row>80</xdr:row>
      <xdr:rowOff>117856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485116"/>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89933</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117856</xdr:rowOff>
    </xdr:from>
    <xdr:to>
      <xdr:col>82</xdr:col>
      <xdr:colOff>196850</xdr:colOff>
      <xdr:row>80</xdr:row>
      <xdr:rowOff>117856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55643</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140716</xdr:rowOff>
    </xdr:from>
    <xdr:to>
      <xdr:col>82</xdr:col>
      <xdr:colOff>196850</xdr:colOff>
      <xdr:row>72</xdr:row>
      <xdr:rowOff>140716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149861</xdr:rowOff>
    </xdr:from>
    <xdr:to>
      <xdr:col>82</xdr:col>
      <xdr:colOff>107950</xdr:colOff>
      <xdr:row>77</xdr:row>
      <xdr:rowOff>92711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5671800" y="13180061"/>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108713</xdr:rowOff>
    </xdr:from>
    <xdr:to>
      <xdr:col>78</xdr:col>
      <xdr:colOff>69850</xdr:colOff>
      <xdr:row>76</xdr:row>
      <xdr:rowOff>149861</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138913"/>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50564</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25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115570</xdr:rowOff>
    </xdr:from>
    <xdr:to>
      <xdr:col>73</xdr:col>
      <xdr:colOff>180975</xdr:colOff>
      <xdr:row>76</xdr:row>
      <xdr:rowOff>108713</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2631420"/>
          <a:ext cx="889000" cy="50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4842</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115570</xdr:rowOff>
    </xdr:from>
    <xdr:to>
      <xdr:col>69</xdr:col>
      <xdr:colOff>92075</xdr:colOff>
      <xdr:row>76</xdr:row>
      <xdr:rowOff>12700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004800" y="12631420"/>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116857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46245</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41911</xdr:rowOff>
    </xdr:from>
    <xdr:to>
      <xdr:col>82</xdr:col>
      <xdr:colOff>158750</xdr:colOff>
      <xdr:row>77</xdr:row>
      <xdr:rowOff>143511</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13988</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99061</xdr:rowOff>
    </xdr:from>
    <xdr:to>
      <xdr:col>78</xdr:col>
      <xdr:colOff>120650</xdr:colOff>
      <xdr:row>77</xdr:row>
      <xdr:rowOff>29211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39387</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57913</xdr:rowOff>
    </xdr:from>
    <xdr:to>
      <xdr:col>74</xdr:col>
      <xdr:colOff>31750</xdr:colOff>
      <xdr:row>76</xdr:row>
      <xdr:rowOff>159513</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169689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64770</xdr:rowOff>
    </xdr:from>
    <xdr:to>
      <xdr:col>69</xdr:col>
      <xdr:colOff>142875</xdr:colOff>
      <xdr:row>73</xdr:row>
      <xdr:rowOff>166370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5097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234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48277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佐賀県嬉野市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139332</xdr:rowOff>
    </xdr:from>
    <xdr:to>
      <xdr:col>29</xdr:col>
      <xdr:colOff>127000</xdr:colOff>
      <xdr:row>20</xdr:row>
      <xdr:rowOff>77432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72907"/>
          <a:ext cx="0" cy="14811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49509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2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77432</xdr:rowOff>
    </xdr:from>
    <xdr:to>
      <xdr:col>30</xdr:col>
      <xdr:colOff>25400</xdr:colOff>
      <xdr:row>20</xdr:row>
      <xdr:rowOff>77432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54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54259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1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139332</xdr:rowOff>
    </xdr:from>
    <xdr:to>
      <xdr:col>30</xdr:col>
      <xdr:colOff>25400</xdr:colOff>
      <xdr:row>11</xdr:row>
      <xdr:rowOff>139332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72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79413</xdr:rowOff>
    </xdr:from>
    <xdr:to>
      <xdr:col>29</xdr:col>
      <xdr:colOff>127000</xdr:colOff>
      <xdr:row>18</xdr:row>
      <xdr:rowOff>111570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213138"/>
          <a:ext cx="647700" cy="32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129913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49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113386</xdr:rowOff>
    </xdr:from>
    <xdr:to>
      <xdr:col>29</xdr:col>
      <xdr:colOff>177800</xdr:colOff>
      <xdr:row>17</xdr:row>
      <xdr:rowOff>43536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108776</xdr:rowOff>
    </xdr:from>
    <xdr:to>
      <xdr:col>26</xdr:col>
      <xdr:colOff>50800</xdr:colOff>
      <xdr:row>18</xdr:row>
      <xdr:rowOff>111570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242501"/>
          <a:ext cx="698500" cy="2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133807</xdr:rowOff>
    </xdr:from>
    <xdr:to>
      <xdr:col>26</xdr:col>
      <xdr:colOff>101600</xdr:colOff>
      <xdr:row>17</xdr:row>
      <xdr:rowOff>63957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74134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693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108776</xdr:rowOff>
    </xdr:from>
    <xdr:to>
      <xdr:col>22</xdr:col>
      <xdr:colOff>114300</xdr:colOff>
      <xdr:row>18</xdr:row>
      <xdr:rowOff>141694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242501"/>
          <a:ext cx="698500" cy="32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147879</xdr:rowOff>
    </xdr:from>
    <xdr:to>
      <xdr:col>22</xdr:col>
      <xdr:colOff>165100</xdr:colOff>
      <xdr:row>17</xdr:row>
      <xdr:rowOff>78029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88206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0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141694</xdr:rowOff>
    </xdr:from>
    <xdr:to>
      <xdr:col>18</xdr:col>
      <xdr:colOff>177800</xdr:colOff>
      <xdr:row>18</xdr:row>
      <xdr:rowOff>161976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75419"/>
          <a:ext cx="698500" cy="202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114317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3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11011</xdr:rowOff>
    </xdr:from>
    <xdr:to>
      <xdr:col>15</xdr:col>
      <xdr:colOff>101600</xdr:colOff>
      <xdr:row>17</xdr:row>
      <xdr:rowOff>112611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122788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28613</xdr:rowOff>
    </xdr:from>
    <xdr:to>
      <xdr:col>29</xdr:col>
      <xdr:colOff>177800</xdr:colOff>
      <xdr:row>18</xdr:row>
      <xdr:rowOff>130213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62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690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3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60770</xdr:rowOff>
    </xdr:from>
    <xdr:to>
      <xdr:col>26</xdr:col>
      <xdr:colOff>101600</xdr:colOff>
      <xdr:row>18</xdr:row>
      <xdr:rowOff>162370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94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147147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8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57976</xdr:rowOff>
    </xdr:from>
    <xdr:to>
      <xdr:col>22</xdr:col>
      <xdr:colOff>165100</xdr:colOff>
      <xdr:row>18</xdr:row>
      <xdr:rowOff>159576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91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144353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78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90894</xdr:rowOff>
    </xdr:from>
    <xdr:to>
      <xdr:col>19</xdr:col>
      <xdr:colOff>38100</xdr:colOff>
      <xdr:row>19</xdr:row>
      <xdr:rowOff>21044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246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5821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10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111176</xdr:rowOff>
    </xdr:from>
    <xdr:to>
      <xdr:col>15</xdr:col>
      <xdr:colOff>101600</xdr:colOff>
      <xdr:row>19</xdr:row>
      <xdr:rowOff>41326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44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26103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31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271228</xdr:rowOff>
    </xdr:from>
    <xdr:to>
      <xdr:col>29</xdr:col>
      <xdr:colOff>127000</xdr:colOff>
      <xdr:row>38</xdr:row>
      <xdr:rowOff>138049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95778"/>
          <a:ext cx="0" cy="14098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110126</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7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138049</xdr:rowOff>
    </xdr:from>
    <xdr:to>
      <xdr:col>30</xdr:col>
      <xdr:colOff>25400</xdr:colOff>
      <xdr:row>38</xdr:row>
      <xdr:rowOff>138049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05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14705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271228</xdr:rowOff>
    </xdr:from>
    <xdr:to>
      <xdr:col>30</xdr:col>
      <xdr:colOff>25400</xdr:colOff>
      <xdr:row>33</xdr:row>
      <xdr:rowOff>271228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95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338916</xdr:rowOff>
    </xdr:from>
    <xdr:to>
      <xdr:col>29</xdr:col>
      <xdr:colOff>127000</xdr:colOff>
      <xdr:row>38</xdr:row>
      <xdr:rowOff>447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463616"/>
          <a:ext cx="647700" cy="4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128008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252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282931</xdr:rowOff>
    </xdr:from>
    <xdr:to>
      <xdr:col>29</xdr:col>
      <xdr:colOff>177800</xdr:colOff>
      <xdr:row>38</xdr:row>
      <xdr:rowOff>41631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447</xdr:rowOff>
    </xdr:from>
    <xdr:to>
      <xdr:col>26</xdr:col>
      <xdr:colOff>50800</xdr:colOff>
      <xdr:row>38</xdr:row>
      <xdr:rowOff>1126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468047"/>
          <a:ext cx="698500" cy="6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282851</xdr:rowOff>
    </xdr:from>
    <xdr:to>
      <xdr:col>26</xdr:col>
      <xdr:colOff>101600</xdr:colOff>
      <xdr:row>38</xdr:row>
      <xdr:rowOff>41551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51728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76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1126</xdr:rowOff>
    </xdr:from>
    <xdr:to>
      <xdr:col>22</xdr:col>
      <xdr:colOff>114300</xdr:colOff>
      <xdr:row>38</xdr:row>
      <xdr:rowOff>14136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468726"/>
          <a:ext cx="698500" cy="130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279151</xdr:rowOff>
    </xdr:from>
    <xdr:to>
      <xdr:col>22</xdr:col>
      <xdr:colOff>165100</xdr:colOff>
      <xdr:row>38</xdr:row>
      <xdr:rowOff>37851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48028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14136</xdr:rowOff>
    </xdr:from>
    <xdr:to>
      <xdr:col>18</xdr:col>
      <xdr:colOff>177800</xdr:colOff>
      <xdr:row>38</xdr:row>
      <xdr:rowOff>21517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481736"/>
          <a:ext cx="698500" cy="7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278942</xdr:rowOff>
    </xdr:from>
    <xdr:to>
      <xdr:col>19</xdr:col>
      <xdr:colOff>38100</xdr:colOff>
      <xdr:row>38</xdr:row>
      <xdr:rowOff>37642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47819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277547</xdr:rowOff>
    </xdr:from>
    <xdr:to>
      <xdr:col>15</xdr:col>
      <xdr:colOff>101600</xdr:colOff>
      <xdr:row>38</xdr:row>
      <xdr:rowOff>36247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46424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7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288116</xdr:rowOff>
    </xdr:from>
    <xdr:to>
      <xdr:col>29</xdr:col>
      <xdr:colOff>177800</xdr:colOff>
      <xdr:row>38</xdr:row>
      <xdr:rowOff>46816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412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260193</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3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292547</xdr:rowOff>
    </xdr:from>
    <xdr:to>
      <xdr:col>26</xdr:col>
      <xdr:colOff>101600</xdr:colOff>
      <xdr:row>38</xdr:row>
      <xdr:rowOff>51247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417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36024</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503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293226</xdr:rowOff>
    </xdr:from>
    <xdr:to>
      <xdr:col>22</xdr:col>
      <xdr:colOff>165100</xdr:colOff>
      <xdr:row>38</xdr:row>
      <xdr:rowOff>51926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417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36703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50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306236</xdr:rowOff>
    </xdr:from>
    <xdr:to>
      <xdr:col>19</xdr:col>
      <xdr:colOff>38100</xdr:colOff>
      <xdr:row>38</xdr:row>
      <xdr:rowOff>64936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430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49713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517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313617</xdr:rowOff>
    </xdr:from>
    <xdr:to>
      <xdr:col>15</xdr:col>
      <xdr:colOff>101600</xdr:colOff>
      <xdr:row>38</xdr:row>
      <xdr:rowOff>72317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4383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57094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52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佐賀県嬉野市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25,945
25,780
126.41
17,396,135
16,782,299
549,896
7,710,545
12,037,971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58.9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52375</xdr:rowOff>
    </xdr:from>
    <xdr:to>
      <xdr:col>24</xdr:col>
      <xdr:colOff>62865</xdr:colOff>
      <xdr:row>38</xdr:row>
      <xdr:rowOff>127726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67325"/>
          <a:ext cx="1270" cy="127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131553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127726</xdr:rowOff>
    </xdr:from>
    <xdr:to>
      <xdr:col>24</xdr:col>
      <xdr:colOff>152400</xdr:colOff>
      <xdr:row>38</xdr:row>
      <xdr:rowOff>127726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4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170502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4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52375</xdr:rowOff>
    </xdr:from>
    <xdr:to>
      <xdr:col>24</xdr:col>
      <xdr:colOff>152400</xdr:colOff>
      <xdr:row>31</xdr:row>
      <xdr:rowOff>52375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67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81059</xdr:rowOff>
    </xdr:from>
    <xdr:to>
      <xdr:col>24</xdr:col>
      <xdr:colOff>63500</xdr:colOff>
      <xdr:row>36</xdr:row>
      <xdr:rowOff>120704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253259"/>
          <a:ext cx="838200" cy="39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96940</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2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74063</xdr:rowOff>
    </xdr:from>
    <xdr:to>
      <xdr:col>24</xdr:col>
      <xdr:colOff>114300</xdr:colOff>
      <xdr:row>36</xdr:row>
      <xdr:rowOff>4213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120704</xdr:rowOff>
    </xdr:from>
    <xdr:to>
      <xdr:col>19</xdr:col>
      <xdr:colOff>177800</xdr:colOff>
      <xdr:row>36</xdr:row>
      <xdr:rowOff>127181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292904"/>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76229</xdr:rowOff>
    </xdr:from>
    <xdr:to>
      <xdr:col>20</xdr:col>
      <xdr:colOff>38100</xdr:colOff>
      <xdr:row>36</xdr:row>
      <xdr:rowOff>6379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22906</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127181</xdr:rowOff>
    </xdr:from>
    <xdr:to>
      <xdr:col>15</xdr:col>
      <xdr:colOff>50800</xdr:colOff>
      <xdr:row>36</xdr:row>
      <xdr:rowOff>153939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299381"/>
          <a:ext cx="889000" cy="26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85678</xdr:rowOff>
    </xdr:from>
    <xdr:to>
      <xdr:col>15</xdr:col>
      <xdr:colOff>101600</xdr:colOff>
      <xdr:row>36</xdr:row>
      <xdr:rowOff>15828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32355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8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148811</xdr:rowOff>
    </xdr:from>
    <xdr:to>
      <xdr:col>10</xdr:col>
      <xdr:colOff>114300</xdr:colOff>
      <xdr:row>36</xdr:row>
      <xdr:rowOff>153939</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321011"/>
          <a:ext cx="889000" cy="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93646</xdr:rowOff>
    </xdr:from>
    <xdr:to>
      <xdr:col>10</xdr:col>
      <xdr:colOff>165100</xdr:colOff>
      <xdr:row>36</xdr:row>
      <xdr:rowOff>23796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40323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8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96215</xdr:rowOff>
    </xdr:from>
    <xdr:to>
      <xdr:col>6</xdr:col>
      <xdr:colOff>38100</xdr:colOff>
      <xdr:row>36</xdr:row>
      <xdr:rowOff>26365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42892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7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30259</xdr:rowOff>
    </xdr:from>
    <xdr:to>
      <xdr:col>24</xdr:col>
      <xdr:colOff>114300</xdr:colOff>
      <xdr:row>36</xdr:row>
      <xdr:rowOff>131859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0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8686</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8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69904</xdr:rowOff>
    </xdr:from>
    <xdr:to>
      <xdr:col>20</xdr:col>
      <xdr:colOff>38100</xdr:colOff>
      <xdr:row>37</xdr:row>
      <xdr:rowOff>54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4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162631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33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76381</xdr:rowOff>
    </xdr:from>
    <xdr:to>
      <xdr:col>15</xdr:col>
      <xdr:colOff>101600</xdr:colOff>
      <xdr:row>37</xdr:row>
      <xdr:rowOff>6531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4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169108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34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103139</xdr:rowOff>
    </xdr:from>
    <xdr:to>
      <xdr:col>10</xdr:col>
      <xdr:colOff>165100</xdr:colOff>
      <xdr:row>37</xdr:row>
      <xdr:rowOff>33289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7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24416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36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98011</xdr:rowOff>
    </xdr:from>
    <xdr:to>
      <xdr:col>6</xdr:col>
      <xdr:colOff>38100</xdr:colOff>
      <xdr:row>37</xdr:row>
      <xdr:rowOff>28161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7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19288</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36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37004</xdr:rowOff>
    </xdr:from>
    <xdr:to>
      <xdr:col>24</xdr:col>
      <xdr:colOff>62865</xdr:colOff>
      <xdr:row>57</xdr:row>
      <xdr:rowOff>147001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609504"/>
          <a:ext cx="1270" cy="131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150828</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9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147001</xdr:rowOff>
    </xdr:from>
    <xdr:to>
      <xdr:col>24</xdr:col>
      <xdr:colOff>152400</xdr:colOff>
      <xdr:row>57</xdr:row>
      <xdr:rowOff>147001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1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155131</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38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37004</xdr:rowOff>
    </xdr:from>
    <xdr:to>
      <xdr:col>24</xdr:col>
      <xdr:colOff>152400</xdr:colOff>
      <xdr:row>50</xdr:row>
      <xdr:rowOff>37004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60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133761</xdr:rowOff>
    </xdr:from>
    <xdr:to>
      <xdr:col>24</xdr:col>
      <xdr:colOff>63500</xdr:colOff>
      <xdr:row>55</xdr:row>
      <xdr:rowOff>151258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563511"/>
          <a:ext cx="838200" cy="17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10808</xdr:rowOff>
    </xdr:from>
    <xdr:ext cx="534377"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12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32381</xdr:rowOff>
    </xdr:from>
    <xdr:to>
      <xdr:col>24</xdr:col>
      <xdr:colOff>114300</xdr:colOff>
      <xdr:row>56</xdr:row>
      <xdr:rowOff>133981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41681</xdr:rowOff>
    </xdr:from>
    <xdr:to>
      <xdr:col>19</xdr:col>
      <xdr:colOff>177800</xdr:colOff>
      <xdr:row>55</xdr:row>
      <xdr:rowOff>151258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471431"/>
          <a:ext cx="889000" cy="109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61313</xdr:rowOff>
    </xdr:from>
    <xdr:to>
      <xdr:col>20</xdr:col>
      <xdr:colOff>38100</xdr:colOff>
      <xdr:row>56</xdr:row>
      <xdr:rowOff>162913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154040</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75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41681</xdr:rowOff>
    </xdr:from>
    <xdr:to>
      <xdr:col>15</xdr:col>
      <xdr:colOff>50800</xdr:colOff>
      <xdr:row>56</xdr:row>
      <xdr:rowOff>5375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471431"/>
          <a:ext cx="889000" cy="13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78517</xdr:rowOff>
    </xdr:from>
    <xdr:to>
      <xdr:col>15</xdr:col>
      <xdr:colOff>101600</xdr:colOff>
      <xdr:row>57</xdr:row>
      <xdr:rowOff>8667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171244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77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5375</xdr:rowOff>
    </xdr:from>
    <xdr:to>
      <xdr:col>10</xdr:col>
      <xdr:colOff>114300</xdr:colOff>
      <xdr:row>56</xdr:row>
      <xdr:rowOff>136938</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606575"/>
          <a:ext cx="889000" cy="13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86239</xdr:rowOff>
    </xdr:from>
    <xdr:to>
      <xdr:col>10</xdr:col>
      <xdr:colOff>165100</xdr:colOff>
      <xdr:row>57</xdr:row>
      <xdr:rowOff>16389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6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7516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78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111989</xdr:rowOff>
    </xdr:from>
    <xdr:to>
      <xdr:col>6</xdr:col>
      <xdr:colOff>38100</xdr:colOff>
      <xdr:row>57</xdr:row>
      <xdr:rowOff>42139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7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33266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80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82961</xdr:rowOff>
    </xdr:from>
    <xdr:to>
      <xdr:col>24</xdr:col>
      <xdr:colOff>114300</xdr:colOff>
      <xdr:row>56</xdr:row>
      <xdr:rowOff>13111</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51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105838</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36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100458</xdr:rowOff>
    </xdr:from>
    <xdr:to>
      <xdr:col>20</xdr:col>
      <xdr:colOff>38100</xdr:colOff>
      <xdr:row>56</xdr:row>
      <xdr:rowOff>30608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53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47135</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305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162331</xdr:rowOff>
    </xdr:from>
    <xdr:to>
      <xdr:col>15</xdr:col>
      <xdr:colOff>101600</xdr:colOff>
      <xdr:row>55</xdr:row>
      <xdr:rowOff>92481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42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109008</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19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126025</xdr:rowOff>
    </xdr:from>
    <xdr:to>
      <xdr:col>10</xdr:col>
      <xdr:colOff>165100</xdr:colOff>
      <xdr:row>56</xdr:row>
      <xdr:rowOff>56175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55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72702</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331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86138</xdr:rowOff>
    </xdr:from>
    <xdr:to>
      <xdr:col>6</xdr:col>
      <xdr:colOff>38100</xdr:colOff>
      <xdr:row>57</xdr:row>
      <xdr:rowOff>16288</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68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32815</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46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58844</xdr:rowOff>
    </xdr:from>
    <xdr:to>
      <xdr:col>24</xdr:col>
      <xdr:colOff>62865</xdr:colOff>
      <xdr:row>78</xdr:row>
      <xdr:rowOff>137711</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231794"/>
          <a:ext cx="1270" cy="12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141538</xdr:rowOff>
    </xdr:from>
    <xdr:ext cx="313932"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14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137711</xdr:rowOff>
    </xdr:from>
    <xdr:to>
      <xdr:col>24</xdr:col>
      <xdr:colOff>152400</xdr:colOff>
      <xdr:row>78</xdr:row>
      <xdr:rowOff>137711</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1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5521</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20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58844</xdr:rowOff>
    </xdr:from>
    <xdr:to>
      <xdr:col>24</xdr:col>
      <xdr:colOff>152400</xdr:colOff>
      <xdr:row>71</xdr:row>
      <xdr:rowOff>58844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23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106004</xdr:rowOff>
    </xdr:from>
    <xdr:to>
      <xdr:col>24</xdr:col>
      <xdr:colOff>63500</xdr:colOff>
      <xdr:row>78</xdr:row>
      <xdr:rowOff>126876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797300" y="13479104"/>
          <a:ext cx="838200" cy="2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130270</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60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107393</xdr:rowOff>
    </xdr:from>
    <xdr:to>
      <xdr:col>24</xdr:col>
      <xdr:colOff>114300</xdr:colOff>
      <xdr:row>78</xdr:row>
      <xdr:rowOff>37543</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106004</xdr:rowOff>
    </xdr:from>
    <xdr:to>
      <xdr:col>19</xdr:col>
      <xdr:colOff>177800</xdr:colOff>
      <xdr:row>78</xdr:row>
      <xdr:rowOff>117252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479104"/>
          <a:ext cx="889000" cy="1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85311</xdr:rowOff>
    </xdr:from>
    <xdr:to>
      <xdr:col>20</xdr:col>
      <xdr:colOff>38100</xdr:colOff>
      <xdr:row>78</xdr:row>
      <xdr:rowOff>15461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31988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117252</xdr:rowOff>
    </xdr:from>
    <xdr:to>
      <xdr:col>15</xdr:col>
      <xdr:colOff>50800</xdr:colOff>
      <xdr:row>78</xdr:row>
      <xdr:rowOff>124223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490352"/>
          <a:ext cx="889000" cy="6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77264</xdr:rowOff>
    </xdr:from>
    <xdr:to>
      <xdr:col>15</xdr:col>
      <xdr:colOff>101600</xdr:colOff>
      <xdr:row>78</xdr:row>
      <xdr:rowOff>7414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23941</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119583</xdr:rowOff>
    </xdr:from>
    <xdr:to>
      <xdr:col>10</xdr:col>
      <xdr:colOff>114300</xdr:colOff>
      <xdr:row>78</xdr:row>
      <xdr:rowOff>124223</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1130300" y="13492683"/>
          <a:ext cx="889000" cy="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121887</xdr:rowOff>
    </xdr:from>
    <xdr:to>
      <xdr:col>6</xdr:col>
      <xdr:colOff>38100</xdr:colOff>
      <xdr:row>78</xdr:row>
      <xdr:rowOff>52037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68564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76076</xdr:rowOff>
    </xdr:from>
    <xdr:to>
      <xdr:col>24</xdr:col>
      <xdr:colOff>114300</xdr:colOff>
      <xdr:row>79</xdr:row>
      <xdr:rowOff>6226</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44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162453</xdr:rowOff>
    </xdr:from>
    <xdr:ext cx="378565"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364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55204</xdr:rowOff>
    </xdr:from>
    <xdr:to>
      <xdr:col>20</xdr:col>
      <xdr:colOff>38100</xdr:colOff>
      <xdr:row>78</xdr:row>
      <xdr:rowOff>156804</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42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147931</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52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66452</xdr:rowOff>
    </xdr:from>
    <xdr:to>
      <xdr:col>15</xdr:col>
      <xdr:colOff>101600</xdr:colOff>
      <xdr:row>78</xdr:row>
      <xdr:rowOff>168052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43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159179</xdr:rowOff>
    </xdr:from>
    <xdr:ext cx="378565"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719017" y="13532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73423</xdr:rowOff>
    </xdr:from>
    <xdr:to>
      <xdr:col>10</xdr:col>
      <xdr:colOff>165100</xdr:colOff>
      <xdr:row>79</xdr:row>
      <xdr:rowOff>3573</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44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166150</xdr:rowOff>
    </xdr:from>
    <xdr:ext cx="378565"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830017" y="13539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68783</xdr:rowOff>
    </xdr:from>
    <xdr:to>
      <xdr:col>6</xdr:col>
      <xdr:colOff>38100</xdr:colOff>
      <xdr:row>78</xdr:row>
      <xdr:rowOff>170383</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44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161510</xdr:rowOff>
    </xdr:from>
    <xdr:ext cx="378565"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941017" y="13534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95352</xdr:rowOff>
    </xdr:from>
    <xdr:to>
      <xdr:col>24</xdr:col>
      <xdr:colOff>62865</xdr:colOff>
      <xdr:row>99</xdr:row>
      <xdr:rowOff>86309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25852"/>
          <a:ext cx="1270" cy="153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90136</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86309</xdr:rowOff>
    </xdr:from>
    <xdr:to>
      <xdr:col>24</xdr:col>
      <xdr:colOff>152400</xdr:colOff>
      <xdr:row>99</xdr:row>
      <xdr:rowOff>86309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5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42029</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0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95352</xdr:rowOff>
    </xdr:from>
    <xdr:to>
      <xdr:col>24</xdr:col>
      <xdr:colOff>152400</xdr:colOff>
      <xdr:row>90</xdr:row>
      <xdr:rowOff>95352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2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93371</xdr:rowOff>
    </xdr:from>
    <xdr:to>
      <xdr:col>24</xdr:col>
      <xdr:colOff>63500</xdr:colOff>
      <xdr:row>94</xdr:row>
      <xdr:rowOff>135877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209671"/>
          <a:ext cx="838200" cy="42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117657</xdr:rowOff>
    </xdr:from>
    <xdr:ext cx="599010"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4054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139230</xdr:rowOff>
    </xdr:from>
    <xdr:to>
      <xdr:col>24</xdr:col>
      <xdr:colOff>114300</xdr:colOff>
      <xdr:row>96</xdr:row>
      <xdr:rowOff>69380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135877</xdr:rowOff>
    </xdr:from>
    <xdr:to>
      <xdr:col>19</xdr:col>
      <xdr:colOff>177800</xdr:colOff>
      <xdr:row>94</xdr:row>
      <xdr:rowOff>164401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252177"/>
          <a:ext cx="889000" cy="2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20943</xdr:rowOff>
    </xdr:from>
    <xdr:to>
      <xdr:col>20</xdr:col>
      <xdr:colOff>38100</xdr:colOff>
      <xdr:row>96</xdr:row>
      <xdr:rowOff>122543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113670</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164401</xdr:rowOff>
    </xdr:from>
    <xdr:to>
      <xdr:col>15</xdr:col>
      <xdr:colOff>50800</xdr:colOff>
      <xdr:row>95</xdr:row>
      <xdr:rowOff>19101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280701"/>
          <a:ext cx="889000" cy="26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31217</xdr:rowOff>
    </xdr:from>
    <xdr:to>
      <xdr:col>15</xdr:col>
      <xdr:colOff>101600</xdr:colOff>
      <xdr:row>96</xdr:row>
      <xdr:rowOff>132817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123944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19101</xdr:rowOff>
    </xdr:from>
    <xdr:to>
      <xdr:col>10</xdr:col>
      <xdr:colOff>114300</xdr:colOff>
      <xdr:row>95</xdr:row>
      <xdr:rowOff>53606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306851"/>
          <a:ext cx="889000" cy="34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31877</xdr:rowOff>
    </xdr:from>
    <xdr:to>
      <xdr:col>10</xdr:col>
      <xdr:colOff>165100</xdr:colOff>
      <xdr:row>96</xdr:row>
      <xdr:rowOff>133477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124604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111888</xdr:rowOff>
    </xdr:from>
    <xdr:to>
      <xdr:col>6</xdr:col>
      <xdr:colOff>38100</xdr:colOff>
      <xdr:row>97</xdr:row>
      <xdr:rowOff>42038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33165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42571</xdr:rowOff>
    </xdr:from>
    <xdr:to>
      <xdr:col>24</xdr:col>
      <xdr:colOff>114300</xdr:colOff>
      <xdr:row>94</xdr:row>
      <xdr:rowOff>144171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15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65448</xdr:rowOff>
    </xdr:from>
    <xdr:ext cx="599010"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010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85077</xdr:rowOff>
    </xdr:from>
    <xdr:to>
      <xdr:col>20</xdr:col>
      <xdr:colOff>38100</xdr:colOff>
      <xdr:row>95</xdr:row>
      <xdr:rowOff>15227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20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31754</xdr:rowOff>
    </xdr:from>
    <xdr:ext cx="59901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497795" y="15976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113601</xdr:rowOff>
    </xdr:from>
    <xdr:to>
      <xdr:col>15</xdr:col>
      <xdr:colOff>101600</xdr:colOff>
      <xdr:row>95</xdr:row>
      <xdr:rowOff>43751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22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60278</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08795" y="16005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139751</xdr:rowOff>
    </xdr:from>
    <xdr:to>
      <xdr:col>10</xdr:col>
      <xdr:colOff>165100</xdr:colOff>
      <xdr:row>95</xdr:row>
      <xdr:rowOff>69901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25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86428</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19795" y="16031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2806</xdr:rowOff>
    </xdr:from>
    <xdr:to>
      <xdr:col>6</xdr:col>
      <xdr:colOff>38100</xdr:colOff>
      <xdr:row>95</xdr:row>
      <xdr:rowOff>104406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29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120933</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30795" y="16065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94483</xdr:rowOff>
    </xdr:from>
    <xdr:to>
      <xdr:col>54</xdr:col>
      <xdr:colOff>189865</xdr:colOff>
      <xdr:row>37</xdr:row>
      <xdr:rowOff>85670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237983"/>
          <a:ext cx="1270" cy="1191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89497</xdr:rowOff>
    </xdr:from>
    <xdr:ext cx="534377"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43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85670</xdr:rowOff>
    </xdr:from>
    <xdr:to>
      <xdr:col>55</xdr:col>
      <xdr:colOff>88900</xdr:colOff>
      <xdr:row>37</xdr:row>
      <xdr:rowOff>85670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4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41160</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501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94483</xdr:rowOff>
    </xdr:from>
    <xdr:to>
      <xdr:col>55</xdr:col>
      <xdr:colOff>88900</xdr:colOff>
      <xdr:row>30</xdr:row>
      <xdr:rowOff>94483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2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15199</xdr:rowOff>
    </xdr:from>
    <xdr:to>
      <xdr:col>55</xdr:col>
      <xdr:colOff>0</xdr:colOff>
      <xdr:row>36</xdr:row>
      <xdr:rowOff>56655</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9639300" y="6187399"/>
          <a:ext cx="838200" cy="4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77550</xdr:rowOff>
    </xdr:from>
    <xdr:ext cx="534377"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5906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54673</xdr:rowOff>
    </xdr:from>
    <xdr:to>
      <xdr:col>55</xdr:col>
      <xdr:colOff>50800</xdr:colOff>
      <xdr:row>35</xdr:row>
      <xdr:rowOff>156273</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0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53072</xdr:rowOff>
    </xdr:from>
    <xdr:to>
      <xdr:col>50</xdr:col>
      <xdr:colOff>114300</xdr:colOff>
      <xdr:row>36</xdr:row>
      <xdr:rowOff>56655</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8750300" y="6225272"/>
          <a:ext cx="889000" cy="3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89277</xdr:rowOff>
    </xdr:from>
    <xdr:to>
      <xdr:col>50</xdr:col>
      <xdr:colOff>165100</xdr:colOff>
      <xdr:row>36</xdr:row>
      <xdr:rowOff>19427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609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35954</xdr:rowOff>
    </xdr:from>
    <xdr:ext cx="534377"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72111" y="586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53072</xdr:rowOff>
    </xdr:from>
    <xdr:to>
      <xdr:col>45</xdr:col>
      <xdr:colOff>177800</xdr:colOff>
      <xdr:row>36</xdr:row>
      <xdr:rowOff>69234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7861300" y="6225272"/>
          <a:ext cx="889000" cy="1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96250</xdr:rowOff>
    </xdr:from>
    <xdr:to>
      <xdr:col>46</xdr:col>
      <xdr:colOff>38100</xdr:colOff>
      <xdr:row>36</xdr:row>
      <xdr:rowOff>26400</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42927</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587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9175</xdr:rowOff>
    </xdr:from>
    <xdr:to>
      <xdr:col>41</xdr:col>
      <xdr:colOff>50800</xdr:colOff>
      <xdr:row>36</xdr:row>
      <xdr:rowOff>69234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6972300" y="6181375"/>
          <a:ext cx="889000" cy="6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120127</xdr:rowOff>
    </xdr:from>
    <xdr:to>
      <xdr:col>41</xdr:col>
      <xdr:colOff>101600</xdr:colOff>
      <xdr:row>36</xdr:row>
      <xdr:rowOff>50277</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12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66804</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589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124361</xdr:rowOff>
    </xdr:from>
    <xdr:to>
      <xdr:col>36</xdr:col>
      <xdr:colOff>165100</xdr:colOff>
      <xdr:row>36</xdr:row>
      <xdr:rowOff>54511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12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71038</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590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135849</xdr:rowOff>
    </xdr:from>
    <xdr:to>
      <xdr:col>55</xdr:col>
      <xdr:colOff>50800</xdr:colOff>
      <xdr:row>36</xdr:row>
      <xdr:rowOff>65999</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613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114276</xdr:rowOff>
    </xdr:from>
    <xdr:ext cx="534377"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611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5855</xdr:rowOff>
    </xdr:from>
    <xdr:to>
      <xdr:col>50</xdr:col>
      <xdr:colOff>165100</xdr:colOff>
      <xdr:row>36</xdr:row>
      <xdr:rowOff>107455</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617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98582</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72111" y="627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2272</xdr:rowOff>
    </xdr:from>
    <xdr:to>
      <xdr:col>46</xdr:col>
      <xdr:colOff>38100</xdr:colOff>
      <xdr:row>36</xdr:row>
      <xdr:rowOff>103872</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17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94999</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626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18434</xdr:rowOff>
    </xdr:from>
    <xdr:to>
      <xdr:col>41</xdr:col>
      <xdr:colOff>101600</xdr:colOff>
      <xdr:row>36</xdr:row>
      <xdr:rowOff>120034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19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111161</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28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129825</xdr:rowOff>
    </xdr:from>
    <xdr:to>
      <xdr:col>36</xdr:col>
      <xdr:colOff>165100</xdr:colOff>
      <xdr:row>36</xdr:row>
      <xdr:rowOff>59975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13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51102</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22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120749</xdr:rowOff>
    </xdr:from>
    <xdr:to>
      <xdr:col>54</xdr:col>
      <xdr:colOff>189865</xdr:colOff>
      <xdr:row>58</xdr:row>
      <xdr:rowOff>37868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864699"/>
          <a:ext cx="1270" cy="111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41695</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37868</xdr:rowOff>
    </xdr:from>
    <xdr:to>
      <xdr:col>55</xdr:col>
      <xdr:colOff>88900</xdr:colOff>
      <xdr:row>58</xdr:row>
      <xdr:rowOff>37868</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8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67426</xdr:rowOff>
    </xdr:from>
    <xdr:ext cx="599010"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63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120749</xdr:rowOff>
    </xdr:from>
    <xdr:to>
      <xdr:col>55</xdr:col>
      <xdr:colOff>88900</xdr:colOff>
      <xdr:row>51</xdr:row>
      <xdr:rowOff>120749</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86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11630</xdr:rowOff>
    </xdr:from>
    <xdr:to>
      <xdr:col>55</xdr:col>
      <xdr:colOff>0</xdr:colOff>
      <xdr:row>57</xdr:row>
      <xdr:rowOff>38673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9639300" y="9612830"/>
          <a:ext cx="838200" cy="198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24539</xdr:rowOff>
    </xdr:from>
    <xdr:ext cx="534377"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454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1662</xdr:rowOff>
    </xdr:from>
    <xdr:to>
      <xdr:col>55</xdr:col>
      <xdr:colOff>50800</xdr:colOff>
      <xdr:row>56</xdr:row>
      <xdr:rowOff>103262</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11630</xdr:rowOff>
    </xdr:from>
    <xdr:to>
      <xdr:col>50</xdr:col>
      <xdr:colOff>114300</xdr:colOff>
      <xdr:row>56</xdr:row>
      <xdr:rowOff>106059</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8750300" y="9612830"/>
          <a:ext cx="889000" cy="9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42389</xdr:rowOff>
    </xdr:from>
    <xdr:to>
      <xdr:col>50</xdr:col>
      <xdr:colOff>165100</xdr:colOff>
      <xdr:row>56</xdr:row>
      <xdr:rowOff>143989</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135116</xdr:rowOff>
    </xdr:from>
    <xdr:ext cx="534377"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72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81042</xdr:rowOff>
    </xdr:from>
    <xdr:to>
      <xdr:col>45</xdr:col>
      <xdr:colOff>177800</xdr:colOff>
      <xdr:row>56</xdr:row>
      <xdr:rowOff>106059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7861300" y="9682242"/>
          <a:ext cx="889000" cy="2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25038</xdr:rowOff>
    </xdr:from>
    <xdr:to>
      <xdr:col>46</xdr:col>
      <xdr:colOff>38100</xdr:colOff>
      <xdr:row>56</xdr:row>
      <xdr:rowOff>126638</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143165</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83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81042</xdr:rowOff>
    </xdr:from>
    <xdr:to>
      <xdr:col>41</xdr:col>
      <xdr:colOff>50800</xdr:colOff>
      <xdr:row>56</xdr:row>
      <xdr:rowOff>129194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6972300" y="9682242"/>
          <a:ext cx="889000" cy="4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51044</xdr:rowOff>
    </xdr:from>
    <xdr:to>
      <xdr:col>41</xdr:col>
      <xdr:colOff>101600</xdr:colOff>
      <xdr:row>56</xdr:row>
      <xdr:rowOff>152644</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143771</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94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41081</xdr:rowOff>
    </xdr:from>
    <xdr:to>
      <xdr:col>36</xdr:col>
      <xdr:colOff>165100</xdr:colOff>
      <xdr:row>56</xdr:row>
      <xdr:rowOff>142681</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159208</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705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159323</xdr:rowOff>
    </xdr:from>
    <xdr:to>
      <xdr:col>55</xdr:col>
      <xdr:colOff>50800</xdr:colOff>
      <xdr:row>57</xdr:row>
      <xdr:rowOff>89473</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76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137750</xdr:rowOff>
    </xdr:from>
    <xdr:ext cx="534377"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73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132280</xdr:rowOff>
    </xdr:from>
    <xdr:to>
      <xdr:col>50</xdr:col>
      <xdr:colOff>165100</xdr:colOff>
      <xdr:row>56</xdr:row>
      <xdr:rowOff>62430</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56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78957</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39795" y="9337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55259</xdr:rowOff>
    </xdr:from>
    <xdr:to>
      <xdr:col>46</xdr:col>
      <xdr:colOff>38100</xdr:colOff>
      <xdr:row>56</xdr:row>
      <xdr:rowOff>156859</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65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147986</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74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30242</xdr:rowOff>
    </xdr:from>
    <xdr:to>
      <xdr:col>41</xdr:col>
      <xdr:colOff>101600</xdr:colOff>
      <xdr:row>56</xdr:row>
      <xdr:rowOff>131842</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63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148369</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40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78394</xdr:rowOff>
    </xdr:from>
    <xdr:to>
      <xdr:col>36</xdr:col>
      <xdr:colOff>165100</xdr:colOff>
      <xdr:row>57</xdr:row>
      <xdr:rowOff>8544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67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171121</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77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151457</xdr:rowOff>
    </xdr:from>
    <xdr:to>
      <xdr:col>54</xdr:col>
      <xdr:colOff>189865</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flipV="1">
          <a:off x="10475595" y="12324407"/>
          <a:ext cx="1270" cy="126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2" name="普通建設事業費 （ うち新規整備　）最小値テキスト">
          <a:extLst>
            <a:ext uri="{FF2B5EF4-FFF2-40B4-BE49-F238E27FC236}">
              <a16:creationId xmlns:a16="http://schemas.microsoft.com/office/drawing/2014/main" id="{00000000-0008-0000-0600-00008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98134</xdr:rowOff>
    </xdr:from>
    <xdr:ext cx="599010" cy="259045"/>
    <xdr:sp macro="" textlink="">
      <xdr:nvSpPr>
        <xdr:cNvPr id="394" name="普通建設事業費 （ うち新規整備　）最大値テキスト">
          <a:extLst>
            <a:ext uri="{FF2B5EF4-FFF2-40B4-BE49-F238E27FC236}">
              <a16:creationId xmlns:a16="http://schemas.microsoft.com/office/drawing/2014/main" id="{00000000-0008-0000-0600-00008A010000}"/>
            </a:ext>
          </a:extLst>
        </xdr:cNvPr>
        <xdr:cNvSpPr txBox="1"/>
      </xdr:nvSpPr>
      <xdr:spPr>
        <a:xfrm>
          <a:off x="10528300" y="1209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151457</xdr:rowOff>
    </xdr:from>
    <xdr:to>
      <xdr:col>55</xdr:col>
      <xdr:colOff>88900</xdr:colOff>
      <xdr:row>71</xdr:row>
      <xdr:rowOff>151457</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2324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109212</xdr:rowOff>
    </xdr:from>
    <xdr:to>
      <xdr:col>55</xdr:col>
      <xdr:colOff>0</xdr:colOff>
      <xdr:row>78</xdr:row>
      <xdr:rowOff>156693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9639300" y="13482312"/>
          <a:ext cx="838200" cy="47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161216</xdr:rowOff>
    </xdr:from>
    <xdr:ext cx="534377" cy="259045"/>
    <xdr:sp macro="" textlink="">
      <xdr:nvSpPr>
        <xdr:cNvPr id="397" name="普通建設事業費 （ うち新規整備　）平均値テキスト">
          <a:extLst>
            <a:ext uri="{FF2B5EF4-FFF2-40B4-BE49-F238E27FC236}">
              <a16:creationId xmlns:a16="http://schemas.microsoft.com/office/drawing/2014/main" id="{00000000-0008-0000-0600-00008D010000}"/>
            </a:ext>
          </a:extLst>
        </xdr:cNvPr>
        <xdr:cNvSpPr txBox="1"/>
      </xdr:nvSpPr>
      <xdr:spPr>
        <a:xfrm>
          <a:off x="10528300" y="13191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138339</xdr:rowOff>
    </xdr:from>
    <xdr:to>
      <xdr:col>55</xdr:col>
      <xdr:colOff>50800</xdr:colOff>
      <xdr:row>78</xdr:row>
      <xdr:rowOff>68489</xdr:rowOff>
    </xdr:to>
    <xdr:sp macro="" textlink="">
      <xdr:nvSpPr>
        <xdr:cNvPr id="398" name="フローチャート: 判断 397">
          <a:extLst>
            <a:ext uri="{FF2B5EF4-FFF2-40B4-BE49-F238E27FC236}">
              <a16:creationId xmlns:a16="http://schemas.microsoft.com/office/drawing/2014/main" id="{00000000-0008-0000-0600-00008E010000}"/>
            </a:ext>
          </a:extLst>
        </xdr:cNvPr>
        <xdr:cNvSpPr/>
      </xdr:nvSpPr>
      <xdr:spPr>
        <a:xfrm>
          <a:off x="104267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15928</xdr:rowOff>
    </xdr:from>
    <xdr:to>
      <xdr:col>50</xdr:col>
      <xdr:colOff>114300</xdr:colOff>
      <xdr:row>78</xdr:row>
      <xdr:rowOff>109212</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8750300" y="13389028"/>
          <a:ext cx="889000" cy="9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149623</xdr:rowOff>
    </xdr:from>
    <xdr:to>
      <xdr:col>50</xdr:col>
      <xdr:colOff>165100</xdr:colOff>
      <xdr:row>78</xdr:row>
      <xdr:rowOff>79773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9588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96300</xdr:rowOff>
    </xdr:from>
    <xdr:ext cx="534377"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9372111" y="1312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135989</xdr:rowOff>
    </xdr:from>
    <xdr:to>
      <xdr:col>45</xdr:col>
      <xdr:colOff>177800</xdr:colOff>
      <xdr:row>78</xdr:row>
      <xdr:rowOff>15928</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7861300" y="13337639"/>
          <a:ext cx="889000" cy="5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130719</xdr:rowOff>
    </xdr:from>
    <xdr:to>
      <xdr:col>46</xdr:col>
      <xdr:colOff>38100</xdr:colOff>
      <xdr:row>78</xdr:row>
      <xdr:rowOff>60869</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86995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77396</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8483111" y="1310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66365</xdr:rowOff>
    </xdr:from>
    <xdr:to>
      <xdr:col>41</xdr:col>
      <xdr:colOff>50800</xdr:colOff>
      <xdr:row>77</xdr:row>
      <xdr:rowOff>135989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972300" y="13268015"/>
          <a:ext cx="889000" cy="6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110038</xdr:rowOff>
    </xdr:from>
    <xdr:to>
      <xdr:col>41</xdr:col>
      <xdr:colOff>101600</xdr:colOff>
      <xdr:row>78</xdr:row>
      <xdr:rowOff>40188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7810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31315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7594111" y="1340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28535</xdr:rowOff>
    </xdr:from>
    <xdr:to>
      <xdr:col>36</xdr:col>
      <xdr:colOff>165100</xdr:colOff>
      <xdr:row>77</xdr:row>
      <xdr:rowOff>130135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6921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121262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6705111" y="1332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105893</xdr:rowOff>
    </xdr:from>
    <xdr:to>
      <xdr:col>55</xdr:col>
      <xdr:colOff>50800</xdr:colOff>
      <xdr:row>79</xdr:row>
      <xdr:rowOff>36043</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10426700" y="1347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20820</xdr:rowOff>
    </xdr:from>
    <xdr:ext cx="469744" cy="259045"/>
    <xdr:sp macro="" textlink="">
      <xdr:nvSpPr>
        <xdr:cNvPr id="416" name="普通建設事業費 （ うち新規整備　）該当値テキスト">
          <a:extLst>
            <a:ext uri="{FF2B5EF4-FFF2-40B4-BE49-F238E27FC236}">
              <a16:creationId xmlns:a16="http://schemas.microsoft.com/office/drawing/2014/main" id="{00000000-0008-0000-0600-0000A0010000}"/>
            </a:ext>
          </a:extLst>
        </xdr:cNvPr>
        <xdr:cNvSpPr txBox="1"/>
      </xdr:nvSpPr>
      <xdr:spPr>
        <a:xfrm>
          <a:off x="10528300" y="13393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58412</xdr:rowOff>
    </xdr:from>
    <xdr:to>
      <xdr:col>50</xdr:col>
      <xdr:colOff>165100</xdr:colOff>
      <xdr:row>78</xdr:row>
      <xdr:rowOff>160012</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9588500" y="1343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151139</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372111" y="1352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136578</xdr:rowOff>
    </xdr:from>
    <xdr:to>
      <xdr:col>46</xdr:col>
      <xdr:colOff>38100</xdr:colOff>
      <xdr:row>78</xdr:row>
      <xdr:rowOff>66728</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8699500" y="133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57855</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43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85189</xdr:rowOff>
    </xdr:from>
    <xdr:to>
      <xdr:col>41</xdr:col>
      <xdr:colOff>101600</xdr:colOff>
      <xdr:row>78</xdr:row>
      <xdr:rowOff>15339</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7810500" y="1328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31866</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06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15565</xdr:rowOff>
    </xdr:from>
    <xdr:to>
      <xdr:col>36</xdr:col>
      <xdr:colOff>165100</xdr:colOff>
      <xdr:row>77</xdr:row>
      <xdr:rowOff>117165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6921500" y="1321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133692</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299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149369</xdr:rowOff>
    </xdr:from>
    <xdr:to>
      <xdr:col>54</xdr:col>
      <xdr:colOff>189865</xdr:colOff>
      <xdr:row>99</xdr:row>
      <xdr:rowOff>18413</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579869"/>
          <a:ext cx="1270" cy="14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22240</xdr:rowOff>
    </xdr:from>
    <xdr:ext cx="469744"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99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18413</xdr:rowOff>
    </xdr:from>
    <xdr:to>
      <xdr:col>55</xdr:col>
      <xdr:colOff>88900</xdr:colOff>
      <xdr:row>99</xdr:row>
      <xdr:rowOff>18413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99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96046</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3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149369</xdr:rowOff>
    </xdr:from>
    <xdr:to>
      <xdr:col>55</xdr:col>
      <xdr:colOff>88900</xdr:colOff>
      <xdr:row>90</xdr:row>
      <xdr:rowOff>149369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57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39635</xdr:rowOff>
    </xdr:from>
    <xdr:to>
      <xdr:col>55</xdr:col>
      <xdr:colOff>0</xdr:colOff>
      <xdr:row>97</xdr:row>
      <xdr:rowOff>165455</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9639300" y="16498835"/>
          <a:ext cx="838200" cy="29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131261</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419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108384</xdr:rowOff>
    </xdr:from>
    <xdr:to>
      <xdr:col>55</xdr:col>
      <xdr:colOff>50800</xdr:colOff>
      <xdr:row>97</xdr:row>
      <xdr:rowOff>38534</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39635</xdr:rowOff>
    </xdr:from>
    <xdr:to>
      <xdr:col>50</xdr:col>
      <xdr:colOff>114300</xdr:colOff>
      <xdr:row>97</xdr:row>
      <xdr:rowOff>83107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8750300" y="16498835"/>
          <a:ext cx="889000" cy="21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169337</xdr:rowOff>
    </xdr:from>
    <xdr:to>
      <xdr:col>50</xdr:col>
      <xdr:colOff>165100</xdr:colOff>
      <xdr:row>97</xdr:row>
      <xdr:rowOff>99487</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90614</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72111" y="1672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83107</xdr:rowOff>
    </xdr:from>
    <xdr:to>
      <xdr:col>45</xdr:col>
      <xdr:colOff>177800</xdr:colOff>
      <xdr:row>97</xdr:row>
      <xdr:rowOff>151130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7861300" y="16713757"/>
          <a:ext cx="889000" cy="6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161092</xdr:rowOff>
    </xdr:from>
    <xdr:to>
      <xdr:col>46</xdr:col>
      <xdr:colOff>38100</xdr:colOff>
      <xdr:row>97</xdr:row>
      <xdr:rowOff>91242</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107769</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39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151130</xdr:rowOff>
    </xdr:from>
    <xdr:to>
      <xdr:col>41</xdr:col>
      <xdr:colOff>50800</xdr:colOff>
      <xdr:row>98</xdr:row>
      <xdr:rowOff>78915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6972300" y="16781780"/>
          <a:ext cx="889000" cy="9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38737</xdr:rowOff>
    </xdr:from>
    <xdr:to>
      <xdr:col>41</xdr:col>
      <xdr:colOff>101600</xdr:colOff>
      <xdr:row>97</xdr:row>
      <xdr:rowOff>140337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156864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95934</xdr:rowOff>
    </xdr:from>
    <xdr:to>
      <xdr:col>36</xdr:col>
      <xdr:colOff>165100</xdr:colOff>
      <xdr:row>98</xdr:row>
      <xdr:rowOff>26084</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42611</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114655</xdr:rowOff>
    </xdr:from>
    <xdr:to>
      <xdr:col>55</xdr:col>
      <xdr:colOff>50800</xdr:colOff>
      <xdr:row>98</xdr:row>
      <xdr:rowOff>44805</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74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93082</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72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160285</xdr:rowOff>
    </xdr:from>
    <xdr:to>
      <xdr:col>50</xdr:col>
      <xdr:colOff>165100</xdr:colOff>
      <xdr:row>96</xdr:row>
      <xdr:rowOff>90435</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44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106962</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223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32307</xdr:rowOff>
    </xdr:from>
    <xdr:to>
      <xdr:col>46</xdr:col>
      <xdr:colOff>38100</xdr:colOff>
      <xdr:row>97</xdr:row>
      <xdr:rowOff>133907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66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125034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75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100330</xdr:rowOff>
    </xdr:from>
    <xdr:to>
      <xdr:col>41</xdr:col>
      <xdr:colOff>101600</xdr:colOff>
      <xdr:row>98</xdr:row>
      <xdr:rowOff>30480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73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21607</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82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28115</xdr:rowOff>
    </xdr:from>
    <xdr:to>
      <xdr:col>36</xdr:col>
      <xdr:colOff>165100</xdr:colOff>
      <xdr:row>98</xdr:row>
      <xdr:rowOff>129715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83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120842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92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31523</xdr:rowOff>
    </xdr:from>
    <xdr:to>
      <xdr:col>85</xdr:col>
      <xdr:colOff>126364</xdr:colOff>
      <xdr:row>39</xdr:row>
      <xdr:rowOff>98878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175023"/>
          <a:ext cx="1269" cy="16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149650</xdr:rowOff>
    </xdr:from>
    <xdr:ext cx="534377"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49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31523</xdr:rowOff>
    </xdr:from>
    <xdr:to>
      <xdr:col>86</xdr:col>
      <xdr:colOff>25400</xdr:colOff>
      <xdr:row>30</xdr:row>
      <xdr:rowOff>31523</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17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15913</xdr:rowOff>
    </xdr:from>
    <xdr:to>
      <xdr:col>85</xdr:col>
      <xdr:colOff>127000</xdr:colOff>
      <xdr:row>39</xdr:row>
      <xdr:rowOff>27163</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5481300" y="6702463"/>
          <a:ext cx="838200" cy="1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77209</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420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54332</xdr:rowOff>
    </xdr:from>
    <xdr:to>
      <xdr:col>85</xdr:col>
      <xdr:colOff>177800</xdr:colOff>
      <xdr:row>38</xdr:row>
      <xdr:rowOff>155932</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27163</xdr:rowOff>
    </xdr:from>
    <xdr:to>
      <xdr:col>81</xdr:col>
      <xdr:colOff>50800</xdr:colOff>
      <xdr:row>39</xdr:row>
      <xdr:rowOff>83693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4592300" y="6713713"/>
          <a:ext cx="889000" cy="5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17452</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46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82779</xdr:rowOff>
    </xdr:from>
    <xdr:to>
      <xdr:col>76</xdr:col>
      <xdr:colOff>114300</xdr:colOff>
      <xdr:row>39</xdr:row>
      <xdr:rowOff>83693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3703300" y="6769329"/>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132416</xdr:rowOff>
    </xdr:from>
    <xdr:to>
      <xdr:col>76</xdr:col>
      <xdr:colOff>165100</xdr:colOff>
      <xdr:row>39</xdr:row>
      <xdr:rowOff>62566</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6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79093</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57428" y="642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82779</xdr:rowOff>
    </xdr:from>
    <xdr:to>
      <xdr:col>71</xdr:col>
      <xdr:colOff>177800</xdr:colOff>
      <xdr:row>39</xdr:row>
      <xdr:rowOff>84003</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2814300" y="6769329"/>
          <a:ext cx="889000" cy="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150981</xdr:rowOff>
    </xdr:from>
    <xdr:to>
      <xdr:col>72</xdr:col>
      <xdr:colOff>38100</xdr:colOff>
      <xdr:row>39</xdr:row>
      <xdr:rowOff>81131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66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97658</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428" y="644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138425</xdr:rowOff>
    </xdr:from>
    <xdr:to>
      <xdr:col>67</xdr:col>
      <xdr:colOff>101600</xdr:colOff>
      <xdr:row>39</xdr:row>
      <xdr:rowOff>68575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6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85101</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8" y="642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136563</xdr:rowOff>
    </xdr:from>
    <xdr:to>
      <xdr:col>85</xdr:col>
      <xdr:colOff>177800</xdr:colOff>
      <xdr:row>39</xdr:row>
      <xdr:rowOff>66713</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65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51490</xdr:rowOff>
    </xdr:from>
    <xdr:ext cx="469744"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566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147813</xdr:rowOff>
    </xdr:from>
    <xdr:to>
      <xdr:col>81</xdr:col>
      <xdr:colOff>101600</xdr:colOff>
      <xdr:row>39</xdr:row>
      <xdr:rowOff>77963</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66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69090</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46428" y="6755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32893</xdr:rowOff>
    </xdr:from>
    <xdr:to>
      <xdr:col>76</xdr:col>
      <xdr:colOff>165100</xdr:colOff>
      <xdr:row>39</xdr:row>
      <xdr:rowOff>134493</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71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125620</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3017" y="6812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31979</xdr:rowOff>
    </xdr:from>
    <xdr:to>
      <xdr:col>72</xdr:col>
      <xdr:colOff>38100</xdr:colOff>
      <xdr:row>39</xdr:row>
      <xdr:rowOff>133579</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71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124706</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4017" y="6811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33203</xdr:rowOff>
    </xdr:from>
    <xdr:to>
      <xdr:col>67</xdr:col>
      <xdr:colOff>101600</xdr:colOff>
      <xdr:row>39</xdr:row>
      <xdr:rowOff>134803</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71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125930</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5017" y="68124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73677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41764</xdr:rowOff>
    </xdr:from>
    <xdr:to>
      <xdr:col>85</xdr:col>
      <xdr:colOff>126364</xdr:colOff>
      <xdr:row>79</xdr:row>
      <xdr:rowOff>9992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214714"/>
          <a:ext cx="1269" cy="133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13819</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5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9992</xdr:rowOff>
    </xdr:from>
    <xdr:to>
      <xdr:col>86</xdr:col>
      <xdr:colOff>25400</xdr:colOff>
      <xdr:row>79</xdr:row>
      <xdr:rowOff>9992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5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159891</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41764</xdr:rowOff>
    </xdr:from>
    <xdr:to>
      <xdr:col>86</xdr:col>
      <xdr:colOff>25400</xdr:colOff>
      <xdr:row>71</xdr:row>
      <xdr:rowOff>41764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21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84996</xdr:rowOff>
    </xdr:from>
    <xdr:to>
      <xdr:col>85</xdr:col>
      <xdr:colOff>127000</xdr:colOff>
      <xdr:row>78</xdr:row>
      <xdr:rowOff>90244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5481300" y="13458096"/>
          <a:ext cx="838200" cy="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16493</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218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165066</xdr:rowOff>
    </xdr:from>
    <xdr:to>
      <xdr:col>85</xdr:col>
      <xdr:colOff>177800</xdr:colOff>
      <xdr:row>78</xdr:row>
      <xdr:rowOff>95216</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81818</xdr:rowOff>
    </xdr:from>
    <xdr:to>
      <xdr:col>81</xdr:col>
      <xdr:colOff>50800</xdr:colOff>
      <xdr:row>78</xdr:row>
      <xdr:rowOff>84996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4592300" y="13454918"/>
          <a:ext cx="889000" cy="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162920</xdr:rowOff>
    </xdr:from>
    <xdr:to>
      <xdr:col>81</xdr:col>
      <xdr:colOff>101600</xdr:colOff>
      <xdr:row>78</xdr:row>
      <xdr:rowOff>93070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109597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81818</xdr:rowOff>
    </xdr:from>
    <xdr:to>
      <xdr:col>76</xdr:col>
      <xdr:colOff>114300</xdr:colOff>
      <xdr:row>78</xdr:row>
      <xdr:rowOff>89219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454918"/>
          <a:ext cx="889000" cy="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162185</xdr:rowOff>
    </xdr:from>
    <xdr:to>
      <xdr:col>76</xdr:col>
      <xdr:colOff>165100</xdr:colOff>
      <xdr:row>78</xdr:row>
      <xdr:rowOff>92335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108862</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89219</xdr:rowOff>
    </xdr:from>
    <xdr:to>
      <xdr:col>71</xdr:col>
      <xdr:colOff>177800</xdr:colOff>
      <xdr:row>78</xdr:row>
      <xdr:rowOff>110038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462319"/>
          <a:ext cx="889000" cy="20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159564</xdr:rowOff>
    </xdr:from>
    <xdr:to>
      <xdr:col>72</xdr:col>
      <xdr:colOff>38100</xdr:colOff>
      <xdr:row>78</xdr:row>
      <xdr:rowOff>89714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106241</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160296</xdr:rowOff>
    </xdr:from>
    <xdr:to>
      <xdr:col>67</xdr:col>
      <xdr:colOff>101600</xdr:colOff>
      <xdr:row>78</xdr:row>
      <xdr:rowOff>90446</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36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106973</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313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39444</xdr:rowOff>
    </xdr:from>
    <xdr:to>
      <xdr:col>85</xdr:col>
      <xdr:colOff>177800</xdr:colOff>
      <xdr:row>78</xdr:row>
      <xdr:rowOff>141044</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4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143493</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34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34196</xdr:rowOff>
    </xdr:from>
    <xdr:to>
      <xdr:col>81</xdr:col>
      <xdr:colOff>101600</xdr:colOff>
      <xdr:row>78</xdr:row>
      <xdr:rowOff>135796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40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126923</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500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31018</xdr:rowOff>
    </xdr:from>
    <xdr:to>
      <xdr:col>76</xdr:col>
      <xdr:colOff>165100</xdr:colOff>
      <xdr:row>78</xdr:row>
      <xdr:rowOff>132618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40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123745</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49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38419</xdr:rowOff>
    </xdr:from>
    <xdr:to>
      <xdr:col>72</xdr:col>
      <xdr:colOff>38100</xdr:colOff>
      <xdr:row>78</xdr:row>
      <xdr:rowOff>140019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41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131146</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50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59238</xdr:rowOff>
    </xdr:from>
    <xdr:to>
      <xdr:col>67</xdr:col>
      <xdr:colOff>101600</xdr:colOff>
      <xdr:row>78</xdr:row>
      <xdr:rowOff>160838</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43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151965</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52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136212</xdr:rowOff>
    </xdr:from>
    <xdr:to>
      <xdr:col>85</xdr:col>
      <xdr:colOff>126364</xdr:colOff>
      <xdr:row>98</xdr:row>
      <xdr:rowOff>136527</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738162"/>
          <a:ext cx="1269" cy="120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140354</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2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136527</xdr:rowOff>
    </xdr:from>
    <xdr:to>
      <xdr:col>86</xdr:col>
      <xdr:colOff>25400</xdr:colOff>
      <xdr:row>98</xdr:row>
      <xdr:rowOff>136527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3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82889</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51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136212</xdr:rowOff>
    </xdr:from>
    <xdr:to>
      <xdr:col>86</xdr:col>
      <xdr:colOff>25400</xdr:colOff>
      <xdr:row>91</xdr:row>
      <xdr:rowOff>136212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73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160947</xdr:rowOff>
    </xdr:from>
    <xdr:to>
      <xdr:col>85</xdr:col>
      <xdr:colOff>127000</xdr:colOff>
      <xdr:row>98</xdr:row>
      <xdr:rowOff>36826</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620147"/>
          <a:ext cx="838200" cy="21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122131</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752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143704</xdr:rowOff>
    </xdr:from>
    <xdr:to>
      <xdr:col>85</xdr:col>
      <xdr:colOff>177800</xdr:colOff>
      <xdr:row>98</xdr:row>
      <xdr:rowOff>73854</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7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142974</xdr:rowOff>
    </xdr:from>
    <xdr:to>
      <xdr:col>81</xdr:col>
      <xdr:colOff>50800</xdr:colOff>
      <xdr:row>98</xdr:row>
      <xdr:rowOff>36826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6773624"/>
          <a:ext cx="889000" cy="65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161855</xdr:rowOff>
    </xdr:from>
    <xdr:to>
      <xdr:col>81</xdr:col>
      <xdr:colOff>101600</xdr:colOff>
      <xdr:row>98</xdr:row>
      <xdr:rowOff>92005</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7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83132</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88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57733</xdr:rowOff>
    </xdr:from>
    <xdr:to>
      <xdr:col>76</xdr:col>
      <xdr:colOff>114300</xdr:colOff>
      <xdr:row>97</xdr:row>
      <xdr:rowOff>142974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6688383"/>
          <a:ext cx="889000" cy="8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167923</xdr:rowOff>
    </xdr:from>
    <xdr:to>
      <xdr:col>76</xdr:col>
      <xdr:colOff>165100</xdr:colOff>
      <xdr:row>98</xdr:row>
      <xdr:rowOff>98073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79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89200</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89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57733</xdr:rowOff>
    </xdr:from>
    <xdr:to>
      <xdr:col>71</xdr:col>
      <xdr:colOff>177800</xdr:colOff>
      <xdr:row>97</xdr:row>
      <xdr:rowOff>97318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6688383"/>
          <a:ext cx="889000" cy="39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163835</xdr:rowOff>
    </xdr:from>
    <xdr:to>
      <xdr:col>72</xdr:col>
      <xdr:colOff>38100</xdr:colOff>
      <xdr:row>98</xdr:row>
      <xdr:rowOff>93985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7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85112</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88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168142</xdr:rowOff>
    </xdr:from>
    <xdr:to>
      <xdr:col>67</xdr:col>
      <xdr:colOff>101600</xdr:colOff>
      <xdr:row>98</xdr:row>
      <xdr:rowOff>98292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79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89419</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89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110147</xdr:rowOff>
    </xdr:from>
    <xdr:to>
      <xdr:col>85</xdr:col>
      <xdr:colOff>177800</xdr:colOff>
      <xdr:row>97</xdr:row>
      <xdr:rowOff>40297</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56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133024</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42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157476</xdr:rowOff>
    </xdr:from>
    <xdr:to>
      <xdr:col>81</xdr:col>
      <xdr:colOff>101600</xdr:colOff>
      <xdr:row>98</xdr:row>
      <xdr:rowOff>87626</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78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104153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5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92174</xdr:rowOff>
    </xdr:from>
    <xdr:to>
      <xdr:col>76</xdr:col>
      <xdr:colOff>165100</xdr:colOff>
      <xdr:row>98</xdr:row>
      <xdr:rowOff>22324</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72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38851</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49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6933</xdr:rowOff>
    </xdr:from>
    <xdr:to>
      <xdr:col>72</xdr:col>
      <xdr:colOff>38100</xdr:colOff>
      <xdr:row>97</xdr:row>
      <xdr:rowOff>108533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63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125060</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41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46518</xdr:rowOff>
    </xdr:from>
    <xdr:to>
      <xdr:col>67</xdr:col>
      <xdr:colOff>101600</xdr:colOff>
      <xdr:row>97</xdr:row>
      <xdr:rowOff>148118</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67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164645</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452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99832</xdr:rowOff>
    </xdr:from>
    <xdr:to>
      <xdr:col>116</xdr:col>
      <xdr:colOff>62864</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586232"/>
          <a:ext cx="1269" cy="1068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46509</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536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99832</xdr:rowOff>
    </xdr:from>
    <xdr:to>
      <xdr:col>116</xdr:col>
      <xdr:colOff>152400</xdr:colOff>
      <xdr:row>32</xdr:row>
      <xdr:rowOff>99832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5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133848</xdr:rowOff>
    </xdr:from>
    <xdr:to>
      <xdr:col>116</xdr:col>
      <xdr:colOff>63500</xdr:colOff>
      <xdr:row>38</xdr:row>
      <xdr:rowOff>135951</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648948"/>
          <a:ext cx="8382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167327</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33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144450</xdr:rowOff>
    </xdr:from>
    <xdr:to>
      <xdr:col>116</xdr:col>
      <xdr:colOff>114300</xdr:colOff>
      <xdr:row>38</xdr:row>
      <xdr:rowOff>74600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131882</xdr:rowOff>
    </xdr:from>
    <xdr:to>
      <xdr:col>111</xdr:col>
      <xdr:colOff>177800</xdr:colOff>
      <xdr:row>38</xdr:row>
      <xdr:rowOff>133848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646982"/>
          <a:ext cx="8890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152039</xdr:rowOff>
    </xdr:from>
    <xdr:to>
      <xdr:col>112</xdr:col>
      <xdr:colOff>38100</xdr:colOff>
      <xdr:row>38</xdr:row>
      <xdr:rowOff>82189</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98716</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129093</xdr:rowOff>
    </xdr:from>
    <xdr:to>
      <xdr:col>107</xdr:col>
      <xdr:colOff>50800</xdr:colOff>
      <xdr:row>38</xdr:row>
      <xdr:rowOff>131882</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644193"/>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161183</xdr:rowOff>
    </xdr:from>
    <xdr:to>
      <xdr:col>107</xdr:col>
      <xdr:colOff>101600</xdr:colOff>
      <xdr:row>38</xdr:row>
      <xdr:rowOff>91333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107860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47072</xdr:rowOff>
    </xdr:from>
    <xdr:to>
      <xdr:col>102</xdr:col>
      <xdr:colOff>114300</xdr:colOff>
      <xdr:row>38</xdr:row>
      <xdr:rowOff>129093</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562172"/>
          <a:ext cx="889000" cy="8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171287</xdr:rowOff>
    </xdr:from>
    <xdr:to>
      <xdr:col>102</xdr:col>
      <xdr:colOff>165100</xdr:colOff>
      <xdr:row>38</xdr:row>
      <xdr:rowOff>101437</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117965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10993</xdr:rowOff>
    </xdr:from>
    <xdr:to>
      <xdr:col>98</xdr:col>
      <xdr:colOff>38100</xdr:colOff>
      <xdr:row>38</xdr:row>
      <xdr:rowOff>112593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103720</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61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85151</xdr:rowOff>
    </xdr:from>
    <xdr:to>
      <xdr:col>116</xdr:col>
      <xdr:colOff>114300</xdr:colOff>
      <xdr:row>39</xdr:row>
      <xdr:rowOff>15301</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0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78</xdr:rowOff>
    </xdr:from>
    <xdr:ext cx="313932"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151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83048</xdr:rowOff>
    </xdr:from>
    <xdr:to>
      <xdr:col>112</xdr:col>
      <xdr:colOff>38100</xdr:colOff>
      <xdr:row>39</xdr:row>
      <xdr:rowOff>13198</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59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4325</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4017" y="6690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81082</xdr:rowOff>
    </xdr:from>
    <xdr:to>
      <xdr:col>107</xdr:col>
      <xdr:colOff>101600</xdr:colOff>
      <xdr:row>39</xdr:row>
      <xdr:rowOff>11232</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59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2359</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5017" y="6688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78293</xdr:rowOff>
    </xdr:from>
    <xdr:to>
      <xdr:col>102</xdr:col>
      <xdr:colOff>165100</xdr:colOff>
      <xdr:row>39</xdr:row>
      <xdr:rowOff>8443</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59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171020</xdr:rowOff>
    </xdr:from>
    <xdr:ext cx="378565"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6017" y="6686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167722</xdr:rowOff>
    </xdr:from>
    <xdr:to>
      <xdr:col>98</xdr:col>
      <xdr:colOff>38100</xdr:colOff>
      <xdr:row>38</xdr:row>
      <xdr:rowOff>97872</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51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114398</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21428" y="628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147505</xdr:rowOff>
    </xdr:from>
    <xdr:to>
      <xdr:col>116</xdr:col>
      <xdr:colOff>62864</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720005"/>
          <a:ext cx="1269" cy="149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94182</xdr:rowOff>
    </xdr:from>
    <xdr:ext cx="534377"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4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147505</xdr:rowOff>
    </xdr:from>
    <xdr:to>
      <xdr:col>116</xdr:col>
      <xdr:colOff>152400</xdr:colOff>
      <xdr:row>50</xdr:row>
      <xdr:rowOff>147505</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72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165205</xdr:rowOff>
    </xdr:from>
    <xdr:to>
      <xdr:col>116</xdr:col>
      <xdr:colOff>63500</xdr:colOff>
      <xdr:row>57</xdr:row>
      <xdr:rowOff>169581</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1323300" y="9937855"/>
          <a:ext cx="838200" cy="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19158</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963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40731</xdr:rowOff>
    </xdr:from>
    <xdr:to>
      <xdr:col>116</xdr:col>
      <xdr:colOff>114300</xdr:colOff>
      <xdr:row>58</xdr:row>
      <xdr:rowOff>142331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998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169581</xdr:rowOff>
    </xdr:from>
    <xdr:to>
      <xdr:col>111</xdr:col>
      <xdr:colOff>177800</xdr:colOff>
      <xdr:row>57</xdr:row>
      <xdr:rowOff>170332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0434300" y="9942231"/>
          <a:ext cx="889000" cy="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37073</xdr:rowOff>
    </xdr:from>
    <xdr:to>
      <xdr:col>112</xdr:col>
      <xdr:colOff>38100</xdr:colOff>
      <xdr:row>58</xdr:row>
      <xdr:rowOff>138673</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99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129800</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10073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170332</xdr:rowOff>
    </xdr:from>
    <xdr:to>
      <xdr:col>107</xdr:col>
      <xdr:colOff>50800</xdr:colOff>
      <xdr:row>58</xdr:row>
      <xdr:rowOff>3977</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9545300" y="9942982"/>
          <a:ext cx="889000" cy="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43800</xdr:rowOff>
    </xdr:from>
    <xdr:to>
      <xdr:col>107</xdr:col>
      <xdr:colOff>101600</xdr:colOff>
      <xdr:row>58</xdr:row>
      <xdr:rowOff>145400</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998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136527</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1008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3977</xdr:rowOff>
    </xdr:from>
    <xdr:to>
      <xdr:col>102</xdr:col>
      <xdr:colOff>114300</xdr:colOff>
      <xdr:row>58</xdr:row>
      <xdr:rowOff>10084</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8656300" y="9948077"/>
          <a:ext cx="889000" cy="6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30574</xdr:rowOff>
    </xdr:from>
    <xdr:to>
      <xdr:col>102</xdr:col>
      <xdr:colOff>165100</xdr:colOff>
      <xdr:row>58</xdr:row>
      <xdr:rowOff>132174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123301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1006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4155</xdr:rowOff>
    </xdr:from>
    <xdr:to>
      <xdr:col>98</xdr:col>
      <xdr:colOff>38100</xdr:colOff>
      <xdr:row>58</xdr:row>
      <xdr:rowOff>105755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96882</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1004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114405</xdr:rowOff>
    </xdr:from>
    <xdr:to>
      <xdr:col>116</xdr:col>
      <xdr:colOff>114300</xdr:colOff>
      <xdr:row>58</xdr:row>
      <xdr:rowOff>44555</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988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137282</xdr:rowOff>
    </xdr:from>
    <xdr:ext cx="469744"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9738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118781</xdr:rowOff>
    </xdr:from>
    <xdr:to>
      <xdr:col>112</xdr:col>
      <xdr:colOff>38100</xdr:colOff>
      <xdr:row>58</xdr:row>
      <xdr:rowOff>48931</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989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65458</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9666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119532</xdr:rowOff>
    </xdr:from>
    <xdr:to>
      <xdr:col>107</xdr:col>
      <xdr:colOff>101600</xdr:colOff>
      <xdr:row>58</xdr:row>
      <xdr:rowOff>49682</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989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66209</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99428" y="966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124627</xdr:rowOff>
    </xdr:from>
    <xdr:to>
      <xdr:col>102</xdr:col>
      <xdr:colOff>165100</xdr:colOff>
      <xdr:row>58</xdr:row>
      <xdr:rowOff>54777</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989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71304</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10428" y="9672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130734</xdr:rowOff>
    </xdr:from>
    <xdr:to>
      <xdr:col>98</xdr:col>
      <xdr:colOff>38100</xdr:colOff>
      <xdr:row>58</xdr:row>
      <xdr:rowOff>60884</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990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77411</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21428" y="967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150689</xdr:rowOff>
    </xdr:from>
    <xdr:to>
      <xdr:col>116</xdr:col>
      <xdr:colOff>62864</xdr:colOff>
      <xdr:row>79</xdr:row>
      <xdr:rowOff>2752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1980739"/>
          <a:ext cx="1269" cy="156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6579</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5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2752</xdr:rowOff>
    </xdr:from>
    <xdr:to>
      <xdr:col>116</xdr:col>
      <xdr:colOff>152400</xdr:colOff>
      <xdr:row>79</xdr:row>
      <xdr:rowOff>2752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54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97366</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75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150689</xdr:rowOff>
    </xdr:from>
    <xdr:to>
      <xdr:col>116</xdr:col>
      <xdr:colOff>152400</xdr:colOff>
      <xdr:row>69</xdr:row>
      <xdr:rowOff>150689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198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148910</xdr:rowOff>
    </xdr:from>
    <xdr:to>
      <xdr:col>116</xdr:col>
      <xdr:colOff>63500</xdr:colOff>
      <xdr:row>75</xdr:row>
      <xdr:rowOff>14868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2836210"/>
          <a:ext cx="838200" cy="37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44500</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903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66073</xdr:rowOff>
    </xdr:from>
    <xdr:to>
      <xdr:col>116</xdr:col>
      <xdr:colOff>114300</xdr:colOff>
      <xdr:row>75</xdr:row>
      <xdr:rowOff>167673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47280</xdr:rowOff>
    </xdr:from>
    <xdr:to>
      <xdr:col>111</xdr:col>
      <xdr:colOff>177800</xdr:colOff>
      <xdr:row>75</xdr:row>
      <xdr:rowOff>14868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0434300" y="12734580"/>
          <a:ext cx="889000" cy="139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44715</xdr:rowOff>
    </xdr:from>
    <xdr:to>
      <xdr:col>112</xdr:col>
      <xdr:colOff>38100</xdr:colOff>
      <xdr:row>75</xdr:row>
      <xdr:rowOff>146315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137442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47280</xdr:rowOff>
    </xdr:from>
    <xdr:to>
      <xdr:col>107</xdr:col>
      <xdr:colOff>50800</xdr:colOff>
      <xdr:row>74</xdr:row>
      <xdr:rowOff>143342</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2734580"/>
          <a:ext cx="889000" cy="96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29480</xdr:rowOff>
    </xdr:from>
    <xdr:to>
      <xdr:col>107</xdr:col>
      <xdr:colOff>101600</xdr:colOff>
      <xdr:row>75</xdr:row>
      <xdr:rowOff>131080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122207</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143342</xdr:rowOff>
    </xdr:from>
    <xdr:to>
      <xdr:col>102</xdr:col>
      <xdr:colOff>114300</xdr:colOff>
      <xdr:row>75</xdr:row>
      <xdr:rowOff>13023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2830642"/>
          <a:ext cx="889000" cy="41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14197</xdr:rowOff>
    </xdr:from>
    <xdr:to>
      <xdr:col>102</xdr:col>
      <xdr:colOff>165100</xdr:colOff>
      <xdr:row>75</xdr:row>
      <xdr:rowOff>115797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106924</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35620</xdr:rowOff>
    </xdr:from>
    <xdr:to>
      <xdr:col>98</xdr:col>
      <xdr:colOff>38100</xdr:colOff>
      <xdr:row>75</xdr:row>
      <xdr:rowOff>137220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128347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98110</xdr:rowOff>
    </xdr:from>
    <xdr:to>
      <xdr:col>116</xdr:col>
      <xdr:colOff>114300</xdr:colOff>
      <xdr:row>75</xdr:row>
      <xdr:rowOff>28260</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78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120987</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63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135518</xdr:rowOff>
    </xdr:from>
    <xdr:to>
      <xdr:col>112</xdr:col>
      <xdr:colOff>38100</xdr:colOff>
      <xdr:row>75</xdr:row>
      <xdr:rowOff>65668</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82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82195</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259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167930</xdr:rowOff>
    </xdr:from>
    <xdr:to>
      <xdr:col>107</xdr:col>
      <xdr:colOff>101600</xdr:colOff>
      <xdr:row>74</xdr:row>
      <xdr:rowOff>98080</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68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114607</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245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92542</xdr:rowOff>
    </xdr:from>
    <xdr:to>
      <xdr:col>102</xdr:col>
      <xdr:colOff>165100</xdr:colOff>
      <xdr:row>75</xdr:row>
      <xdr:rowOff>22692</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77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39219</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255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133673</xdr:rowOff>
    </xdr:from>
    <xdr:to>
      <xdr:col>98</xdr:col>
      <xdr:colOff>38100</xdr:colOff>
      <xdr:row>75</xdr:row>
      <xdr:rowOff>63823</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82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80350</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259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93345</xdr:rowOff>
    </xdr:from>
    <xdr:to>
      <xdr:col>116</xdr:col>
      <xdr:colOff>62864</xdr:colOff>
      <xdr:row>99</xdr:row>
      <xdr:rowOff>44450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flipV="1">
          <a:off x="22159595" y="15523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90949</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706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40022</xdr:rowOff>
    </xdr:from>
    <xdr:ext cx="534377"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2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93345</xdr:rowOff>
    </xdr:from>
    <xdr:to>
      <xdr:col>116</xdr:col>
      <xdr:colOff>152400</xdr:colOff>
      <xdr:row>90</xdr:row>
      <xdr:rowOff>93345</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552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8399</xdr:rowOff>
    </xdr:from>
    <xdr:ext cx="313932"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810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156972</xdr:rowOff>
    </xdr:from>
    <xdr:to>
      <xdr:col>116</xdr:col>
      <xdr:colOff>114300</xdr:colOff>
      <xdr:row>99</xdr:row>
      <xdr:rowOff>87122</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156718</xdr:rowOff>
    </xdr:from>
    <xdr:to>
      <xdr:col>112</xdr:col>
      <xdr:colOff>38100</xdr:colOff>
      <xdr:row>99</xdr:row>
      <xdr:rowOff>86868</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103395</xdr:rowOff>
    </xdr:from>
    <xdr:ext cx="313932"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66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157353</xdr:rowOff>
    </xdr:from>
    <xdr:to>
      <xdr:col>107</xdr:col>
      <xdr:colOff>101600</xdr:colOff>
      <xdr:row>99</xdr:row>
      <xdr:rowOff>87503</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104030</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77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158114</xdr:rowOff>
    </xdr:from>
    <xdr:to>
      <xdr:col>102</xdr:col>
      <xdr:colOff>165100</xdr:colOff>
      <xdr:row>99</xdr:row>
      <xdr:rowOff>88264</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104791</xdr:rowOff>
    </xdr:from>
    <xdr:ext cx="313932"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88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157862</xdr:rowOff>
    </xdr:from>
    <xdr:to>
      <xdr:col>98</xdr:col>
      <xdr:colOff>38100</xdr:colOff>
      <xdr:row>99</xdr:row>
      <xdr:rowOff>88012</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104539</xdr:rowOff>
    </xdr:from>
    <xdr:ext cx="313932"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99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135399</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937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類似団体平均と比較し低い値となっている主な項目は、人件費、維持補修費、</a:t>
          </a:r>
          <a:r>
            <a:rPr kumimoji="1" lang="ja-JP" altLang="en-US" sz="1300">
              <a:solidFill>
                <a:schemeClr val="dk1"/>
              </a:solidFill>
              <a:effectLst/>
              <a:latin typeface="+mn-lt"/>
              <a:ea typeface="+mn-ea"/>
              <a:cs typeface="+mn-cs"/>
            </a:rPr>
            <a:t>普通建設事業費、</a:t>
          </a:r>
          <a:r>
            <a:rPr kumimoji="1" lang="ja-JP" altLang="ja-JP" sz="1300">
              <a:solidFill>
                <a:schemeClr val="dk1"/>
              </a:solidFill>
              <a:effectLst/>
              <a:latin typeface="+mn-lt"/>
              <a:ea typeface="+mn-ea"/>
              <a:cs typeface="+mn-cs"/>
            </a:rPr>
            <a:t>公債費となっている。その一方、高い値となっている主な項目は物件費、扶助費、</a:t>
          </a:r>
          <a:r>
            <a:rPr kumimoji="1" lang="ja-JP" altLang="en-US" sz="1300">
              <a:solidFill>
                <a:schemeClr val="dk1"/>
              </a:solidFill>
              <a:effectLst/>
              <a:latin typeface="+mn-lt"/>
              <a:ea typeface="+mn-ea"/>
              <a:cs typeface="+mn-cs"/>
            </a:rPr>
            <a:t>積立金</a:t>
          </a:r>
          <a:r>
            <a:rPr kumimoji="1" lang="ja-JP" altLang="ja-JP" sz="1300">
              <a:solidFill>
                <a:schemeClr val="dk1"/>
              </a:solidFill>
              <a:effectLst/>
              <a:latin typeface="+mn-lt"/>
              <a:ea typeface="+mn-ea"/>
              <a:cs typeface="+mn-cs"/>
            </a:rPr>
            <a:t>である。</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人件費については、合併時に策定した定員適正化計画の実施により抑制されている。普通建設事業費</a:t>
          </a:r>
          <a:r>
            <a:rPr kumimoji="1" lang="ja-JP" altLang="en-US" sz="1300">
              <a:solidFill>
                <a:schemeClr val="dk1"/>
              </a:solidFill>
              <a:effectLst/>
              <a:latin typeface="+mn-lt"/>
              <a:ea typeface="+mn-ea"/>
              <a:cs typeface="+mn-cs"/>
            </a:rPr>
            <a:t>については、前年度に</a:t>
          </a:r>
          <a:r>
            <a:rPr kumimoji="1" lang="ja-JP" altLang="ja-JP" sz="1300">
              <a:solidFill>
                <a:schemeClr val="dk1"/>
              </a:solidFill>
              <a:effectLst/>
              <a:latin typeface="+mn-lt"/>
              <a:ea typeface="+mn-ea"/>
              <a:cs typeface="+mn-cs"/>
            </a:rPr>
            <a:t>中央体育館</a:t>
          </a:r>
          <a:r>
            <a:rPr kumimoji="1" lang="ja-JP" altLang="en-US" sz="1300">
              <a:solidFill>
                <a:schemeClr val="dk1"/>
              </a:solidFill>
              <a:effectLst/>
              <a:latin typeface="+mn-lt"/>
              <a:ea typeface="+mn-ea"/>
              <a:cs typeface="+mn-cs"/>
            </a:rPr>
            <a:t>及び</a:t>
          </a:r>
          <a:r>
            <a:rPr kumimoji="1" lang="ja-JP" altLang="ja-JP" sz="1300">
              <a:solidFill>
                <a:schemeClr val="dk1"/>
              </a:solidFill>
              <a:effectLst/>
              <a:latin typeface="+mn-lt"/>
              <a:ea typeface="+mn-ea"/>
              <a:cs typeface="+mn-cs"/>
            </a:rPr>
            <a:t>市民センター</a:t>
          </a:r>
          <a:r>
            <a:rPr kumimoji="1" lang="ja-JP" altLang="en-US" sz="1300">
              <a:solidFill>
                <a:schemeClr val="dk1"/>
              </a:solidFill>
              <a:effectLst/>
              <a:latin typeface="+mn-lt"/>
              <a:ea typeface="+mn-ea"/>
              <a:cs typeface="+mn-cs"/>
            </a:rPr>
            <a:t>建設工事が完了し減少した。</a:t>
          </a:r>
          <a:r>
            <a:rPr kumimoji="1" lang="ja-JP" altLang="ja-JP" sz="1300">
              <a:solidFill>
                <a:schemeClr val="dk1"/>
              </a:solidFill>
              <a:effectLst/>
              <a:latin typeface="+mn-lt"/>
              <a:ea typeface="+mn-ea"/>
              <a:cs typeface="+mn-cs"/>
            </a:rPr>
            <a:t>公債費については、新規の起債の抑制などにより縮減に努めている。今後は新幹線嬉野駅周辺整備事業等の大規模な投資的事業が控えているため、補助事業や基金等を適正に活用することで、引き続き、公債費の縮減を図っていく。</a:t>
          </a:r>
          <a:endParaRPr lang="ja-JP" altLang="ja-JP" sz="1300">
            <a:effectLst/>
          </a:endParaRPr>
        </a:p>
        <a:p>
          <a:r>
            <a:rPr kumimoji="1" lang="ja-JP" altLang="ja-JP" sz="1300">
              <a:solidFill>
                <a:schemeClr val="dk1"/>
              </a:solidFill>
              <a:effectLst/>
              <a:latin typeface="+mn-lt"/>
              <a:ea typeface="+mn-ea"/>
              <a:cs typeface="+mn-cs"/>
            </a:rPr>
            <a:t>一方、物件費については、ふるさと応援寄附金の増加に伴い、返礼に係る経費が</a:t>
          </a:r>
          <a:r>
            <a:rPr kumimoji="1" lang="ja-JP" altLang="en-US" sz="1300">
              <a:solidFill>
                <a:schemeClr val="dk1"/>
              </a:solidFill>
              <a:effectLst/>
              <a:latin typeface="+mn-lt"/>
              <a:ea typeface="+mn-ea"/>
              <a:cs typeface="+mn-cs"/>
            </a:rPr>
            <a:t>大きくなっている</a:t>
          </a:r>
          <a:r>
            <a:rPr kumimoji="1" lang="ja-JP" altLang="ja-JP" sz="1300">
              <a:solidFill>
                <a:schemeClr val="dk1"/>
              </a:solidFill>
              <a:effectLst/>
              <a:latin typeface="+mn-lt"/>
              <a:ea typeface="+mn-ea"/>
              <a:cs typeface="+mn-cs"/>
            </a:rPr>
            <a:t>。今後もふるさと応援寄附金が同程度で推移すれば、物件費も高い値で推移することが見込まれる。扶助費については、周辺地域の医療の核となっている医療センターや大規模な精神病院、特別養護老人ホームなどが立地しており、治療目的での転入者が多く、医療費の負担が大きくなっていることや、市の施策として高校生までの医療費助成を実施していることが数値が高い要因となっている。今後もこの傾向は続くと見込まれるため、予防医療の推進や生活保護資格審査等の更なる適正化を進め、上昇傾向に歯止めをかけるよう努めていく。また、</a:t>
          </a:r>
          <a:r>
            <a:rPr kumimoji="1" lang="ja-JP" altLang="en-US" sz="1300">
              <a:solidFill>
                <a:schemeClr val="dk1"/>
              </a:solidFill>
              <a:effectLst/>
              <a:latin typeface="+mn-lt"/>
              <a:ea typeface="+mn-ea"/>
              <a:cs typeface="+mn-cs"/>
            </a:rPr>
            <a:t>積立金については、ふるさと応援寄附金基金への積立増のため大きく増加している。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佐賀県嬉野市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25,945
25,780
126.41
17,396,135
16,782,299
549,896
7,710,545
12,037,971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58.9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129603</xdr:rowOff>
    </xdr:from>
    <xdr:to>
      <xdr:col>24</xdr:col>
      <xdr:colOff>62865</xdr:colOff>
      <xdr:row>37</xdr:row>
      <xdr:rowOff>157226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01653"/>
          <a:ext cx="1270" cy="1399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161053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157226</xdr:rowOff>
    </xdr:from>
    <xdr:to>
      <xdr:col>24</xdr:col>
      <xdr:colOff>152400</xdr:colOff>
      <xdr:row>37</xdr:row>
      <xdr:rowOff>157226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0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76280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7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129603</xdr:rowOff>
    </xdr:from>
    <xdr:to>
      <xdr:col>24</xdr:col>
      <xdr:colOff>152400</xdr:colOff>
      <xdr:row>29</xdr:row>
      <xdr:rowOff>129603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01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42354</xdr:rowOff>
    </xdr:from>
    <xdr:to>
      <xdr:col>24</xdr:col>
      <xdr:colOff>63500</xdr:colOff>
      <xdr:row>35</xdr:row>
      <xdr:rowOff>77978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43104"/>
          <a:ext cx="838200" cy="3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64660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65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86233</xdr:rowOff>
    </xdr:from>
    <xdr:to>
      <xdr:col>24</xdr:col>
      <xdr:colOff>114300</xdr:colOff>
      <xdr:row>36</xdr:row>
      <xdr:rowOff>16383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152464</xdr:rowOff>
    </xdr:from>
    <xdr:to>
      <xdr:col>19</xdr:col>
      <xdr:colOff>177800</xdr:colOff>
      <xdr:row>35</xdr:row>
      <xdr:rowOff>77978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981764"/>
          <a:ext cx="889000" cy="96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2557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152464</xdr:rowOff>
    </xdr:from>
    <xdr:to>
      <xdr:col>15</xdr:col>
      <xdr:colOff>50800</xdr:colOff>
      <xdr:row>34</xdr:row>
      <xdr:rowOff>158559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981764"/>
          <a:ext cx="8890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7891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64834</xdr:rowOff>
    </xdr:from>
    <xdr:to>
      <xdr:col>10</xdr:col>
      <xdr:colOff>114300</xdr:colOff>
      <xdr:row>34</xdr:row>
      <xdr:rowOff>158559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894134"/>
          <a:ext cx="889000" cy="93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92520</xdr:rowOff>
    </xdr:from>
    <xdr:to>
      <xdr:col>10</xdr:col>
      <xdr:colOff>165100</xdr:colOff>
      <xdr:row>36</xdr:row>
      <xdr:rowOff>22670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13797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xdr:rowOff>
    </xdr:from>
    <xdr:to>
      <xdr:col>6</xdr:col>
      <xdr:colOff>38100</xdr:colOff>
      <xdr:row>35</xdr:row>
      <xdr:rowOff>108585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99712</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163004</xdr:rowOff>
    </xdr:from>
    <xdr:to>
      <xdr:col>24</xdr:col>
      <xdr:colOff>114300</xdr:colOff>
      <xdr:row>35</xdr:row>
      <xdr:rowOff>93154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9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14431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43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27178</xdr:rowOff>
    </xdr:from>
    <xdr:to>
      <xdr:col>20</xdr:col>
      <xdr:colOff>38100</xdr:colOff>
      <xdr:row>35</xdr:row>
      <xdr:rowOff>128778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2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145305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803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101664</xdr:rowOff>
    </xdr:from>
    <xdr:to>
      <xdr:col>15</xdr:col>
      <xdr:colOff>101600</xdr:colOff>
      <xdr:row>35</xdr:row>
      <xdr:rowOff>31814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3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48341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06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107759</xdr:rowOff>
    </xdr:from>
    <xdr:to>
      <xdr:col>10</xdr:col>
      <xdr:colOff>165100</xdr:colOff>
      <xdr:row>35</xdr:row>
      <xdr:rowOff>37909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3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54436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12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14034</xdr:rowOff>
    </xdr:from>
    <xdr:to>
      <xdr:col>6</xdr:col>
      <xdr:colOff>38100</xdr:colOff>
      <xdr:row>34</xdr:row>
      <xdr:rowOff>115634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4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132161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61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150213</xdr:rowOff>
    </xdr:from>
    <xdr:to>
      <xdr:col>24</xdr:col>
      <xdr:colOff>62865</xdr:colOff>
      <xdr:row>58</xdr:row>
      <xdr:rowOff>151855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22713"/>
          <a:ext cx="1270" cy="137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155682</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9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151855</xdr:rowOff>
    </xdr:from>
    <xdr:to>
      <xdr:col>24</xdr:col>
      <xdr:colOff>152400</xdr:colOff>
      <xdr:row>58</xdr:row>
      <xdr:rowOff>151855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9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96890</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150213</xdr:rowOff>
    </xdr:from>
    <xdr:to>
      <xdr:col>24</xdr:col>
      <xdr:colOff>152400</xdr:colOff>
      <xdr:row>50</xdr:row>
      <xdr:rowOff>150213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22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39674</xdr:rowOff>
    </xdr:from>
    <xdr:to>
      <xdr:col>24</xdr:col>
      <xdr:colOff>63500</xdr:colOff>
      <xdr:row>57</xdr:row>
      <xdr:rowOff>32127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640874"/>
          <a:ext cx="838200" cy="163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37619</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10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59192</xdr:rowOff>
    </xdr:from>
    <xdr:to>
      <xdr:col>24</xdr:col>
      <xdr:colOff>114300</xdr:colOff>
      <xdr:row>57</xdr:row>
      <xdr:rowOff>160792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77694</xdr:rowOff>
    </xdr:from>
    <xdr:to>
      <xdr:col>19</xdr:col>
      <xdr:colOff>177800</xdr:colOff>
      <xdr:row>57</xdr:row>
      <xdr:rowOff>32127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678894"/>
          <a:ext cx="889000" cy="125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99233</xdr:rowOff>
    </xdr:from>
    <xdr:to>
      <xdr:col>20</xdr:col>
      <xdr:colOff>38100</xdr:colOff>
      <xdr:row>58</xdr:row>
      <xdr:rowOff>29383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20510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96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77694</xdr:rowOff>
    </xdr:from>
    <xdr:to>
      <xdr:col>15</xdr:col>
      <xdr:colOff>50800</xdr:colOff>
      <xdr:row>56</xdr:row>
      <xdr:rowOff>125151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678894"/>
          <a:ext cx="889000" cy="4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101526</xdr:rowOff>
    </xdr:from>
    <xdr:to>
      <xdr:col>15</xdr:col>
      <xdr:colOff>101600</xdr:colOff>
      <xdr:row>58</xdr:row>
      <xdr:rowOff>31676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22803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96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125151</xdr:rowOff>
    </xdr:from>
    <xdr:to>
      <xdr:col>10</xdr:col>
      <xdr:colOff>114300</xdr:colOff>
      <xdr:row>57</xdr:row>
      <xdr:rowOff>78011</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726351"/>
          <a:ext cx="889000" cy="12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111897</xdr:rowOff>
    </xdr:from>
    <xdr:to>
      <xdr:col>10</xdr:col>
      <xdr:colOff>165100</xdr:colOff>
      <xdr:row>58</xdr:row>
      <xdr:rowOff>42047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33174</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97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121469</xdr:rowOff>
    </xdr:from>
    <xdr:to>
      <xdr:col>6</xdr:col>
      <xdr:colOff>38100</xdr:colOff>
      <xdr:row>58</xdr:row>
      <xdr:rowOff>51619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9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42746</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98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160324</xdr:rowOff>
    </xdr:from>
    <xdr:to>
      <xdr:col>24</xdr:col>
      <xdr:colOff>114300</xdr:colOff>
      <xdr:row>56</xdr:row>
      <xdr:rowOff>90474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59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11751</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441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152777</xdr:rowOff>
    </xdr:from>
    <xdr:to>
      <xdr:col>20</xdr:col>
      <xdr:colOff>38100</xdr:colOff>
      <xdr:row>57</xdr:row>
      <xdr:rowOff>82927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75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99454</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529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26894</xdr:rowOff>
    </xdr:from>
    <xdr:to>
      <xdr:col>15</xdr:col>
      <xdr:colOff>101600</xdr:colOff>
      <xdr:row>56</xdr:row>
      <xdr:rowOff>128494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62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145021</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403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74351</xdr:rowOff>
    </xdr:from>
    <xdr:to>
      <xdr:col>10</xdr:col>
      <xdr:colOff>165100</xdr:colOff>
      <xdr:row>57</xdr:row>
      <xdr:rowOff>4501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67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21028</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450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27211</xdr:rowOff>
    </xdr:from>
    <xdr:to>
      <xdr:col>6</xdr:col>
      <xdr:colOff>38100</xdr:colOff>
      <xdr:row>57</xdr:row>
      <xdr:rowOff>128811</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79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145338</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575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121511</xdr:rowOff>
    </xdr:from>
    <xdr:to>
      <xdr:col>24</xdr:col>
      <xdr:colOff>62865</xdr:colOff>
      <xdr:row>78</xdr:row>
      <xdr:rowOff>74023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51561"/>
          <a:ext cx="1270" cy="149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77850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5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74023</xdr:rowOff>
    </xdr:from>
    <xdr:to>
      <xdr:col>24</xdr:col>
      <xdr:colOff>152400</xdr:colOff>
      <xdr:row>78</xdr:row>
      <xdr:rowOff>74023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68188</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2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121511</xdr:rowOff>
    </xdr:from>
    <xdr:to>
      <xdr:col>24</xdr:col>
      <xdr:colOff>152400</xdr:colOff>
      <xdr:row>69</xdr:row>
      <xdr:rowOff>121511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102316</xdr:rowOff>
    </xdr:from>
    <xdr:to>
      <xdr:col>24</xdr:col>
      <xdr:colOff>63500</xdr:colOff>
      <xdr:row>74</xdr:row>
      <xdr:rowOff>134854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789616"/>
          <a:ext cx="838200" cy="3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6207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64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27780</xdr:rowOff>
    </xdr:from>
    <xdr:to>
      <xdr:col>24</xdr:col>
      <xdr:colOff>114300</xdr:colOff>
      <xdr:row>75</xdr:row>
      <xdr:rowOff>129380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98065</xdr:rowOff>
    </xdr:from>
    <xdr:to>
      <xdr:col>19</xdr:col>
      <xdr:colOff>177800</xdr:colOff>
      <xdr:row>74</xdr:row>
      <xdr:rowOff>134854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2785365"/>
          <a:ext cx="889000" cy="3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66360</xdr:rowOff>
    </xdr:from>
    <xdr:to>
      <xdr:col>20</xdr:col>
      <xdr:colOff>38100</xdr:colOff>
      <xdr:row>75</xdr:row>
      <xdr:rowOff>167960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159087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01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98065</xdr:rowOff>
    </xdr:from>
    <xdr:to>
      <xdr:col>15</xdr:col>
      <xdr:colOff>50800</xdr:colOff>
      <xdr:row>75</xdr:row>
      <xdr:rowOff>47148</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785365"/>
          <a:ext cx="889000" cy="120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82682</xdr:rowOff>
    </xdr:from>
    <xdr:to>
      <xdr:col>15</xdr:col>
      <xdr:colOff>101600</xdr:colOff>
      <xdr:row>76</xdr:row>
      <xdr:rowOff>12832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3959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47148</xdr:rowOff>
    </xdr:from>
    <xdr:to>
      <xdr:col>10</xdr:col>
      <xdr:colOff>114300</xdr:colOff>
      <xdr:row>75</xdr:row>
      <xdr:rowOff>62943</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905898"/>
          <a:ext cx="889000" cy="15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93266</xdr:rowOff>
    </xdr:from>
    <xdr:to>
      <xdr:col>10</xdr:col>
      <xdr:colOff>165100</xdr:colOff>
      <xdr:row>76</xdr:row>
      <xdr:rowOff>23416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14543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157846</xdr:rowOff>
    </xdr:from>
    <xdr:to>
      <xdr:col>6</xdr:col>
      <xdr:colOff>38100</xdr:colOff>
      <xdr:row>76</xdr:row>
      <xdr:rowOff>87996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79123</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51516</xdr:rowOff>
    </xdr:from>
    <xdr:to>
      <xdr:col>24</xdr:col>
      <xdr:colOff>114300</xdr:colOff>
      <xdr:row>74</xdr:row>
      <xdr:rowOff>153116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73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74393</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590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84054</xdr:rowOff>
    </xdr:from>
    <xdr:to>
      <xdr:col>20</xdr:col>
      <xdr:colOff>38100</xdr:colOff>
      <xdr:row>75</xdr:row>
      <xdr:rowOff>14204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77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30731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546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47265</xdr:rowOff>
    </xdr:from>
    <xdr:to>
      <xdr:col>15</xdr:col>
      <xdr:colOff>101600</xdr:colOff>
      <xdr:row>74</xdr:row>
      <xdr:rowOff>148865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73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165392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509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167798</xdr:rowOff>
    </xdr:from>
    <xdr:to>
      <xdr:col>10</xdr:col>
      <xdr:colOff>165100</xdr:colOff>
      <xdr:row>75</xdr:row>
      <xdr:rowOff>97948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85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114475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630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12143</xdr:rowOff>
    </xdr:from>
    <xdr:to>
      <xdr:col>6</xdr:col>
      <xdr:colOff>38100</xdr:colOff>
      <xdr:row>75</xdr:row>
      <xdr:rowOff>113743</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87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130270</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646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142557</xdr:rowOff>
    </xdr:from>
    <xdr:to>
      <xdr:col>24</xdr:col>
      <xdr:colOff>62865</xdr:colOff>
      <xdr:row>98</xdr:row>
      <xdr:rowOff>100019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73057"/>
          <a:ext cx="1270" cy="132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103846</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9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100019</xdr:rowOff>
    </xdr:from>
    <xdr:to>
      <xdr:col>24</xdr:col>
      <xdr:colOff>152400</xdr:colOff>
      <xdr:row>98</xdr:row>
      <xdr:rowOff>100019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90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89234</xdr:rowOff>
    </xdr:from>
    <xdr:ext cx="599010"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4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142557</xdr:rowOff>
    </xdr:from>
    <xdr:to>
      <xdr:col>24</xdr:col>
      <xdr:colOff>152400</xdr:colOff>
      <xdr:row>90</xdr:row>
      <xdr:rowOff>142557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7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59461</xdr:rowOff>
    </xdr:from>
    <xdr:to>
      <xdr:col>24</xdr:col>
      <xdr:colOff>63500</xdr:colOff>
      <xdr:row>97</xdr:row>
      <xdr:rowOff>95695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6690111"/>
          <a:ext cx="838200" cy="3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96156</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383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73279</xdr:rowOff>
    </xdr:from>
    <xdr:to>
      <xdr:col>24</xdr:col>
      <xdr:colOff>114300</xdr:colOff>
      <xdr:row>97</xdr:row>
      <xdr:rowOff>3429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5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95695</xdr:rowOff>
    </xdr:from>
    <xdr:to>
      <xdr:col>19</xdr:col>
      <xdr:colOff>177800</xdr:colOff>
      <xdr:row>97</xdr:row>
      <xdr:rowOff>98619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6726345"/>
          <a:ext cx="889000" cy="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96053</xdr:rowOff>
    </xdr:from>
    <xdr:to>
      <xdr:col>20</xdr:col>
      <xdr:colOff>38100</xdr:colOff>
      <xdr:row>97</xdr:row>
      <xdr:rowOff>26203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5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42730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3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98619</xdr:rowOff>
    </xdr:from>
    <xdr:to>
      <xdr:col>15</xdr:col>
      <xdr:colOff>50800</xdr:colOff>
      <xdr:row>97</xdr:row>
      <xdr:rowOff>101581</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2019300" y="16729269"/>
          <a:ext cx="889000" cy="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94844</xdr:rowOff>
    </xdr:from>
    <xdr:to>
      <xdr:col>15</xdr:col>
      <xdr:colOff>101600</xdr:colOff>
      <xdr:row>97</xdr:row>
      <xdr:rowOff>24994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55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41521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32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67387</xdr:rowOff>
    </xdr:from>
    <xdr:to>
      <xdr:col>10</xdr:col>
      <xdr:colOff>114300</xdr:colOff>
      <xdr:row>97</xdr:row>
      <xdr:rowOff>101581</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a:off x="1130300" y="16698037"/>
          <a:ext cx="889000" cy="3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93033</xdr:rowOff>
    </xdr:from>
    <xdr:to>
      <xdr:col>10</xdr:col>
      <xdr:colOff>165100</xdr:colOff>
      <xdr:row>97</xdr:row>
      <xdr:rowOff>23183</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5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39710</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32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114788</xdr:rowOff>
    </xdr:from>
    <xdr:to>
      <xdr:col>6</xdr:col>
      <xdr:colOff>38100</xdr:colOff>
      <xdr:row>97</xdr:row>
      <xdr:rowOff>44938</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57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61465</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34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8661</xdr:rowOff>
    </xdr:from>
    <xdr:to>
      <xdr:col>24</xdr:col>
      <xdr:colOff>114300</xdr:colOff>
      <xdr:row>97</xdr:row>
      <xdr:rowOff>110261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63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158538</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61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44895</xdr:rowOff>
    </xdr:from>
    <xdr:to>
      <xdr:col>20</xdr:col>
      <xdr:colOff>38100</xdr:colOff>
      <xdr:row>97</xdr:row>
      <xdr:rowOff>146495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67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137622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76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47819</xdr:rowOff>
    </xdr:from>
    <xdr:to>
      <xdr:col>15</xdr:col>
      <xdr:colOff>101600</xdr:colOff>
      <xdr:row>97</xdr:row>
      <xdr:rowOff>149419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67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140546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771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50781</xdr:rowOff>
    </xdr:from>
    <xdr:to>
      <xdr:col>10</xdr:col>
      <xdr:colOff>165100</xdr:colOff>
      <xdr:row>97</xdr:row>
      <xdr:rowOff>152381</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68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143508</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77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16587</xdr:rowOff>
    </xdr:from>
    <xdr:to>
      <xdr:col>6</xdr:col>
      <xdr:colOff>38100</xdr:colOff>
      <xdr:row>97</xdr:row>
      <xdr:rowOff>118187</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64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109314</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73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a:extLst>
            <a:ext uri="{FF2B5EF4-FFF2-40B4-BE49-F238E27FC236}">
              <a16:creationId xmlns:a16="http://schemas.microsoft.com/office/drawing/2014/main" id="{00000000-0008-0000-07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34544</xdr:rowOff>
    </xdr:from>
    <xdr:to>
      <xdr:col>54</xdr:col>
      <xdr:colOff>189865</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10475595" y="5178044"/>
          <a:ext cx="1270" cy="160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a:extLst>
            <a:ext uri="{FF2B5EF4-FFF2-40B4-BE49-F238E27FC236}">
              <a16:creationId xmlns:a16="http://schemas.microsoft.com/office/drawing/2014/main" id="{00000000-0008-0000-0700-000026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152671</xdr:rowOff>
    </xdr:from>
    <xdr:ext cx="469744" cy="259045"/>
    <xdr:sp macro="" textlink="">
      <xdr:nvSpPr>
        <xdr:cNvPr id="296" name="労働費最大値テキスト">
          <a:extLst>
            <a:ext uri="{FF2B5EF4-FFF2-40B4-BE49-F238E27FC236}">
              <a16:creationId xmlns:a16="http://schemas.microsoft.com/office/drawing/2014/main" id="{00000000-0008-0000-0700-000028010000}"/>
            </a:ext>
          </a:extLst>
        </xdr:cNvPr>
        <xdr:cNvSpPr txBox="1"/>
      </xdr:nvSpPr>
      <xdr:spPr>
        <a:xfrm>
          <a:off x="10528300" y="49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34544</xdr:rowOff>
    </xdr:from>
    <xdr:to>
      <xdr:col>55</xdr:col>
      <xdr:colOff>88900</xdr:colOff>
      <xdr:row>30</xdr:row>
      <xdr:rowOff>34544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517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138720</xdr:rowOff>
    </xdr:from>
    <xdr:to>
      <xdr:col>55</xdr:col>
      <xdr:colOff>0</xdr:colOff>
      <xdr:row>38</xdr:row>
      <xdr:rowOff>140353</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9639300" y="6653820"/>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5968</xdr:rowOff>
    </xdr:from>
    <xdr:ext cx="378565" cy="259045"/>
    <xdr:sp macro="" textlink="">
      <xdr:nvSpPr>
        <xdr:cNvPr id="299" name="労働費平均値テキスト">
          <a:extLst>
            <a:ext uri="{FF2B5EF4-FFF2-40B4-BE49-F238E27FC236}">
              <a16:creationId xmlns:a16="http://schemas.microsoft.com/office/drawing/2014/main" id="{00000000-0008-0000-0700-00002B010000}"/>
            </a:ext>
          </a:extLst>
        </xdr:cNvPr>
        <xdr:cNvSpPr txBox="1"/>
      </xdr:nvSpPr>
      <xdr:spPr>
        <a:xfrm>
          <a:off x="10528300" y="6349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154541</xdr:rowOff>
    </xdr:from>
    <xdr:to>
      <xdr:col>55</xdr:col>
      <xdr:colOff>50800</xdr:colOff>
      <xdr:row>38</xdr:row>
      <xdr:rowOff>84691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104267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140353</xdr:rowOff>
    </xdr:from>
    <xdr:to>
      <xdr:col>50</xdr:col>
      <xdr:colOff>114300</xdr:colOff>
      <xdr:row>38</xdr:row>
      <xdr:rowOff>142639</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8750300" y="665545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156500</xdr:rowOff>
    </xdr:from>
    <xdr:to>
      <xdr:col>50</xdr:col>
      <xdr:colOff>165100</xdr:colOff>
      <xdr:row>38</xdr:row>
      <xdr:rowOff>86651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9588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103177</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50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142639</xdr:rowOff>
    </xdr:from>
    <xdr:to>
      <xdr:col>45</xdr:col>
      <xdr:colOff>177800</xdr:colOff>
      <xdr:row>38</xdr:row>
      <xdr:rowOff>144272</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7861300" y="6657739"/>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142458</xdr:rowOff>
    </xdr:from>
    <xdr:to>
      <xdr:col>46</xdr:col>
      <xdr:colOff>38100</xdr:colOff>
      <xdr:row>38</xdr:row>
      <xdr:rowOff>72608</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8699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89135</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61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7439</xdr:rowOff>
    </xdr:from>
    <xdr:to>
      <xdr:col>41</xdr:col>
      <xdr:colOff>50800</xdr:colOff>
      <xdr:row>38</xdr:row>
      <xdr:rowOff>144272</xdr:rowOff>
    </xdr:to>
    <xdr:cxnSp macro="">
      <xdr:nvCxnSpPr>
        <xdr:cNvPr id="307" name="直線コネクタ 306">
          <a:extLst>
            <a:ext uri="{FF2B5EF4-FFF2-40B4-BE49-F238E27FC236}">
              <a16:creationId xmlns:a16="http://schemas.microsoft.com/office/drawing/2014/main" id="{00000000-0008-0000-0700-000033010000}"/>
            </a:ext>
          </a:extLst>
        </xdr:cNvPr>
        <xdr:cNvCxnSpPr/>
      </xdr:nvCxnSpPr>
      <xdr:spPr>
        <a:xfrm>
          <a:off x="6972300" y="5836739"/>
          <a:ext cx="889000" cy="822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142131</xdr:rowOff>
    </xdr:from>
    <xdr:to>
      <xdr:col>41</xdr:col>
      <xdr:colOff>101600</xdr:colOff>
      <xdr:row>38</xdr:row>
      <xdr:rowOff>72281</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7810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88808</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2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107188</xdr:rowOff>
    </xdr:from>
    <xdr:to>
      <xdr:col>36</xdr:col>
      <xdr:colOff>165100</xdr:colOff>
      <xdr:row>38</xdr:row>
      <xdr:rowOff>37338</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6921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28465</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3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87920</xdr:rowOff>
    </xdr:from>
    <xdr:to>
      <xdr:col>55</xdr:col>
      <xdr:colOff>50800</xdr:colOff>
      <xdr:row>39</xdr:row>
      <xdr:rowOff>18070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10426700" y="660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66347</xdr:rowOff>
    </xdr:from>
    <xdr:ext cx="378565" cy="259045"/>
    <xdr:sp macro="" textlink="">
      <xdr:nvSpPr>
        <xdr:cNvPr id="318" name="労働費該当値テキスト">
          <a:extLst>
            <a:ext uri="{FF2B5EF4-FFF2-40B4-BE49-F238E27FC236}">
              <a16:creationId xmlns:a16="http://schemas.microsoft.com/office/drawing/2014/main" id="{00000000-0008-0000-0700-00003E010000}"/>
            </a:ext>
          </a:extLst>
        </xdr:cNvPr>
        <xdr:cNvSpPr txBox="1"/>
      </xdr:nvSpPr>
      <xdr:spPr>
        <a:xfrm>
          <a:off x="10528300" y="6581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89553</xdr:rowOff>
    </xdr:from>
    <xdr:to>
      <xdr:col>50</xdr:col>
      <xdr:colOff>165100</xdr:colOff>
      <xdr:row>39</xdr:row>
      <xdr:rowOff>19703</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9588500" y="660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10830</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9450017" y="6697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91839</xdr:rowOff>
    </xdr:from>
    <xdr:to>
      <xdr:col>46</xdr:col>
      <xdr:colOff>38100</xdr:colOff>
      <xdr:row>39</xdr:row>
      <xdr:rowOff>21989</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8699500" y="660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13116</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8561017" y="6699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93472</xdr:rowOff>
    </xdr:from>
    <xdr:to>
      <xdr:col>41</xdr:col>
      <xdr:colOff>101600</xdr:colOff>
      <xdr:row>39</xdr:row>
      <xdr:rowOff>23622</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7810500" y="660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14749</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7672017" y="6701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128089</xdr:rowOff>
    </xdr:from>
    <xdr:to>
      <xdr:col>36</xdr:col>
      <xdr:colOff>165100</xdr:colOff>
      <xdr:row>34</xdr:row>
      <xdr:rowOff>58239</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6921500" y="578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74766</xdr:rowOff>
    </xdr:from>
    <xdr:ext cx="469744"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737428" y="556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a:extLst>
            <a:ext uri="{FF2B5EF4-FFF2-40B4-BE49-F238E27FC236}">
              <a16:creationId xmlns:a16="http://schemas.microsoft.com/office/drawing/2014/main" id="{00000000-0008-0000-07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52032</xdr:rowOff>
    </xdr:from>
    <xdr:to>
      <xdr:col>54</xdr:col>
      <xdr:colOff>189865</xdr:colOff>
      <xdr:row>58</xdr:row>
      <xdr:rowOff>156845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10475595" y="8624532"/>
          <a:ext cx="1270" cy="1476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160672</xdr:rowOff>
    </xdr:from>
    <xdr:ext cx="469744" cy="259045"/>
    <xdr:sp macro="" textlink="">
      <xdr:nvSpPr>
        <xdr:cNvPr id="351" name="農林水産業費最小値テキスト">
          <a:extLst>
            <a:ext uri="{FF2B5EF4-FFF2-40B4-BE49-F238E27FC236}">
              <a16:creationId xmlns:a16="http://schemas.microsoft.com/office/drawing/2014/main" id="{00000000-0008-0000-0700-00005F010000}"/>
            </a:ext>
          </a:extLst>
        </xdr:cNvPr>
        <xdr:cNvSpPr txBox="1"/>
      </xdr:nvSpPr>
      <xdr:spPr>
        <a:xfrm>
          <a:off x="10528300" y="10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156845</xdr:rowOff>
    </xdr:from>
    <xdr:to>
      <xdr:col>55</xdr:col>
      <xdr:colOff>88900</xdr:colOff>
      <xdr:row>58</xdr:row>
      <xdr:rowOff>156845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1010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170159</xdr:rowOff>
    </xdr:from>
    <xdr:ext cx="599010" cy="259045"/>
    <xdr:sp macro="" textlink="">
      <xdr:nvSpPr>
        <xdr:cNvPr id="353" name="農林水産業費最大値テキスト">
          <a:extLst>
            <a:ext uri="{FF2B5EF4-FFF2-40B4-BE49-F238E27FC236}">
              <a16:creationId xmlns:a16="http://schemas.microsoft.com/office/drawing/2014/main" id="{00000000-0008-0000-0700-000061010000}"/>
            </a:ext>
          </a:extLst>
        </xdr:cNvPr>
        <xdr:cNvSpPr txBox="1"/>
      </xdr:nvSpPr>
      <xdr:spPr>
        <a:xfrm>
          <a:off x="10528300" y="839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52032</xdr:rowOff>
    </xdr:from>
    <xdr:to>
      <xdr:col>55</xdr:col>
      <xdr:colOff>88900</xdr:colOff>
      <xdr:row>50</xdr:row>
      <xdr:rowOff>52032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10388600" y="862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110909</xdr:rowOff>
    </xdr:from>
    <xdr:to>
      <xdr:col>55</xdr:col>
      <xdr:colOff>0</xdr:colOff>
      <xdr:row>56</xdr:row>
      <xdr:rowOff>113233</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9639300" y="9712109"/>
          <a:ext cx="8382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81539</xdr:rowOff>
    </xdr:from>
    <xdr:ext cx="534377" cy="259045"/>
    <xdr:sp macro="" textlink="">
      <xdr:nvSpPr>
        <xdr:cNvPr id="356" name="農林水産業費平均値テキスト">
          <a:extLst>
            <a:ext uri="{FF2B5EF4-FFF2-40B4-BE49-F238E27FC236}">
              <a16:creationId xmlns:a16="http://schemas.microsoft.com/office/drawing/2014/main" id="{00000000-0008-0000-0700-000064010000}"/>
            </a:ext>
          </a:extLst>
        </xdr:cNvPr>
        <xdr:cNvSpPr txBox="1"/>
      </xdr:nvSpPr>
      <xdr:spPr>
        <a:xfrm>
          <a:off x="10528300" y="951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58662</xdr:rowOff>
    </xdr:from>
    <xdr:to>
      <xdr:col>55</xdr:col>
      <xdr:colOff>50800</xdr:colOff>
      <xdr:row>56</xdr:row>
      <xdr:rowOff>160262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104267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167957</xdr:rowOff>
    </xdr:from>
    <xdr:to>
      <xdr:col>50</xdr:col>
      <xdr:colOff>114300</xdr:colOff>
      <xdr:row>56</xdr:row>
      <xdr:rowOff>110909</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8750300" y="9597707"/>
          <a:ext cx="889000" cy="1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49326</xdr:rowOff>
    </xdr:from>
    <xdr:to>
      <xdr:col>50</xdr:col>
      <xdr:colOff>165100</xdr:colOff>
      <xdr:row>56</xdr:row>
      <xdr:rowOff>150926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9588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167453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372111" y="94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166548</xdr:rowOff>
    </xdr:from>
    <xdr:to>
      <xdr:col>45</xdr:col>
      <xdr:colOff>177800</xdr:colOff>
      <xdr:row>55</xdr:row>
      <xdr:rowOff>167957</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a:off x="7861300" y="9596298"/>
          <a:ext cx="88900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59398</xdr:rowOff>
    </xdr:from>
    <xdr:to>
      <xdr:col>46</xdr:col>
      <xdr:colOff>38100</xdr:colOff>
      <xdr:row>56</xdr:row>
      <xdr:rowOff>160998</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8699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152125</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166548</xdr:rowOff>
    </xdr:from>
    <xdr:to>
      <xdr:col>41</xdr:col>
      <xdr:colOff>50800</xdr:colOff>
      <xdr:row>56</xdr:row>
      <xdr:rowOff>90742</xdr:rowOff>
    </xdr:to>
    <xdr:cxnSp macro="">
      <xdr:nvCxnSpPr>
        <xdr:cNvPr id="364" name="直線コネクタ 363">
          <a:extLst>
            <a:ext uri="{FF2B5EF4-FFF2-40B4-BE49-F238E27FC236}">
              <a16:creationId xmlns:a16="http://schemas.microsoft.com/office/drawing/2014/main" id="{00000000-0008-0000-0700-00006C010000}"/>
            </a:ext>
          </a:extLst>
        </xdr:cNvPr>
        <xdr:cNvCxnSpPr/>
      </xdr:nvCxnSpPr>
      <xdr:spPr>
        <a:xfrm flipV="1">
          <a:off x="6972300" y="9596298"/>
          <a:ext cx="889000" cy="9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89192</xdr:rowOff>
    </xdr:from>
    <xdr:to>
      <xdr:col>41</xdr:col>
      <xdr:colOff>101600</xdr:colOff>
      <xdr:row>57</xdr:row>
      <xdr:rowOff>19342</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7810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10469</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594111" y="97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97536</xdr:rowOff>
    </xdr:from>
    <xdr:to>
      <xdr:col>36</xdr:col>
      <xdr:colOff>165100</xdr:colOff>
      <xdr:row>57</xdr:row>
      <xdr:rowOff>27686</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6921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18813</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05111" y="97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62433</xdr:rowOff>
    </xdr:from>
    <xdr:to>
      <xdr:col>55</xdr:col>
      <xdr:colOff>50800</xdr:colOff>
      <xdr:row>56</xdr:row>
      <xdr:rowOff>164033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10426700" y="966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40860</xdr:rowOff>
    </xdr:from>
    <xdr:ext cx="534377" cy="259045"/>
    <xdr:sp macro="" textlink="">
      <xdr:nvSpPr>
        <xdr:cNvPr id="375" name="農林水産業費該当値テキスト">
          <a:extLst>
            <a:ext uri="{FF2B5EF4-FFF2-40B4-BE49-F238E27FC236}">
              <a16:creationId xmlns:a16="http://schemas.microsoft.com/office/drawing/2014/main" id="{00000000-0008-0000-0700-000077010000}"/>
            </a:ext>
          </a:extLst>
        </xdr:cNvPr>
        <xdr:cNvSpPr txBox="1"/>
      </xdr:nvSpPr>
      <xdr:spPr>
        <a:xfrm>
          <a:off x="10528300" y="964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60109</xdr:rowOff>
    </xdr:from>
    <xdr:to>
      <xdr:col>50</xdr:col>
      <xdr:colOff>165100</xdr:colOff>
      <xdr:row>56</xdr:row>
      <xdr:rowOff>161709</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9588500" y="966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152836</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9372111" y="975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117157</xdr:rowOff>
    </xdr:from>
    <xdr:to>
      <xdr:col>46</xdr:col>
      <xdr:colOff>38100</xdr:colOff>
      <xdr:row>56</xdr:row>
      <xdr:rowOff>47307</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8699500" y="954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63834</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8483111" y="932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115748</xdr:rowOff>
    </xdr:from>
    <xdr:to>
      <xdr:col>41</xdr:col>
      <xdr:colOff>101600</xdr:colOff>
      <xdr:row>56</xdr:row>
      <xdr:rowOff>45898</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7810500" y="954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62425</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7594111" y="932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39942</xdr:rowOff>
    </xdr:from>
    <xdr:to>
      <xdr:col>36</xdr:col>
      <xdr:colOff>165100</xdr:colOff>
      <xdr:row>56</xdr:row>
      <xdr:rowOff>141542</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6921500" y="964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158069</xdr:rowOff>
    </xdr:from>
    <xdr:ext cx="534377"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705111" y="9416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id="{00000000-0008-0000-07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58310</xdr:rowOff>
    </xdr:from>
    <xdr:to>
      <xdr:col>54</xdr:col>
      <xdr:colOff>189865</xdr:colOff>
      <xdr:row>79</xdr:row>
      <xdr:rowOff>19861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10475595" y="12059810"/>
          <a:ext cx="1270"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23688</xdr:rowOff>
    </xdr:from>
    <xdr:ext cx="469744" cy="259045"/>
    <xdr:sp macro="" textlink="">
      <xdr:nvSpPr>
        <xdr:cNvPr id="408" name="商工費最小値テキスト">
          <a:extLst>
            <a:ext uri="{FF2B5EF4-FFF2-40B4-BE49-F238E27FC236}">
              <a16:creationId xmlns:a16="http://schemas.microsoft.com/office/drawing/2014/main" id="{00000000-0008-0000-0700-000098010000}"/>
            </a:ext>
          </a:extLst>
        </xdr:cNvPr>
        <xdr:cNvSpPr txBox="1"/>
      </xdr:nvSpPr>
      <xdr:spPr>
        <a:xfrm>
          <a:off x="10528300" y="1356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19861</xdr:rowOff>
    </xdr:from>
    <xdr:to>
      <xdr:col>55</xdr:col>
      <xdr:colOff>88900</xdr:colOff>
      <xdr:row>79</xdr:row>
      <xdr:rowOff>19861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35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4987</xdr:rowOff>
    </xdr:from>
    <xdr:ext cx="599010" cy="259045"/>
    <xdr:sp macro="" textlink="">
      <xdr:nvSpPr>
        <xdr:cNvPr id="410" name="商工費最大値テキスト">
          <a:extLst>
            <a:ext uri="{FF2B5EF4-FFF2-40B4-BE49-F238E27FC236}">
              <a16:creationId xmlns:a16="http://schemas.microsoft.com/office/drawing/2014/main" id="{00000000-0008-0000-0700-00009A010000}"/>
            </a:ext>
          </a:extLst>
        </xdr:cNvPr>
        <xdr:cNvSpPr txBox="1"/>
      </xdr:nvSpPr>
      <xdr:spPr>
        <a:xfrm>
          <a:off x="10528300" y="118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58310</xdr:rowOff>
    </xdr:from>
    <xdr:to>
      <xdr:col>55</xdr:col>
      <xdr:colOff>88900</xdr:colOff>
      <xdr:row>70</xdr:row>
      <xdr:rowOff>58310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205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64773</xdr:rowOff>
    </xdr:from>
    <xdr:to>
      <xdr:col>55</xdr:col>
      <xdr:colOff>0</xdr:colOff>
      <xdr:row>78</xdr:row>
      <xdr:rowOff>70320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9639300" y="13437873"/>
          <a:ext cx="838200" cy="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22973</xdr:rowOff>
    </xdr:from>
    <xdr:ext cx="534377" cy="259045"/>
    <xdr:sp macro="" textlink="">
      <xdr:nvSpPr>
        <xdr:cNvPr id="413" name="商工費平均値テキスト">
          <a:extLst>
            <a:ext uri="{FF2B5EF4-FFF2-40B4-BE49-F238E27FC236}">
              <a16:creationId xmlns:a16="http://schemas.microsoft.com/office/drawing/2014/main" id="{00000000-0008-0000-0700-00009D010000}"/>
            </a:ext>
          </a:extLst>
        </xdr:cNvPr>
        <xdr:cNvSpPr txBox="1"/>
      </xdr:nvSpPr>
      <xdr:spPr>
        <a:xfrm>
          <a:off x="10528300" y="13224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xdr:rowOff>
    </xdr:from>
    <xdr:to>
      <xdr:col>55</xdr:col>
      <xdr:colOff>50800</xdr:colOff>
      <xdr:row>78</xdr:row>
      <xdr:rowOff>101696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10426700" y="133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64773</xdr:rowOff>
    </xdr:from>
    <xdr:to>
      <xdr:col>50</xdr:col>
      <xdr:colOff>114300</xdr:colOff>
      <xdr:row>78</xdr:row>
      <xdr:rowOff>85164</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8750300" y="13437873"/>
          <a:ext cx="889000" cy="2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19306</xdr:rowOff>
    </xdr:from>
    <xdr:to>
      <xdr:col>50</xdr:col>
      <xdr:colOff>165100</xdr:colOff>
      <xdr:row>78</xdr:row>
      <xdr:rowOff>120906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95885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112033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372111" y="134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73467</xdr:rowOff>
    </xdr:from>
    <xdr:to>
      <xdr:col>45</xdr:col>
      <xdr:colOff>177800</xdr:colOff>
      <xdr:row>78</xdr:row>
      <xdr:rowOff>85164</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7861300" y="13446567"/>
          <a:ext cx="889000" cy="1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21501</xdr:rowOff>
    </xdr:from>
    <xdr:to>
      <xdr:col>46</xdr:col>
      <xdr:colOff>38100</xdr:colOff>
      <xdr:row>78</xdr:row>
      <xdr:rowOff>123101</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8699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139628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73467</xdr:rowOff>
    </xdr:from>
    <xdr:to>
      <xdr:col>41</xdr:col>
      <xdr:colOff>50800</xdr:colOff>
      <xdr:row>78</xdr:row>
      <xdr:rowOff>75936</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flipV="1">
          <a:off x="6972300" y="13446567"/>
          <a:ext cx="8890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33130</xdr:rowOff>
    </xdr:from>
    <xdr:to>
      <xdr:col>41</xdr:col>
      <xdr:colOff>101600</xdr:colOff>
      <xdr:row>78</xdr:row>
      <xdr:rowOff>134730</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7810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125857</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349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24839</xdr:rowOff>
    </xdr:from>
    <xdr:to>
      <xdr:col>36</xdr:col>
      <xdr:colOff>165100</xdr:colOff>
      <xdr:row>78</xdr:row>
      <xdr:rowOff>126439</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6921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142966</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19520</xdr:rowOff>
    </xdr:from>
    <xdr:to>
      <xdr:col>55</xdr:col>
      <xdr:colOff>50800</xdr:colOff>
      <xdr:row>78</xdr:row>
      <xdr:rowOff>121120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10426700" y="1339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149974</xdr:rowOff>
    </xdr:from>
    <xdr:ext cx="534377" cy="259045"/>
    <xdr:sp macro="" textlink="">
      <xdr:nvSpPr>
        <xdr:cNvPr id="432" name="商工費該当値テキスト">
          <a:extLst>
            <a:ext uri="{FF2B5EF4-FFF2-40B4-BE49-F238E27FC236}">
              <a16:creationId xmlns:a16="http://schemas.microsoft.com/office/drawing/2014/main" id="{00000000-0008-0000-0700-0000B0010000}"/>
            </a:ext>
          </a:extLst>
        </xdr:cNvPr>
        <xdr:cNvSpPr txBox="1"/>
      </xdr:nvSpPr>
      <xdr:spPr>
        <a:xfrm>
          <a:off x="10528300" y="1335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13973</xdr:rowOff>
    </xdr:from>
    <xdr:to>
      <xdr:col>50</xdr:col>
      <xdr:colOff>165100</xdr:colOff>
      <xdr:row>78</xdr:row>
      <xdr:rowOff>115573</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9588500" y="1338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132100</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9372111" y="13162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34364</xdr:rowOff>
    </xdr:from>
    <xdr:to>
      <xdr:col>46</xdr:col>
      <xdr:colOff>38100</xdr:colOff>
      <xdr:row>78</xdr:row>
      <xdr:rowOff>135964</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8699500" y="1340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127091</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8483111" y="1350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22667</xdr:rowOff>
    </xdr:from>
    <xdr:to>
      <xdr:col>41</xdr:col>
      <xdr:colOff>101600</xdr:colOff>
      <xdr:row>78</xdr:row>
      <xdr:rowOff>124267</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7810500" y="1339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140794</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7594111" y="1317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25136</xdr:rowOff>
    </xdr:from>
    <xdr:to>
      <xdr:col>36</xdr:col>
      <xdr:colOff>165100</xdr:colOff>
      <xdr:row>78</xdr:row>
      <xdr:rowOff>126736</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6921500" y="1339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117863</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705111" y="1349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a:extLst>
            <a:ext uri="{FF2B5EF4-FFF2-40B4-BE49-F238E27FC236}">
              <a16:creationId xmlns:a16="http://schemas.microsoft.com/office/drawing/2014/main" id="{00000000-0008-0000-07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125698</xdr:rowOff>
    </xdr:from>
    <xdr:to>
      <xdr:col>54</xdr:col>
      <xdr:colOff>189865</xdr:colOff>
      <xdr:row>98</xdr:row>
      <xdr:rowOff>161598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10475595" y="15556198"/>
          <a:ext cx="1270" cy="140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165425</xdr:rowOff>
    </xdr:from>
    <xdr:ext cx="534377" cy="259045"/>
    <xdr:sp macro="" textlink="">
      <xdr:nvSpPr>
        <xdr:cNvPr id="469" name="土木費最小値テキスト">
          <a:extLst>
            <a:ext uri="{FF2B5EF4-FFF2-40B4-BE49-F238E27FC236}">
              <a16:creationId xmlns:a16="http://schemas.microsoft.com/office/drawing/2014/main" id="{00000000-0008-0000-0700-0000D5010000}"/>
            </a:ext>
          </a:extLst>
        </xdr:cNvPr>
        <xdr:cNvSpPr txBox="1"/>
      </xdr:nvSpPr>
      <xdr:spPr>
        <a:xfrm>
          <a:off x="10528300" y="1696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161598</xdr:rowOff>
    </xdr:from>
    <xdr:to>
      <xdr:col>55</xdr:col>
      <xdr:colOff>88900</xdr:colOff>
      <xdr:row>98</xdr:row>
      <xdr:rowOff>161598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10388600" y="169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72375</xdr:rowOff>
    </xdr:from>
    <xdr:ext cx="599010" cy="259045"/>
    <xdr:sp macro="" textlink="">
      <xdr:nvSpPr>
        <xdr:cNvPr id="471" name="土木費最大値テキスト">
          <a:extLst>
            <a:ext uri="{FF2B5EF4-FFF2-40B4-BE49-F238E27FC236}">
              <a16:creationId xmlns:a16="http://schemas.microsoft.com/office/drawing/2014/main" id="{00000000-0008-0000-0700-0000D7010000}"/>
            </a:ext>
          </a:extLst>
        </xdr:cNvPr>
        <xdr:cNvSpPr txBox="1"/>
      </xdr:nvSpPr>
      <xdr:spPr>
        <a:xfrm>
          <a:off x="10528300" y="1533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125698</xdr:rowOff>
    </xdr:from>
    <xdr:to>
      <xdr:col>55</xdr:col>
      <xdr:colOff>88900</xdr:colOff>
      <xdr:row>90</xdr:row>
      <xdr:rowOff>125698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10388600" y="155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128175</xdr:rowOff>
    </xdr:from>
    <xdr:to>
      <xdr:col>55</xdr:col>
      <xdr:colOff>0</xdr:colOff>
      <xdr:row>97</xdr:row>
      <xdr:rowOff>152502</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9639300" y="16758825"/>
          <a:ext cx="838200" cy="24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108090</xdr:rowOff>
    </xdr:from>
    <xdr:ext cx="534377" cy="259045"/>
    <xdr:sp macro="" textlink="">
      <xdr:nvSpPr>
        <xdr:cNvPr id="474" name="土木費平均値テキスト">
          <a:extLst>
            <a:ext uri="{FF2B5EF4-FFF2-40B4-BE49-F238E27FC236}">
              <a16:creationId xmlns:a16="http://schemas.microsoft.com/office/drawing/2014/main" id="{00000000-0008-0000-0700-0000DA010000}"/>
            </a:ext>
          </a:extLst>
        </xdr:cNvPr>
        <xdr:cNvSpPr txBox="1"/>
      </xdr:nvSpPr>
      <xdr:spPr>
        <a:xfrm>
          <a:off x="10528300" y="16395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85213</xdr:rowOff>
    </xdr:from>
    <xdr:to>
      <xdr:col>55</xdr:col>
      <xdr:colOff>50800</xdr:colOff>
      <xdr:row>97</xdr:row>
      <xdr:rowOff>15363</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104267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97504</xdr:rowOff>
    </xdr:from>
    <xdr:to>
      <xdr:col>50</xdr:col>
      <xdr:colOff>114300</xdr:colOff>
      <xdr:row>97</xdr:row>
      <xdr:rowOff>152502</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8750300" y="16728154"/>
          <a:ext cx="889000" cy="5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75622</xdr:rowOff>
    </xdr:from>
    <xdr:to>
      <xdr:col>50</xdr:col>
      <xdr:colOff>165100</xdr:colOff>
      <xdr:row>97</xdr:row>
      <xdr:rowOff>5772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9588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22299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3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51394</xdr:rowOff>
    </xdr:from>
    <xdr:to>
      <xdr:col>45</xdr:col>
      <xdr:colOff>177800</xdr:colOff>
      <xdr:row>97</xdr:row>
      <xdr:rowOff>97504</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7861300" y="16510594"/>
          <a:ext cx="889000" cy="21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71269</xdr:rowOff>
    </xdr:from>
    <xdr:to>
      <xdr:col>46</xdr:col>
      <xdr:colOff>38100</xdr:colOff>
      <xdr:row>97</xdr:row>
      <xdr:rowOff>1419</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8699500" y="1653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17946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30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51394</xdr:rowOff>
    </xdr:from>
    <xdr:to>
      <xdr:col>41</xdr:col>
      <xdr:colOff>50800</xdr:colOff>
      <xdr:row>96</xdr:row>
      <xdr:rowOff>65996</xdr:rowOff>
    </xdr:to>
    <xdr:cxnSp macro="">
      <xdr:nvCxnSpPr>
        <xdr:cNvPr id="482" name="直線コネクタ 481">
          <a:extLst>
            <a:ext uri="{FF2B5EF4-FFF2-40B4-BE49-F238E27FC236}">
              <a16:creationId xmlns:a16="http://schemas.microsoft.com/office/drawing/2014/main" id="{00000000-0008-0000-0700-0000E2010000}"/>
            </a:ext>
          </a:extLst>
        </xdr:cNvPr>
        <xdr:cNvCxnSpPr/>
      </xdr:nvCxnSpPr>
      <xdr:spPr>
        <a:xfrm flipV="1">
          <a:off x="6972300" y="16510594"/>
          <a:ext cx="889000" cy="1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93101</xdr:rowOff>
    </xdr:from>
    <xdr:to>
      <xdr:col>41</xdr:col>
      <xdr:colOff>101600</xdr:colOff>
      <xdr:row>97</xdr:row>
      <xdr:rowOff>23251</xdr:rowOff>
    </xdr:to>
    <xdr:sp macro="" textlink="">
      <xdr:nvSpPr>
        <xdr:cNvPr id="483" name="フローチャート: 判断 482">
          <a:extLst>
            <a:ext uri="{FF2B5EF4-FFF2-40B4-BE49-F238E27FC236}">
              <a16:creationId xmlns:a16="http://schemas.microsoft.com/office/drawing/2014/main" id="{00000000-0008-0000-0700-0000E3010000}"/>
            </a:ext>
          </a:extLst>
        </xdr:cNvPr>
        <xdr:cNvSpPr/>
      </xdr:nvSpPr>
      <xdr:spPr>
        <a:xfrm>
          <a:off x="78105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14378</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64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108435</xdr:rowOff>
    </xdr:from>
    <xdr:to>
      <xdr:col>36</xdr:col>
      <xdr:colOff>165100</xdr:colOff>
      <xdr:row>97</xdr:row>
      <xdr:rowOff>38585</xdr:rowOff>
    </xdr:to>
    <xdr:sp macro="" textlink="">
      <xdr:nvSpPr>
        <xdr:cNvPr id="485" name="フローチャート: 判断 484">
          <a:extLst>
            <a:ext uri="{FF2B5EF4-FFF2-40B4-BE49-F238E27FC236}">
              <a16:creationId xmlns:a16="http://schemas.microsoft.com/office/drawing/2014/main" id="{00000000-0008-0000-0700-0000E5010000}"/>
            </a:ext>
          </a:extLst>
        </xdr:cNvPr>
        <xdr:cNvSpPr/>
      </xdr:nvSpPr>
      <xdr:spPr>
        <a:xfrm>
          <a:off x="6921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29712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66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77375</xdr:rowOff>
    </xdr:from>
    <xdr:to>
      <xdr:col>55</xdr:col>
      <xdr:colOff>50800</xdr:colOff>
      <xdr:row>98</xdr:row>
      <xdr:rowOff>7525</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10426700" y="1670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55802</xdr:rowOff>
    </xdr:from>
    <xdr:ext cx="534377" cy="259045"/>
    <xdr:sp macro="" textlink="">
      <xdr:nvSpPr>
        <xdr:cNvPr id="493" name="土木費該当値テキスト">
          <a:extLst>
            <a:ext uri="{FF2B5EF4-FFF2-40B4-BE49-F238E27FC236}">
              <a16:creationId xmlns:a16="http://schemas.microsoft.com/office/drawing/2014/main" id="{00000000-0008-0000-0700-0000ED010000}"/>
            </a:ext>
          </a:extLst>
        </xdr:cNvPr>
        <xdr:cNvSpPr txBox="1"/>
      </xdr:nvSpPr>
      <xdr:spPr>
        <a:xfrm>
          <a:off x="10528300" y="16686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101702</xdr:rowOff>
    </xdr:from>
    <xdr:to>
      <xdr:col>50</xdr:col>
      <xdr:colOff>165100</xdr:colOff>
      <xdr:row>98</xdr:row>
      <xdr:rowOff>31852</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9588500" y="1673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22979</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9372111" y="1682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46704</xdr:rowOff>
    </xdr:from>
    <xdr:to>
      <xdr:col>46</xdr:col>
      <xdr:colOff>38100</xdr:colOff>
      <xdr:row>97</xdr:row>
      <xdr:rowOff>148304</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8699500" y="1667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139431</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8483111" y="1677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594</xdr:rowOff>
    </xdr:from>
    <xdr:to>
      <xdr:col>41</xdr:col>
      <xdr:colOff>101600</xdr:colOff>
      <xdr:row>96</xdr:row>
      <xdr:rowOff>102194</xdr:rowOff>
    </xdr:to>
    <xdr:sp macro="" textlink="">
      <xdr:nvSpPr>
        <xdr:cNvPr id="498" name="楕円 497">
          <a:extLst>
            <a:ext uri="{FF2B5EF4-FFF2-40B4-BE49-F238E27FC236}">
              <a16:creationId xmlns:a16="http://schemas.microsoft.com/office/drawing/2014/main" id="{00000000-0008-0000-0700-0000F2010000}"/>
            </a:ext>
          </a:extLst>
        </xdr:cNvPr>
        <xdr:cNvSpPr/>
      </xdr:nvSpPr>
      <xdr:spPr>
        <a:xfrm>
          <a:off x="7810500" y="1645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118721</xdr:rowOff>
    </xdr:from>
    <xdr:ext cx="534377"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7594111" y="1623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15196</xdr:rowOff>
    </xdr:from>
    <xdr:to>
      <xdr:col>36</xdr:col>
      <xdr:colOff>165100</xdr:colOff>
      <xdr:row>96</xdr:row>
      <xdr:rowOff>116796</xdr:rowOff>
    </xdr:to>
    <xdr:sp macro="" textlink="">
      <xdr:nvSpPr>
        <xdr:cNvPr id="500" name="楕円 499">
          <a:extLst>
            <a:ext uri="{FF2B5EF4-FFF2-40B4-BE49-F238E27FC236}">
              <a16:creationId xmlns:a16="http://schemas.microsoft.com/office/drawing/2014/main" id="{00000000-0008-0000-0700-0000F4010000}"/>
            </a:ext>
          </a:extLst>
        </xdr:cNvPr>
        <xdr:cNvSpPr/>
      </xdr:nvSpPr>
      <xdr:spPr>
        <a:xfrm>
          <a:off x="6921500" y="164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133323</xdr:rowOff>
    </xdr:from>
    <xdr:ext cx="534377"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6705111" y="1624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a:extLst>
            <a:ext uri="{FF2B5EF4-FFF2-40B4-BE49-F238E27FC236}">
              <a16:creationId xmlns:a16="http://schemas.microsoft.com/office/drawing/2014/main" id="{00000000-0008-0000-07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138176</xdr:rowOff>
    </xdr:from>
    <xdr:to>
      <xdr:col>85</xdr:col>
      <xdr:colOff>126364</xdr:colOff>
      <xdr:row>38</xdr:row>
      <xdr:rowOff>25038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6317595" y="5110226"/>
          <a:ext cx="1269" cy="142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28865</xdr:rowOff>
    </xdr:from>
    <xdr:ext cx="534377" cy="259045"/>
    <xdr:sp macro="" textlink="">
      <xdr:nvSpPr>
        <xdr:cNvPr id="526" name="消防費最小値テキスト">
          <a:extLst>
            <a:ext uri="{FF2B5EF4-FFF2-40B4-BE49-F238E27FC236}">
              <a16:creationId xmlns:a16="http://schemas.microsoft.com/office/drawing/2014/main" id="{00000000-0008-0000-0700-00000E020000}"/>
            </a:ext>
          </a:extLst>
        </xdr:cNvPr>
        <xdr:cNvSpPr txBox="1"/>
      </xdr:nvSpPr>
      <xdr:spPr>
        <a:xfrm>
          <a:off x="16370300" y="6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25038</xdr:rowOff>
    </xdr:from>
    <xdr:to>
      <xdr:col>86</xdr:col>
      <xdr:colOff>25400</xdr:colOff>
      <xdr:row>38</xdr:row>
      <xdr:rowOff>25038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6540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84853</xdr:rowOff>
    </xdr:from>
    <xdr:ext cx="534377" cy="259045"/>
    <xdr:sp macro="" textlink="">
      <xdr:nvSpPr>
        <xdr:cNvPr id="528" name="消防費最大値テキスト">
          <a:extLst>
            <a:ext uri="{FF2B5EF4-FFF2-40B4-BE49-F238E27FC236}">
              <a16:creationId xmlns:a16="http://schemas.microsoft.com/office/drawing/2014/main" id="{00000000-0008-0000-0700-000010020000}"/>
            </a:ext>
          </a:extLst>
        </xdr:cNvPr>
        <xdr:cNvSpPr txBox="1"/>
      </xdr:nvSpPr>
      <xdr:spPr>
        <a:xfrm>
          <a:off x="16370300" y="48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138176</xdr:rowOff>
    </xdr:from>
    <xdr:to>
      <xdr:col>86</xdr:col>
      <xdr:colOff>25400</xdr:colOff>
      <xdr:row>29</xdr:row>
      <xdr:rowOff>138176</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6230600" y="5110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48508</xdr:rowOff>
    </xdr:from>
    <xdr:to>
      <xdr:col>85</xdr:col>
      <xdr:colOff>127000</xdr:colOff>
      <xdr:row>36</xdr:row>
      <xdr:rowOff>102724</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5481300" y="6220708"/>
          <a:ext cx="838200" cy="5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11815</xdr:rowOff>
    </xdr:from>
    <xdr:ext cx="534377" cy="259045"/>
    <xdr:sp macro="" textlink="">
      <xdr:nvSpPr>
        <xdr:cNvPr id="531" name="消防費平均値テキスト">
          <a:extLst>
            <a:ext uri="{FF2B5EF4-FFF2-40B4-BE49-F238E27FC236}">
              <a16:creationId xmlns:a16="http://schemas.microsoft.com/office/drawing/2014/main" id="{00000000-0008-0000-0700-000013020000}"/>
            </a:ext>
          </a:extLst>
        </xdr:cNvPr>
        <xdr:cNvSpPr txBox="1"/>
      </xdr:nvSpPr>
      <xdr:spPr>
        <a:xfrm>
          <a:off x="16370300" y="6184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33388</xdr:rowOff>
    </xdr:from>
    <xdr:to>
      <xdr:col>85</xdr:col>
      <xdr:colOff>177800</xdr:colOff>
      <xdr:row>36</xdr:row>
      <xdr:rowOff>134988</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62687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102724</xdr:rowOff>
    </xdr:from>
    <xdr:to>
      <xdr:col>81</xdr:col>
      <xdr:colOff>50800</xdr:colOff>
      <xdr:row>37</xdr:row>
      <xdr:rowOff>8046</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4592300" y="6274924"/>
          <a:ext cx="889000" cy="76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37274</xdr:rowOff>
    </xdr:from>
    <xdr:to>
      <xdr:col>81</xdr:col>
      <xdr:colOff>101600</xdr:colOff>
      <xdr:row>36</xdr:row>
      <xdr:rowOff>138874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5430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155401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8046</xdr:rowOff>
    </xdr:from>
    <xdr:to>
      <xdr:col>76</xdr:col>
      <xdr:colOff>114300</xdr:colOff>
      <xdr:row>37</xdr:row>
      <xdr:rowOff>50184</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3703300" y="6351696"/>
          <a:ext cx="889000" cy="4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53086</xdr:rowOff>
    </xdr:from>
    <xdr:to>
      <xdr:col>76</xdr:col>
      <xdr:colOff>165100</xdr:colOff>
      <xdr:row>36</xdr:row>
      <xdr:rowOff>154686</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4541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171213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13703</xdr:rowOff>
    </xdr:from>
    <xdr:to>
      <xdr:col>71</xdr:col>
      <xdr:colOff>177800</xdr:colOff>
      <xdr:row>37</xdr:row>
      <xdr:rowOff>50184</xdr:rowOff>
    </xdr:to>
    <xdr:cxnSp macro="">
      <xdr:nvCxnSpPr>
        <xdr:cNvPr id="539" name="直線コネクタ 538">
          <a:extLst>
            <a:ext uri="{FF2B5EF4-FFF2-40B4-BE49-F238E27FC236}">
              <a16:creationId xmlns:a16="http://schemas.microsoft.com/office/drawing/2014/main" id="{00000000-0008-0000-0700-00001B020000}"/>
            </a:ext>
          </a:extLst>
        </xdr:cNvPr>
        <xdr:cNvCxnSpPr/>
      </xdr:nvCxnSpPr>
      <xdr:spPr>
        <a:xfrm>
          <a:off x="12814300" y="6357353"/>
          <a:ext cx="889000" cy="3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49886</xdr:rowOff>
    </xdr:from>
    <xdr:to>
      <xdr:col>72</xdr:col>
      <xdr:colOff>38100</xdr:colOff>
      <xdr:row>36</xdr:row>
      <xdr:rowOff>151486</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3652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168013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40094</xdr:rowOff>
    </xdr:from>
    <xdr:to>
      <xdr:col>67</xdr:col>
      <xdr:colOff>101600</xdr:colOff>
      <xdr:row>36</xdr:row>
      <xdr:rowOff>141694</xdr:rowOff>
    </xdr:to>
    <xdr:sp macro="" textlink="">
      <xdr:nvSpPr>
        <xdr:cNvPr id="542" name="フローチャート: 判断 541">
          <a:extLst>
            <a:ext uri="{FF2B5EF4-FFF2-40B4-BE49-F238E27FC236}">
              <a16:creationId xmlns:a16="http://schemas.microsoft.com/office/drawing/2014/main" id="{00000000-0008-0000-0700-00001E020000}"/>
            </a:ext>
          </a:extLst>
        </xdr:cNvPr>
        <xdr:cNvSpPr/>
      </xdr:nvSpPr>
      <xdr:spPr>
        <a:xfrm>
          <a:off x="12763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158221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169158</xdr:rowOff>
    </xdr:from>
    <xdr:to>
      <xdr:col>85</xdr:col>
      <xdr:colOff>177800</xdr:colOff>
      <xdr:row>36</xdr:row>
      <xdr:rowOff>99308</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6268700" y="616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20585</xdr:rowOff>
    </xdr:from>
    <xdr:ext cx="534377" cy="259045"/>
    <xdr:sp macro="" textlink="">
      <xdr:nvSpPr>
        <xdr:cNvPr id="550" name="消防費該当値テキスト">
          <a:extLst>
            <a:ext uri="{FF2B5EF4-FFF2-40B4-BE49-F238E27FC236}">
              <a16:creationId xmlns:a16="http://schemas.microsoft.com/office/drawing/2014/main" id="{00000000-0008-0000-0700-000026020000}"/>
            </a:ext>
          </a:extLst>
        </xdr:cNvPr>
        <xdr:cNvSpPr txBox="1"/>
      </xdr:nvSpPr>
      <xdr:spPr>
        <a:xfrm>
          <a:off x="16370300" y="602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51924</xdr:rowOff>
    </xdr:from>
    <xdr:to>
      <xdr:col>81</xdr:col>
      <xdr:colOff>101600</xdr:colOff>
      <xdr:row>36</xdr:row>
      <xdr:rowOff>153524</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5430500" y="622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144651</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5214111" y="631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128696</xdr:rowOff>
    </xdr:from>
    <xdr:to>
      <xdr:col>76</xdr:col>
      <xdr:colOff>165100</xdr:colOff>
      <xdr:row>37</xdr:row>
      <xdr:rowOff>58846</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4541500" y="630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49973</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4325111" y="639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170834</xdr:rowOff>
    </xdr:from>
    <xdr:to>
      <xdr:col>72</xdr:col>
      <xdr:colOff>38100</xdr:colOff>
      <xdr:row>37</xdr:row>
      <xdr:rowOff>100984</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3652500" y="634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92111</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3436111" y="643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134353</xdr:rowOff>
    </xdr:from>
    <xdr:to>
      <xdr:col>67</xdr:col>
      <xdr:colOff>101600</xdr:colOff>
      <xdr:row>37</xdr:row>
      <xdr:rowOff>64503</xdr:rowOff>
    </xdr:to>
    <xdr:sp macro="" textlink="">
      <xdr:nvSpPr>
        <xdr:cNvPr id="557" name="楕円 556">
          <a:extLst>
            <a:ext uri="{FF2B5EF4-FFF2-40B4-BE49-F238E27FC236}">
              <a16:creationId xmlns:a16="http://schemas.microsoft.com/office/drawing/2014/main" id="{00000000-0008-0000-0700-00002D020000}"/>
            </a:ext>
          </a:extLst>
        </xdr:cNvPr>
        <xdr:cNvSpPr/>
      </xdr:nvSpPr>
      <xdr:spPr>
        <a:xfrm>
          <a:off x="12763500" y="630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55630</xdr:rowOff>
    </xdr:from>
    <xdr:ext cx="534377"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547111" y="639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a:extLst>
            <a:ext uri="{FF2B5EF4-FFF2-40B4-BE49-F238E27FC236}">
              <a16:creationId xmlns:a16="http://schemas.microsoft.com/office/drawing/2014/main" id="{00000000-0008-0000-0700-00004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20150</xdr:rowOff>
    </xdr:from>
    <xdr:to>
      <xdr:col>85</xdr:col>
      <xdr:colOff>126364</xdr:colOff>
      <xdr:row>57</xdr:row>
      <xdr:rowOff>168291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6317595" y="8592650"/>
          <a:ext cx="1269" cy="134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xdr:rowOff>
    </xdr:from>
    <xdr:ext cx="534377" cy="259045"/>
    <xdr:sp macro="" textlink="">
      <xdr:nvSpPr>
        <xdr:cNvPr id="583" name="教育費最小値テキスト">
          <a:extLst>
            <a:ext uri="{FF2B5EF4-FFF2-40B4-BE49-F238E27FC236}">
              <a16:creationId xmlns:a16="http://schemas.microsoft.com/office/drawing/2014/main" id="{00000000-0008-0000-0700-000047020000}"/>
            </a:ext>
          </a:extLst>
        </xdr:cNvPr>
        <xdr:cNvSpPr txBox="1"/>
      </xdr:nvSpPr>
      <xdr:spPr>
        <a:xfrm>
          <a:off x="16370300" y="99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168291</xdr:rowOff>
    </xdr:from>
    <xdr:to>
      <xdr:col>86</xdr:col>
      <xdr:colOff>25400</xdr:colOff>
      <xdr:row>57</xdr:row>
      <xdr:rowOff>168291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994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138277</xdr:rowOff>
    </xdr:from>
    <xdr:ext cx="599010" cy="259045"/>
    <xdr:sp macro="" textlink="">
      <xdr:nvSpPr>
        <xdr:cNvPr id="585" name="教育費最大値テキスト">
          <a:extLst>
            <a:ext uri="{FF2B5EF4-FFF2-40B4-BE49-F238E27FC236}">
              <a16:creationId xmlns:a16="http://schemas.microsoft.com/office/drawing/2014/main" id="{00000000-0008-0000-0700-000049020000}"/>
            </a:ext>
          </a:extLst>
        </xdr:cNvPr>
        <xdr:cNvSpPr txBox="1"/>
      </xdr:nvSpPr>
      <xdr:spPr>
        <a:xfrm>
          <a:off x="16370300" y="836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20150</xdr:rowOff>
    </xdr:from>
    <xdr:to>
      <xdr:col>86</xdr:col>
      <xdr:colOff>25400</xdr:colOff>
      <xdr:row>50</xdr:row>
      <xdr:rowOff>20150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6230600" y="85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147868</xdr:rowOff>
    </xdr:from>
    <xdr:to>
      <xdr:col>85</xdr:col>
      <xdr:colOff>127000</xdr:colOff>
      <xdr:row>57</xdr:row>
      <xdr:rowOff>101920</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5481300" y="9577618"/>
          <a:ext cx="838200" cy="29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23072</xdr:rowOff>
    </xdr:from>
    <xdr:ext cx="534377" cy="259045"/>
    <xdr:sp macro="" textlink="">
      <xdr:nvSpPr>
        <xdr:cNvPr id="588" name="教育費平均値テキスト">
          <a:extLst>
            <a:ext uri="{FF2B5EF4-FFF2-40B4-BE49-F238E27FC236}">
              <a16:creationId xmlns:a16="http://schemas.microsoft.com/office/drawing/2014/main" id="{00000000-0008-0000-0700-00004C020000}"/>
            </a:ext>
          </a:extLst>
        </xdr:cNvPr>
        <xdr:cNvSpPr txBox="1"/>
      </xdr:nvSpPr>
      <xdr:spPr>
        <a:xfrm>
          <a:off x="16370300" y="9452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195</xdr:rowOff>
    </xdr:from>
    <xdr:to>
      <xdr:col>85</xdr:col>
      <xdr:colOff>177800</xdr:colOff>
      <xdr:row>56</xdr:row>
      <xdr:rowOff>101795</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62687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147868</xdr:rowOff>
    </xdr:from>
    <xdr:to>
      <xdr:col>81</xdr:col>
      <xdr:colOff>50800</xdr:colOff>
      <xdr:row>57</xdr:row>
      <xdr:rowOff>20013</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4592300" y="9577618"/>
          <a:ext cx="889000" cy="215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51950</xdr:rowOff>
    </xdr:from>
    <xdr:to>
      <xdr:col>81</xdr:col>
      <xdr:colOff>101600</xdr:colOff>
      <xdr:row>56</xdr:row>
      <xdr:rowOff>153550</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5430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144677</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7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20013</xdr:rowOff>
    </xdr:from>
    <xdr:to>
      <xdr:col>76</xdr:col>
      <xdr:colOff>114300</xdr:colOff>
      <xdr:row>57</xdr:row>
      <xdr:rowOff>101135</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3703300" y="9792663"/>
          <a:ext cx="889000" cy="8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47402</xdr:rowOff>
    </xdr:from>
    <xdr:to>
      <xdr:col>76</xdr:col>
      <xdr:colOff>165100</xdr:colOff>
      <xdr:row>56</xdr:row>
      <xdr:rowOff>149002</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4541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165529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96579</xdr:rowOff>
    </xdr:from>
    <xdr:to>
      <xdr:col>71</xdr:col>
      <xdr:colOff>177800</xdr:colOff>
      <xdr:row>57</xdr:row>
      <xdr:rowOff>101135</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a:off x="12814300" y="9869229"/>
          <a:ext cx="889000" cy="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51013</xdr:rowOff>
    </xdr:from>
    <xdr:to>
      <xdr:col>72</xdr:col>
      <xdr:colOff>38100</xdr:colOff>
      <xdr:row>56</xdr:row>
      <xdr:rowOff>152613</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3652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169140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49292</xdr:rowOff>
    </xdr:from>
    <xdr:to>
      <xdr:col>67</xdr:col>
      <xdr:colOff>101600</xdr:colOff>
      <xdr:row>56</xdr:row>
      <xdr:rowOff>150892</xdr:rowOff>
    </xdr:to>
    <xdr:sp macro="" textlink="">
      <xdr:nvSpPr>
        <xdr:cNvPr id="599" name="フローチャート: 判断 598">
          <a:extLst>
            <a:ext uri="{FF2B5EF4-FFF2-40B4-BE49-F238E27FC236}">
              <a16:creationId xmlns:a16="http://schemas.microsoft.com/office/drawing/2014/main" id="{00000000-0008-0000-0700-000057020000}"/>
            </a:ext>
          </a:extLst>
        </xdr:cNvPr>
        <xdr:cNvSpPr/>
      </xdr:nvSpPr>
      <xdr:spPr>
        <a:xfrm>
          <a:off x="12763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167419</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51120</xdr:rowOff>
    </xdr:from>
    <xdr:to>
      <xdr:col>85</xdr:col>
      <xdr:colOff>177800</xdr:colOff>
      <xdr:row>57</xdr:row>
      <xdr:rowOff>152720</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6268700" y="982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137497</xdr:rowOff>
    </xdr:from>
    <xdr:ext cx="534377" cy="259045"/>
    <xdr:sp macro="" textlink="">
      <xdr:nvSpPr>
        <xdr:cNvPr id="607" name="教育費該当値テキスト">
          <a:extLst>
            <a:ext uri="{FF2B5EF4-FFF2-40B4-BE49-F238E27FC236}">
              <a16:creationId xmlns:a16="http://schemas.microsoft.com/office/drawing/2014/main" id="{00000000-0008-0000-0700-00005F020000}"/>
            </a:ext>
          </a:extLst>
        </xdr:cNvPr>
        <xdr:cNvSpPr txBox="1"/>
      </xdr:nvSpPr>
      <xdr:spPr>
        <a:xfrm>
          <a:off x="16370300" y="973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97068</xdr:rowOff>
    </xdr:from>
    <xdr:to>
      <xdr:col>81</xdr:col>
      <xdr:colOff>101600</xdr:colOff>
      <xdr:row>56</xdr:row>
      <xdr:rowOff>27218</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5430500" y="952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43745</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5214111" y="930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140663</xdr:rowOff>
    </xdr:from>
    <xdr:to>
      <xdr:col>76</xdr:col>
      <xdr:colOff>165100</xdr:colOff>
      <xdr:row>57</xdr:row>
      <xdr:rowOff>70813</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4541500" y="974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61940</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4325111" y="983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50335</xdr:rowOff>
    </xdr:from>
    <xdr:to>
      <xdr:col>72</xdr:col>
      <xdr:colOff>38100</xdr:colOff>
      <xdr:row>57</xdr:row>
      <xdr:rowOff>151935</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3652500" y="982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143062</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3436111" y="991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45779</xdr:rowOff>
    </xdr:from>
    <xdr:to>
      <xdr:col>67</xdr:col>
      <xdr:colOff>101600</xdr:colOff>
      <xdr:row>57</xdr:row>
      <xdr:rowOff>147379</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2763500" y="981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138506</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547111" y="991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a:extLst>
            <a:ext uri="{FF2B5EF4-FFF2-40B4-BE49-F238E27FC236}">
              <a16:creationId xmlns:a16="http://schemas.microsoft.com/office/drawing/2014/main" id="{00000000-0008-0000-0700-00008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31523</xdr:rowOff>
    </xdr:from>
    <xdr:to>
      <xdr:col>85</xdr:col>
      <xdr:colOff>126364</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6317595" y="12033023"/>
          <a:ext cx="1269" cy="161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2" name="災害復旧費最小値テキスト">
          <a:extLst>
            <a:ext uri="{FF2B5EF4-FFF2-40B4-BE49-F238E27FC236}">
              <a16:creationId xmlns:a16="http://schemas.microsoft.com/office/drawing/2014/main" id="{00000000-0008-0000-0700-000082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149650</xdr:rowOff>
    </xdr:from>
    <xdr:ext cx="534377" cy="259045"/>
    <xdr:sp macro="" textlink="">
      <xdr:nvSpPr>
        <xdr:cNvPr id="644" name="災害復旧費最大値テキスト">
          <a:extLst>
            <a:ext uri="{FF2B5EF4-FFF2-40B4-BE49-F238E27FC236}">
              <a16:creationId xmlns:a16="http://schemas.microsoft.com/office/drawing/2014/main" id="{00000000-0008-0000-0700-000084020000}"/>
            </a:ext>
          </a:extLst>
        </xdr:cNvPr>
        <xdr:cNvSpPr txBox="1"/>
      </xdr:nvSpPr>
      <xdr:spPr>
        <a:xfrm>
          <a:off x="16370300" y="1180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98,625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31523</xdr:rowOff>
    </xdr:from>
    <xdr:to>
      <xdr:col>86</xdr:col>
      <xdr:colOff>25400</xdr:colOff>
      <xdr:row>70</xdr:row>
      <xdr:rowOff>31523</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6230600" y="120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15914</xdr:rowOff>
    </xdr:from>
    <xdr:to>
      <xdr:col>85</xdr:col>
      <xdr:colOff>127000</xdr:colOff>
      <xdr:row>79</xdr:row>
      <xdr:rowOff>27164</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5481300" y="13560464"/>
          <a:ext cx="838200" cy="1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77210</xdr:rowOff>
    </xdr:from>
    <xdr:ext cx="534377" cy="259045"/>
    <xdr:sp macro="" textlink="">
      <xdr:nvSpPr>
        <xdr:cNvPr id="647" name="災害復旧費平均値テキスト">
          <a:extLst>
            <a:ext uri="{FF2B5EF4-FFF2-40B4-BE49-F238E27FC236}">
              <a16:creationId xmlns:a16="http://schemas.microsoft.com/office/drawing/2014/main" id="{00000000-0008-0000-0700-000087020000}"/>
            </a:ext>
          </a:extLst>
        </xdr:cNvPr>
        <xdr:cNvSpPr txBox="1"/>
      </xdr:nvSpPr>
      <xdr:spPr>
        <a:xfrm>
          <a:off x="16370300" y="13278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54333</xdr:rowOff>
    </xdr:from>
    <xdr:to>
      <xdr:col>85</xdr:col>
      <xdr:colOff>177800</xdr:colOff>
      <xdr:row>78</xdr:row>
      <xdr:rowOff>155933</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62687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27164</xdr:rowOff>
    </xdr:from>
    <xdr:to>
      <xdr:col>81</xdr:col>
      <xdr:colOff>50800</xdr:colOff>
      <xdr:row>79</xdr:row>
      <xdr:rowOff>83693</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4592300" y="13571714"/>
          <a:ext cx="889000" cy="56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70776</xdr:rowOff>
    </xdr:from>
    <xdr:to>
      <xdr:col>81</xdr:col>
      <xdr:colOff>101600</xdr:colOff>
      <xdr:row>79</xdr:row>
      <xdr:rowOff>926</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5430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17453</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82778</xdr:rowOff>
    </xdr:from>
    <xdr:to>
      <xdr:col>76</xdr:col>
      <xdr:colOff>114300</xdr:colOff>
      <xdr:row>79</xdr:row>
      <xdr:rowOff>83693</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a:off x="13703300" y="13627328"/>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132415</xdr:rowOff>
    </xdr:from>
    <xdr:to>
      <xdr:col>76</xdr:col>
      <xdr:colOff>165100</xdr:colOff>
      <xdr:row>79</xdr:row>
      <xdr:rowOff>62565</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4541500" y="135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79092</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57428" y="1328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82778</xdr:rowOff>
    </xdr:from>
    <xdr:to>
      <xdr:col>71</xdr:col>
      <xdr:colOff>177800</xdr:colOff>
      <xdr:row>79</xdr:row>
      <xdr:rowOff>84003</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flipV="1">
          <a:off x="12814300" y="13627328"/>
          <a:ext cx="889000" cy="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150981</xdr:rowOff>
    </xdr:from>
    <xdr:to>
      <xdr:col>72</xdr:col>
      <xdr:colOff>38100</xdr:colOff>
      <xdr:row>79</xdr:row>
      <xdr:rowOff>81131</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3652500" y="1352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97658</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68428" y="1329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138424</xdr:rowOff>
    </xdr:from>
    <xdr:to>
      <xdr:col>67</xdr:col>
      <xdr:colOff>101600</xdr:colOff>
      <xdr:row>79</xdr:row>
      <xdr:rowOff>68574</xdr:rowOff>
    </xdr:to>
    <xdr:sp macro="" textlink="">
      <xdr:nvSpPr>
        <xdr:cNvPr id="658" name="フローチャート: 判断 657">
          <a:extLst>
            <a:ext uri="{FF2B5EF4-FFF2-40B4-BE49-F238E27FC236}">
              <a16:creationId xmlns:a16="http://schemas.microsoft.com/office/drawing/2014/main" id="{00000000-0008-0000-0700-000092020000}"/>
            </a:ext>
          </a:extLst>
        </xdr:cNvPr>
        <xdr:cNvSpPr/>
      </xdr:nvSpPr>
      <xdr:spPr>
        <a:xfrm>
          <a:off x="12763500" y="135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85101</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79428" y="1328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136564</xdr:rowOff>
    </xdr:from>
    <xdr:to>
      <xdr:col>85</xdr:col>
      <xdr:colOff>177800</xdr:colOff>
      <xdr:row>79</xdr:row>
      <xdr:rowOff>66714</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6268700" y="1350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51491</xdr:rowOff>
    </xdr:from>
    <xdr:ext cx="469744" cy="259045"/>
    <xdr:sp macro="" textlink="">
      <xdr:nvSpPr>
        <xdr:cNvPr id="666" name="災害復旧費該当値テキスト">
          <a:extLst>
            <a:ext uri="{FF2B5EF4-FFF2-40B4-BE49-F238E27FC236}">
              <a16:creationId xmlns:a16="http://schemas.microsoft.com/office/drawing/2014/main" id="{00000000-0008-0000-0700-00009A020000}"/>
            </a:ext>
          </a:extLst>
        </xdr:cNvPr>
        <xdr:cNvSpPr txBox="1"/>
      </xdr:nvSpPr>
      <xdr:spPr>
        <a:xfrm>
          <a:off x="16370300" y="13424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147814</xdr:rowOff>
    </xdr:from>
    <xdr:to>
      <xdr:col>81</xdr:col>
      <xdr:colOff>101600</xdr:colOff>
      <xdr:row>79</xdr:row>
      <xdr:rowOff>77964</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5430500" y="1352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69091</xdr:rowOff>
    </xdr:from>
    <xdr:ext cx="469744"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5246428" y="13613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32893</xdr:rowOff>
    </xdr:from>
    <xdr:to>
      <xdr:col>76</xdr:col>
      <xdr:colOff>165100</xdr:colOff>
      <xdr:row>79</xdr:row>
      <xdr:rowOff>134493</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4541500" y="1357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125620</xdr:rowOff>
    </xdr:from>
    <xdr:ext cx="378565"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4403017" y="13670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31978</xdr:rowOff>
    </xdr:from>
    <xdr:to>
      <xdr:col>72</xdr:col>
      <xdr:colOff>38100</xdr:colOff>
      <xdr:row>79</xdr:row>
      <xdr:rowOff>133578</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3652500" y="1357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124705</xdr:rowOff>
    </xdr:from>
    <xdr:ext cx="378565"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3514017" y="13669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33203</xdr:rowOff>
    </xdr:from>
    <xdr:to>
      <xdr:col>67</xdr:col>
      <xdr:colOff>101600</xdr:colOff>
      <xdr:row>79</xdr:row>
      <xdr:rowOff>134803</xdr:rowOff>
    </xdr:to>
    <xdr:sp macro="" textlink="">
      <xdr:nvSpPr>
        <xdr:cNvPr id="673" name="楕円 672">
          <a:extLst>
            <a:ext uri="{FF2B5EF4-FFF2-40B4-BE49-F238E27FC236}">
              <a16:creationId xmlns:a16="http://schemas.microsoft.com/office/drawing/2014/main" id="{00000000-0008-0000-0700-0000A1020000}"/>
            </a:ext>
          </a:extLst>
        </xdr:cNvPr>
        <xdr:cNvSpPr/>
      </xdr:nvSpPr>
      <xdr:spPr>
        <a:xfrm>
          <a:off x="12763500" y="1357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125930</xdr:rowOff>
    </xdr:from>
    <xdr:ext cx="378565"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625017" y="136704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41765</xdr:rowOff>
    </xdr:from>
    <xdr:to>
      <xdr:col>85</xdr:col>
      <xdr:colOff>126364</xdr:colOff>
      <xdr:row>99</xdr:row>
      <xdr:rowOff>9992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6317595" y="15643715"/>
          <a:ext cx="1269" cy="133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13819</xdr:rowOff>
    </xdr:from>
    <xdr:ext cx="534377" cy="259045"/>
    <xdr:sp macro="" textlink="">
      <xdr:nvSpPr>
        <xdr:cNvPr id="701" name="公債費最小値テキスト">
          <a:extLst>
            <a:ext uri="{FF2B5EF4-FFF2-40B4-BE49-F238E27FC236}">
              <a16:creationId xmlns:a16="http://schemas.microsoft.com/office/drawing/2014/main" id="{00000000-0008-0000-0700-0000BD020000}"/>
            </a:ext>
          </a:extLst>
        </xdr:cNvPr>
        <xdr:cNvSpPr txBox="1"/>
      </xdr:nvSpPr>
      <xdr:spPr>
        <a:xfrm>
          <a:off x="16370300" y="1698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9992</xdr:rowOff>
    </xdr:from>
    <xdr:to>
      <xdr:col>86</xdr:col>
      <xdr:colOff>25400</xdr:colOff>
      <xdr:row>99</xdr:row>
      <xdr:rowOff>9992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698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159892</xdr:rowOff>
    </xdr:from>
    <xdr:ext cx="599010" cy="259045"/>
    <xdr:sp macro="" textlink="">
      <xdr:nvSpPr>
        <xdr:cNvPr id="703" name="公債費最大値テキスト">
          <a:extLst>
            <a:ext uri="{FF2B5EF4-FFF2-40B4-BE49-F238E27FC236}">
              <a16:creationId xmlns:a16="http://schemas.microsoft.com/office/drawing/2014/main" id="{00000000-0008-0000-0700-0000BF020000}"/>
            </a:ext>
          </a:extLst>
        </xdr:cNvPr>
        <xdr:cNvSpPr txBox="1"/>
      </xdr:nvSpPr>
      <xdr:spPr>
        <a:xfrm>
          <a:off x="16370300" y="1541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437,489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41765</xdr:rowOff>
    </xdr:from>
    <xdr:to>
      <xdr:col>86</xdr:col>
      <xdr:colOff>25400</xdr:colOff>
      <xdr:row>91</xdr:row>
      <xdr:rowOff>41765</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564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84996</xdr:rowOff>
    </xdr:from>
    <xdr:to>
      <xdr:col>85</xdr:col>
      <xdr:colOff>127000</xdr:colOff>
      <xdr:row>98</xdr:row>
      <xdr:rowOff>90244</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5481300" y="16887096"/>
          <a:ext cx="838200" cy="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16487</xdr:rowOff>
    </xdr:from>
    <xdr:ext cx="534377" cy="259045"/>
    <xdr:sp macro="" textlink="">
      <xdr:nvSpPr>
        <xdr:cNvPr id="706" name="公債費平均値テキスト">
          <a:extLst>
            <a:ext uri="{FF2B5EF4-FFF2-40B4-BE49-F238E27FC236}">
              <a16:creationId xmlns:a16="http://schemas.microsoft.com/office/drawing/2014/main" id="{00000000-0008-0000-0700-0000C2020000}"/>
            </a:ext>
          </a:extLst>
        </xdr:cNvPr>
        <xdr:cNvSpPr txBox="1"/>
      </xdr:nvSpPr>
      <xdr:spPr>
        <a:xfrm>
          <a:off x="16370300" y="16647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165060</xdr:rowOff>
    </xdr:from>
    <xdr:to>
      <xdr:col>85</xdr:col>
      <xdr:colOff>177800</xdr:colOff>
      <xdr:row>98</xdr:row>
      <xdr:rowOff>95210</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62687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81818</xdr:rowOff>
    </xdr:from>
    <xdr:to>
      <xdr:col>81</xdr:col>
      <xdr:colOff>50800</xdr:colOff>
      <xdr:row>98</xdr:row>
      <xdr:rowOff>84996</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4592300" y="16883918"/>
          <a:ext cx="889000" cy="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162902</xdr:rowOff>
    </xdr:from>
    <xdr:to>
      <xdr:col>81</xdr:col>
      <xdr:colOff>101600</xdr:colOff>
      <xdr:row>98</xdr:row>
      <xdr:rowOff>93052</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5430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109579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81818</xdr:rowOff>
    </xdr:from>
    <xdr:to>
      <xdr:col>76</xdr:col>
      <xdr:colOff>114300</xdr:colOff>
      <xdr:row>98</xdr:row>
      <xdr:rowOff>89219</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flipV="1">
          <a:off x="13703300" y="16883918"/>
          <a:ext cx="889000" cy="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162140</xdr:rowOff>
    </xdr:from>
    <xdr:to>
      <xdr:col>76</xdr:col>
      <xdr:colOff>165100</xdr:colOff>
      <xdr:row>98</xdr:row>
      <xdr:rowOff>92290</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4541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108817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89219</xdr:rowOff>
    </xdr:from>
    <xdr:to>
      <xdr:col>71</xdr:col>
      <xdr:colOff>177800</xdr:colOff>
      <xdr:row>98</xdr:row>
      <xdr:rowOff>110038</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flipV="1">
          <a:off x="12814300" y="16891319"/>
          <a:ext cx="889000" cy="20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159446</xdr:rowOff>
    </xdr:from>
    <xdr:to>
      <xdr:col>72</xdr:col>
      <xdr:colOff>38100</xdr:colOff>
      <xdr:row>98</xdr:row>
      <xdr:rowOff>89596</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3652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106123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160229</xdr:rowOff>
    </xdr:from>
    <xdr:to>
      <xdr:col>67</xdr:col>
      <xdr:colOff>101600</xdr:colOff>
      <xdr:row>98</xdr:row>
      <xdr:rowOff>90379</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2763500" y="1679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106906</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56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39444</xdr:rowOff>
    </xdr:from>
    <xdr:to>
      <xdr:col>85</xdr:col>
      <xdr:colOff>177800</xdr:colOff>
      <xdr:row>98</xdr:row>
      <xdr:rowOff>141044</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6268700" y="1684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143487</xdr:rowOff>
    </xdr:from>
    <xdr:ext cx="534377" cy="259045"/>
    <xdr:sp macro="" textlink="">
      <xdr:nvSpPr>
        <xdr:cNvPr id="725" name="公債費該当値テキスト">
          <a:extLst>
            <a:ext uri="{FF2B5EF4-FFF2-40B4-BE49-F238E27FC236}">
              <a16:creationId xmlns:a16="http://schemas.microsoft.com/office/drawing/2014/main" id="{00000000-0008-0000-0700-0000D5020000}"/>
            </a:ext>
          </a:extLst>
        </xdr:cNvPr>
        <xdr:cNvSpPr txBox="1"/>
      </xdr:nvSpPr>
      <xdr:spPr>
        <a:xfrm>
          <a:off x="16370300" y="1677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34196</xdr:rowOff>
    </xdr:from>
    <xdr:to>
      <xdr:col>81</xdr:col>
      <xdr:colOff>101600</xdr:colOff>
      <xdr:row>98</xdr:row>
      <xdr:rowOff>135796</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5430500" y="1683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126923</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5214111" y="16929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31018</xdr:rowOff>
    </xdr:from>
    <xdr:to>
      <xdr:col>76</xdr:col>
      <xdr:colOff>165100</xdr:colOff>
      <xdr:row>98</xdr:row>
      <xdr:rowOff>132618</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4541500" y="1683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123745</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4325111" y="1692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38419</xdr:rowOff>
    </xdr:from>
    <xdr:to>
      <xdr:col>72</xdr:col>
      <xdr:colOff>38100</xdr:colOff>
      <xdr:row>98</xdr:row>
      <xdr:rowOff>140019</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3652500" y="1684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131146</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3436111" y="1693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59238</xdr:rowOff>
    </xdr:from>
    <xdr:to>
      <xdr:col>67</xdr:col>
      <xdr:colOff>101600</xdr:colOff>
      <xdr:row>98</xdr:row>
      <xdr:rowOff>160838</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2763500" y="1686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151965</xdr:rowOff>
    </xdr:from>
    <xdr:ext cx="534377"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2547111" y="1695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a:extLst>
            <a:ext uri="{FF2B5EF4-FFF2-40B4-BE49-F238E27FC236}">
              <a16:creationId xmlns:a16="http://schemas.microsoft.com/office/drawing/2014/main" id="{00000000-0008-0000-0700-0000F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55118</xdr:rowOff>
    </xdr:from>
    <xdr:to>
      <xdr:col>116</xdr:col>
      <xdr:colOff>62864</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22159595" y="5198618"/>
          <a:ext cx="1269" cy="1532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8" name="諸支出金最小値テキスト">
          <a:extLst>
            <a:ext uri="{FF2B5EF4-FFF2-40B4-BE49-F238E27FC236}">
              <a16:creationId xmlns:a16="http://schemas.microsoft.com/office/drawing/2014/main" id="{00000000-0008-0000-0700-0000F6020000}"/>
            </a:ext>
          </a:extLst>
        </xdr:cNvPr>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1795</xdr:rowOff>
    </xdr:from>
    <xdr:ext cx="469744" cy="259045"/>
    <xdr:sp macro="" textlink="">
      <xdr:nvSpPr>
        <xdr:cNvPr id="760" name="諸支出金最大値テキスト">
          <a:extLst>
            <a:ext uri="{FF2B5EF4-FFF2-40B4-BE49-F238E27FC236}">
              <a16:creationId xmlns:a16="http://schemas.microsoft.com/office/drawing/2014/main" id="{00000000-0008-0000-0700-0000F8020000}"/>
            </a:ext>
          </a:extLst>
        </xdr:cNvPr>
        <xdr:cNvSpPr txBox="1"/>
      </xdr:nvSpPr>
      <xdr:spPr>
        <a:xfrm>
          <a:off x="22212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55118</xdr:rowOff>
    </xdr:from>
    <xdr:to>
      <xdr:col>116</xdr:col>
      <xdr:colOff>152400</xdr:colOff>
      <xdr:row>30</xdr:row>
      <xdr:rowOff>55118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2072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78565" cy="259045"/>
    <xdr:sp macro="" textlink="">
      <xdr:nvSpPr>
        <xdr:cNvPr id="763" name="諸支出金平均値テキスト">
          <a:extLst>
            <a:ext uri="{FF2B5EF4-FFF2-40B4-BE49-F238E27FC236}">
              <a16:creationId xmlns:a16="http://schemas.microsoft.com/office/drawing/2014/main" id="{00000000-0008-0000-0700-0000FB020000}"/>
            </a:ext>
          </a:extLst>
        </xdr:cNvPr>
        <xdr:cNvSpPr txBox="1"/>
      </xdr:nvSpPr>
      <xdr:spPr>
        <a:xfrm>
          <a:off x="22212300" y="65087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134430</xdr:rowOff>
    </xdr:from>
    <xdr:to>
      <xdr:col>112</xdr:col>
      <xdr:colOff>38100</xdr:colOff>
      <xdr:row>39</xdr:row>
      <xdr:rowOff>64580</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1272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81106</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4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89091</xdr:rowOff>
    </xdr:from>
    <xdr:to>
      <xdr:col>107</xdr:col>
      <xdr:colOff>101600</xdr:colOff>
      <xdr:row>39</xdr:row>
      <xdr:rowOff>19241</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0383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35768</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5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141097</xdr:rowOff>
    </xdr:from>
    <xdr:to>
      <xdr:col>102</xdr:col>
      <xdr:colOff>165100</xdr:colOff>
      <xdr:row>39</xdr:row>
      <xdr:rowOff>71247</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9494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87774</xdr:rowOff>
    </xdr:from>
    <xdr:ext cx="378565"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56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138049</xdr:rowOff>
    </xdr:from>
    <xdr:to>
      <xdr:col>98</xdr:col>
      <xdr:colOff>38100</xdr:colOff>
      <xdr:row>39</xdr:row>
      <xdr:rowOff>68199</xdr:rowOff>
    </xdr:to>
    <xdr:sp macro="" textlink="">
      <xdr:nvSpPr>
        <xdr:cNvPr id="774" name="フローチャート: 判断 773">
          <a:extLst>
            <a:ext uri="{FF2B5EF4-FFF2-40B4-BE49-F238E27FC236}">
              <a16:creationId xmlns:a16="http://schemas.microsoft.com/office/drawing/2014/main" id="{00000000-0008-0000-0700-000006030000}"/>
            </a:ext>
          </a:extLst>
        </xdr:cNvPr>
        <xdr:cNvSpPr/>
      </xdr:nvSpPr>
      <xdr:spPr>
        <a:xfrm>
          <a:off x="18605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84726</xdr:rowOff>
    </xdr:from>
    <xdr:ext cx="378565"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7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82" name="諸支出金該当値テキスト">
          <a:extLst>
            <a:ext uri="{FF2B5EF4-FFF2-40B4-BE49-F238E27FC236}">
              <a16:creationId xmlns:a16="http://schemas.microsoft.com/office/drawing/2014/main" id="{00000000-0008-0000-0700-00000E030000}"/>
            </a:ext>
          </a:extLst>
        </xdr:cNvPr>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9" name="楕円 788">
          <a:extLst>
            <a:ext uri="{FF2B5EF4-FFF2-40B4-BE49-F238E27FC236}">
              <a16:creationId xmlns:a16="http://schemas.microsoft.com/office/drawing/2014/main" id="{00000000-0008-0000-0700-00001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3" name="前年度繰上充用金グラフ枠">
          <a:extLst>
            <a:ext uri="{FF2B5EF4-FFF2-40B4-BE49-F238E27FC236}">
              <a16:creationId xmlns:a16="http://schemas.microsoft.com/office/drawing/2014/main" id="{00000000-0008-0000-0700-00002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93345</xdr:rowOff>
    </xdr:from>
    <xdr:to>
      <xdr:col>116</xdr:col>
      <xdr:colOff>62864</xdr:colOff>
      <xdr:row>59</xdr:row>
      <xdr:rowOff>44450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flipV="1">
          <a:off x="22159595" y="8665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90949</xdr:rowOff>
    </xdr:from>
    <xdr:ext cx="249299" cy="259045"/>
    <xdr:sp macro="" textlink="">
      <xdr:nvSpPr>
        <xdr:cNvPr id="815" name="前年度繰上充用金最小値テキスト">
          <a:extLst>
            <a:ext uri="{FF2B5EF4-FFF2-40B4-BE49-F238E27FC236}">
              <a16:creationId xmlns:a16="http://schemas.microsoft.com/office/drawing/2014/main" id="{00000000-0008-0000-0700-00002F030000}"/>
            </a:ext>
          </a:extLst>
        </xdr:cNvPr>
        <xdr:cNvSpPr txBox="1"/>
      </xdr:nvSpPr>
      <xdr:spPr>
        <a:xfrm>
          <a:off x="22212300" y="10206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40022</xdr:rowOff>
    </xdr:from>
    <xdr:ext cx="534377" cy="259045"/>
    <xdr:sp macro="" textlink="">
      <xdr:nvSpPr>
        <xdr:cNvPr id="817" name="前年度繰上充用金最大値テキスト">
          <a:extLst>
            <a:ext uri="{FF2B5EF4-FFF2-40B4-BE49-F238E27FC236}">
              <a16:creationId xmlns:a16="http://schemas.microsoft.com/office/drawing/2014/main" id="{00000000-0008-0000-0700-000031030000}"/>
            </a:ext>
          </a:extLst>
        </xdr:cNvPr>
        <xdr:cNvSpPr txBox="1"/>
      </xdr:nvSpPr>
      <xdr:spPr>
        <a:xfrm>
          <a:off x="22212300" y="8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93345</xdr:rowOff>
    </xdr:from>
    <xdr:to>
      <xdr:col>116</xdr:col>
      <xdr:colOff>152400</xdr:colOff>
      <xdr:row>50</xdr:row>
      <xdr:rowOff>93345</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22072600" y="866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8399</xdr:rowOff>
    </xdr:from>
    <xdr:ext cx="313932" cy="259045"/>
    <xdr:sp macro="" textlink="">
      <xdr:nvSpPr>
        <xdr:cNvPr id="820" name="前年度繰上充用金平均値テキスト">
          <a:extLst>
            <a:ext uri="{FF2B5EF4-FFF2-40B4-BE49-F238E27FC236}">
              <a16:creationId xmlns:a16="http://schemas.microsoft.com/office/drawing/2014/main" id="{00000000-0008-0000-0700-000034030000}"/>
            </a:ext>
          </a:extLst>
        </xdr:cNvPr>
        <xdr:cNvSpPr txBox="1"/>
      </xdr:nvSpPr>
      <xdr:spPr>
        <a:xfrm>
          <a:off x="22212300" y="9952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156972</xdr:rowOff>
    </xdr:from>
    <xdr:to>
      <xdr:col>116</xdr:col>
      <xdr:colOff>114300</xdr:colOff>
      <xdr:row>59</xdr:row>
      <xdr:rowOff>87122</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221107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156718</xdr:rowOff>
    </xdr:from>
    <xdr:to>
      <xdr:col>112</xdr:col>
      <xdr:colOff>38100</xdr:colOff>
      <xdr:row>59</xdr:row>
      <xdr:rowOff>86868</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21272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103395</xdr:rowOff>
    </xdr:from>
    <xdr:ext cx="313932"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66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5" name="直線コネクタ 824">
          <a:extLst>
            <a:ext uri="{FF2B5EF4-FFF2-40B4-BE49-F238E27FC236}">
              <a16:creationId xmlns:a16="http://schemas.microsoft.com/office/drawing/2014/main" id="{00000000-0008-0000-0700-000039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157353</xdr:rowOff>
    </xdr:from>
    <xdr:to>
      <xdr:col>107</xdr:col>
      <xdr:colOff>101600</xdr:colOff>
      <xdr:row>59</xdr:row>
      <xdr:rowOff>87503</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20383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104030</xdr:rowOff>
    </xdr:from>
    <xdr:ext cx="313932"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277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8" name="直線コネクタ 827">
          <a:extLst>
            <a:ext uri="{FF2B5EF4-FFF2-40B4-BE49-F238E27FC236}">
              <a16:creationId xmlns:a16="http://schemas.microsoft.com/office/drawing/2014/main" id="{00000000-0008-0000-0700-00003C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29" name="フローチャート: 判断 828">
          <a:extLst>
            <a:ext uri="{FF2B5EF4-FFF2-40B4-BE49-F238E27FC236}">
              <a16:creationId xmlns:a16="http://schemas.microsoft.com/office/drawing/2014/main" id="{00000000-0008-0000-0700-00003D030000}"/>
            </a:ext>
          </a:extLst>
        </xdr:cNvPr>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104792</xdr:rowOff>
    </xdr:from>
    <xdr:ext cx="313932"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388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157861</xdr:rowOff>
    </xdr:from>
    <xdr:to>
      <xdr:col>98</xdr:col>
      <xdr:colOff>38100</xdr:colOff>
      <xdr:row>59</xdr:row>
      <xdr:rowOff>88011</xdr:rowOff>
    </xdr:to>
    <xdr:sp macro="" textlink="">
      <xdr:nvSpPr>
        <xdr:cNvPr id="831" name="フローチャート: 判断 830">
          <a:extLst>
            <a:ext uri="{FF2B5EF4-FFF2-40B4-BE49-F238E27FC236}">
              <a16:creationId xmlns:a16="http://schemas.microsoft.com/office/drawing/2014/main" id="{00000000-0008-0000-0700-00003F030000}"/>
            </a:ext>
          </a:extLst>
        </xdr:cNvPr>
        <xdr:cNvSpPr/>
      </xdr:nvSpPr>
      <xdr:spPr>
        <a:xfrm>
          <a:off x="18605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104538</xdr:rowOff>
    </xdr:from>
    <xdr:ext cx="313932"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499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135399</xdr:rowOff>
    </xdr:from>
    <xdr:ext cx="249299" cy="259045"/>
    <xdr:sp macro="" textlink="">
      <xdr:nvSpPr>
        <xdr:cNvPr id="839" name="前年度繰上充用金該当値テキスト">
          <a:extLst>
            <a:ext uri="{FF2B5EF4-FFF2-40B4-BE49-F238E27FC236}">
              <a16:creationId xmlns:a16="http://schemas.microsoft.com/office/drawing/2014/main" id="{00000000-0008-0000-0700-000047030000}"/>
            </a:ext>
          </a:extLst>
        </xdr:cNvPr>
        <xdr:cNvSpPr txBox="1"/>
      </xdr:nvSpPr>
      <xdr:spPr>
        <a:xfrm>
          <a:off x="22212300" y="10079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2" name="楕円 841">
          <a:extLst>
            <a:ext uri="{FF2B5EF4-FFF2-40B4-BE49-F238E27FC236}">
              <a16:creationId xmlns:a16="http://schemas.microsoft.com/office/drawing/2014/main" id="{00000000-0008-0000-0700-00004A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4" name="楕円 843">
          <a:extLst>
            <a:ext uri="{FF2B5EF4-FFF2-40B4-BE49-F238E27FC236}">
              <a16:creationId xmlns:a16="http://schemas.microsoft.com/office/drawing/2014/main" id="{00000000-0008-0000-0700-00004C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6" name="楕円 845">
          <a:extLst>
            <a:ext uri="{FF2B5EF4-FFF2-40B4-BE49-F238E27FC236}">
              <a16:creationId xmlns:a16="http://schemas.microsoft.com/office/drawing/2014/main" id="{00000000-0008-0000-0700-00004E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7" name="テキスト ボックス 846">
          <a:extLst>
            <a:ext uri="{FF2B5EF4-FFF2-40B4-BE49-F238E27FC236}">
              <a16:creationId xmlns:a16="http://schemas.microsoft.com/office/drawing/2014/main" id="{00000000-0008-0000-0700-00004F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8" name="正方形/長方形 847">
          <a:extLst>
            <a:ext uri="{FF2B5EF4-FFF2-40B4-BE49-F238E27FC236}">
              <a16:creationId xmlns:a16="http://schemas.microsoft.com/office/drawing/2014/main" id="{00000000-0008-0000-0700-00005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9" name="正方形/長方形 848">
          <a:extLst>
            <a:ext uri="{FF2B5EF4-FFF2-40B4-BE49-F238E27FC236}">
              <a16:creationId xmlns:a16="http://schemas.microsoft.com/office/drawing/2014/main" id="{00000000-0008-0000-0700-00005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0" name="テキスト ボックス 849">
          <a:extLst>
            <a:ext uri="{FF2B5EF4-FFF2-40B4-BE49-F238E27FC236}">
              <a16:creationId xmlns:a16="http://schemas.microsoft.com/office/drawing/2014/main" id="{00000000-0008-0000-0700-00005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類似団体平均と比較すると、議会費、総務費、民生費の数値が高くなっている。一方、衛生費、公債費については低い値で推移している。</a:t>
          </a:r>
          <a:endParaRPr lang="ja-JP" altLang="ja-JP" sz="1300">
            <a:effectLst/>
          </a:endParaRPr>
        </a:p>
        <a:p>
          <a:r>
            <a:rPr kumimoji="1" lang="ja-JP" altLang="ja-JP" sz="1300">
              <a:solidFill>
                <a:schemeClr val="dk1"/>
              </a:solidFill>
              <a:effectLst/>
              <a:latin typeface="+mn-lt"/>
              <a:ea typeface="+mn-ea"/>
              <a:cs typeface="+mn-cs"/>
            </a:rPr>
            <a:t>民生費の数値が高い要因として、周辺地域の医療の核となっている医療センターや大規模な精神病院、特別養護老人ホームなどが立地しており、治療目的での転入者が多く、医療費の負担が大きくなっていることや、市の施策として高校生までの医療費助成を実施していることが挙げられる。今後もこの傾向は続くと見込まれるため、予防医療の推進や生活保護資格審査等の更なる適正化を進め、上昇傾向に歯止めをかけるよう努めていく。また、総務費の数値が高くなっている要因については、ふるさと応援寄附金の返礼に係る経費が</a:t>
          </a:r>
          <a:r>
            <a:rPr kumimoji="1" lang="ja-JP" altLang="en-US" sz="1300">
              <a:solidFill>
                <a:schemeClr val="dk1"/>
              </a:solidFill>
              <a:effectLst/>
              <a:latin typeface="+mn-lt"/>
              <a:ea typeface="+mn-ea"/>
              <a:cs typeface="+mn-cs"/>
            </a:rPr>
            <a:t>大きい</a:t>
          </a:r>
          <a:r>
            <a:rPr kumimoji="1" lang="ja-JP" altLang="ja-JP" sz="1300">
              <a:solidFill>
                <a:schemeClr val="dk1"/>
              </a:solidFill>
              <a:effectLst/>
              <a:latin typeface="+mn-lt"/>
              <a:ea typeface="+mn-ea"/>
              <a:cs typeface="+mn-cs"/>
            </a:rPr>
            <a:t>ためであり、</a:t>
          </a:r>
          <a:r>
            <a:rPr kumimoji="1" lang="ja-JP" altLang="en-US" sz="1300">
              <a:solidFill>
                <a:schemeClr val="dk1"/>
              </a:solidFill>
              <a:effectLst/>
              <a:latin typeface="+mn-lt"/>
              <a:ea typeface="+mn-ea"/>
              <a:cs typeface="+mn-cs"/>
            </a:rPr>
            <a:t>当</a:t>
          </a:r>
          <a:r>
            <a:rPr kumimoji="1" lang="ja-JP" altLang="ja-JP" sz="1300">
              <a:solidFill>
                <a:schemeClr val="dk1"/>
              </a:solidFill>
              <a:effectLst/>
              <a:latin typeface="+mn-lt"/>
              <a:ea typeface="+mn-ea"/>
              <a:cs typeface="+mn-cs"/>
            </a:rPr>
            <a:t>寄附金が同程度で推移すれば、この傾向は継続することが見込まれる。</a:t>
          </a:r>
          <a:endParaRPr lang="ja-JP" altLang="ja-JP" sz="1300">
            <a:effectLst/>
          </a:endParaRPr>
        </a:p>
        <a:p>
          <a:r>
            <a:rPr kumimoji="1" lang="ja-JP" altLang="ja-JP" sz="1300">
              <a:solidFill>
                <a:schemeClr val="dk1"/>
              </a:solidFill>
              <a:effectLst/>
              <a:latin typeface="+mn-lt"/>
              <a:ea typeface="+mn-ea"/>
              <a:cs typeface="+mn-cs"/>
            </a:rPr>
            <a:t>一方、公債費が低い数値で推移している要因は、新規の起債の抑制などにより縮減に努めているためである。今後は新幹線嬉野駅周辺整備事業等の大規模な投資的事業が控えているため、補助事業や基金等を適正に活用することで、引き続き公債費の縮減に努めていく。その他、教育費については、平成</a:t>
          </a:r>
          <a:r>
            <a:rPr kumimoji="1" lang="en-US" altLang="ja-JP" sz="1300">
              <a:solidFill>
                <a:schemeClr val="dk1"/>
              </a:solidFill>
              <a:effectLst/>
              <a:latin typeface="+mn-lt"/>
              <a:ea typeface="+mn-ea"/>
              <a:cs typeface="+mn-cs"/>
            </a:rPr>
            <a:t>30</a:t>
          </a:r>
          <a:r>
            <a:rPr kumimoji="1" lang="ja-JP" altLang="ja-JP" sz="1300">
              <a:solidFill>
                <a:schemeClr val="dk1"/>
              </a:solidFill>
              <a:effectLst/>
              <a:latin typeface="+mn-lt"/>
              <a:ea typeface="+mn-ea"/>
              <a:cs typeface="+mn-cs"/>
            </a:rPr>
            <a:t>年度に、中央体育館及び市民センターの本体工事</a:t>
          </a:r>
          <a:r>
            <a:rPr kumimoji="1" lang="ja-JP" altLang="en-US" sz="1300">
              <a:solidFill>
                <a:schemeClr val="dk1"/>
              </a:solidFill>
              <a:effectLst/>
              <a:latin typeface="+mn-lt"/>
              <a:ea typeface="+mn-ea"/>
              <a:cs typeface="+mn-cs"/>
            </a:rPr>
            <a:t>が完了したことにより減少した。</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佐賀県嬉野市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財政調整基金については、平成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年度の決算剰余金の</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を下回らない金額を積み立て</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取崩し額も同程度あり</a:t>
          </a:r>
          <a:r>
            <a:rPr kumimoji="1" lang="en-US" altLang="ja-JP" sz="1100">
              <a:solidFill>
                <a:schemeClr val="dk1"/>
              </a:solidFill>
              <a:effectLst/>
              <a:latin typeface="+mn-lt"/>
              <a:ea typeface="+mn-ea"/>
              <a:cs typeface="+mn-cs"/>
            </a:rPr>
            <a:t>31.7</a:t>
          </a:r>
          <a:r>
            <a:rPr kumimoji="1" lang="ja-JP" altLang="ja-JP" sz="1100">
              <a:solidFill>
                <a:schemeClr val="dk1"/>
              </a:solidFill>
              <a:effectLst/>
              <a:latin typeface="+mn-lt"/>
              <a:ea typeface="+mn-ea"/>
              <a:cs typeface="+mn-cs"/>
            </a:rPr>
            <a:t>億円となった。今後は合併特例期間の終了による普通交付税の削減や、嬉野温泉駅周辺整備事業などの大型事業の本格的な実施に備え、可能な限り基金の積み増しに努める。</a:t>
          </a:r>
          <a:endParaRPr lang="ja-JP" altLang="ja-JP" sz="1400">
            <a:effectLst/>
          </a:endParaRPr>
        </a:p>
        <a:p>
          <a:r>
            <a:rPr kumimoji="1" lang="ja-JP" altLang="ja-JP" sz="1100">
              <a:solidFill>
                <a:schemeClr val="dk1"/>
              </a:solidFill>
              <a:effectLst/>
              <a:latin typeface="+mn-lt"/>
              <a:ea typeface="+mn-ea"/>
              <a:cs typeface="+mn-cs"/>
            </a:rPr>
            <a:t>実質収支比率については、平成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年度は、予算に対して決算時に歳入・歳出が大きく乖離することがないように取り組んだことにより</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％を下回った。</a:t>
          </a:r>
          <a:r>
            <a:rPr kumimoji="1" lang="ja-JP" altLang="en-US" sz="1100">
              <a:solidFill>
                <a:schemeClr val="dk1"/>
              </a:solidFill>
              <a:effectLst/>
              <a:latin typeface="+mn-lt"/>
              <a:ea typeface="+mn-ea"/>
              <a:cs typeface="+mn-cs"/>
            </a:rPr>
            <a:t>しかしながら、令和元年度は、歳出予算に対する未執行額が増加したことにより悪化した。</a:t>
          </a:r>
          <a:r>
            <a:rPr kumimoji="1" lang="ja-JP" altLang="ja-JP" sz="1100">
              <a:solidFill>
                <a:schemeClr val="dk1"/>
              </a:solidFill>
              <a:effectLst/>
              <a:latin typeface="+mn-lt"/>
              <a:ea typeface="+mn-ea"/>
              <a:cs typeface="+mn-cs"/>
            </a:rPr>
            <a:t>実質単年度収支については、</a:t>
          </a:r>
          <a:r>
            <a:rPr kumimoji="1" lang="ja-JP" altLang="en-US" sz="1100">
              <a:solidFill>
                <a:schemeClr val="dk1"/>
              </a:solidFill>
              <a:effectLst/>
              <a:latin typeface="+mn-lt"/>
              <a:ea typeface="+mn-ea"/>
              <a:cs typeface="+mn-cs"/>
            </a:rPr>
            <a:t>単年度収支が増となり、</a:t>
          </a:r>
          <a:r>
            <a:rPr kumimoji="1" lang="ja-JP" altLang="ja-JP" sz="1100">
              <a:solidFill>
                <a:schemeClr val="dk1"/>
              </a:solidFill>
              <a:effectLst/>
              <a:latin typeface="+mn-lt"/>
              <a:ea typeface="+mn-ea"/>
              <a:cs typeface="+mn-cs"/>
            </a:rPr>
            <a:t>財政調整基金</a:t>
          </a:r>
          <a:r>
            <a:rPr kumimoji="1" lang="ja-JP" altLang="en-US" sz="1100">
              <a:solidFill>
                <a:schemeClr val="dk1"/>
              </a:solidFill>
              <a:effectLst/>
              <a:latin typeface="+mn-lt"/>
              <a:ea typeface="+mn-ea"/>
              <a:cs typeface="+mn-cs"/>
            </a:rPr>
            <a:t>に</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億円積立てた</a:t>
          </a:r>
          <a:r>
            <a:rPr kumimoji="1" lang="ja-JP" altLang="en-US" sz="1100">
              <a:solidFill>
                <a:schemeClr val="dk1"/>
              </a:solidFill>
              <a:effectLst/>
              <a:latin typeface="+mn-lt"/>
              <a:ea typeface="+mn-ea"/>
              <a:cs typeface="+mn-cs"/>
            </a:rPr>
            <a:t>が取崩し額も同程度あり微増</a:t>
          </a:r>
          <a:r>
            <a:rPr kumimoji="1" lang="ja-JP" altLang="ja-JP" sz="1100">
              <a:solidFill>
                <a:schemeClr val="dk1"/>
              </a:solidFill>
              <a:effectLst/>
              <a:latin typeface="+mn-lt"/>
              <a:ea typeface="+mn-ea"/>
              <a:cs typeface="+mn-cs"/>
            </a:rPr>
            <a:t>となった。今後も住民サービスと財政負担の均衡を図りながら、健全な行財政運営に努めていく。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佐賀県嬉野市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令和元</a:t>
          </a:r>
          <a:r>
            <a:rPr kumimoji="1" lang="ja-JP" altLang="ja-JP" sz="1300">
              <a:solidFill>
                <a:schemeClr val="dk1"/>
              </a:solidFill>
              <a:effectLst/>
              <a:latin typeface="+mn-lt"/>
              <a:ea typeface="+mn-ea"/>
              <a:cs typeface="+mn-cs"/>
            </a:rPr>
            <a:t>年</a:t>
          </a:r>
          <a:r>
            <a:rPr kumimoji="1" lang="ja-JP" altLang="en-US" sz="1300">
              <a:solidFill>
                <a:schemeClr val="dk1"/>
              </a:solidFill>
              <a:effectLst/>
              <a:latin typeface="+mn-lt"/>
              <a:ea typeface="+mn-ea"/>
              <a:cs typeface="+mn-cs"/>
            </a:rPr>
            <a:t>度</a:t>
          </a:r>
          <a:r>
            <a:rPr kumimoji="1" lang="ja-JP" altLang="ja-JP" sz="1300">
              <a:solidFill>
                <a:schemeClr val="dk1"/>
              </a:solidFill>
              <a:effectLst/>
              <a:latin typeface="+mn-lt"/>
              <a:ea typeface="+mn-ea"/>
              <a:cs typeface="+mn-cs"/>
            </a:rPr>
            <a:t>の連結実質赤字比率は、引き続きすべての会計で黒字となった。今後も各会計が独立採算の原則に立ち、健全な財政運営に努める。</a:t>
          </a:r>
          <a:endParaRPr lang="ja-JP" altLang="ja-JP" sz="1300">
            <a:effectLst/>
          </a:endParaRPr>
        </a:p>
        <a:p>
          <a:endParaRPr kumimoji="1" lang="ja-JP" altLang="en-US" sz="13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election activeCell="AY8" sqref="AY8:BM8"/>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17396135</v>
      </c>
      <c r="BO4" s="462"/>
      <c r="BP4" s="462"/>
      <c r="BQ4" s="462"/>
      <c r="BR4" s="462"/>
      <c r="BS4" s="462"/>
      <c r="BT4" s="462"/>
      <c r="BU4" s="463"/>
      <c r="BV4" s="461">
        <v>16892429</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7.1</v>
      </c>
      <c r="CU4" s="646"/>
      <c r="CV4" s="646"/>
      <c r="CW4" s="646"/>
      <c r="CX4" s="646"/>
      <c r="CY4" s="646"/>
      <c r="CZ4" s="646"/>
      <c r="DA4" s="647"/>
      <c r="DB4" s="645">
        <v>4.8</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16782299</v>
      </c>
      <c r="BO5" s="467"/>
      <c r="BP5" s="467"/>
      <c r="BQ5" s="467"/>
      <c r="BR5" s="467"/>
      <c r="BS5" s="467"/>
      <c r="BT5" s="467"/>
      <c r="BU5" s="468"/>
      <c r="BV5" s="466">
        <v>16400596</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93.5</v>
      </c>
      <c r="CU5" s="437"/>
      <c r="CV5" s="437"/>
      <c r="CW5" s="437"/>
      <c r="CX5" s="437"/>
      <c r="CY5" s="437"/>
      <c r="CZ5" s="437"/>
      <c r="DA5" s="438"/>
      <c r="DB5" s="436">
        <v>91.9</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613836</v>
      </c>
      <c r="BO6" s="467"/>
      <c r="BP6" s="467"/>
      <c r="BQ6" s="467"/>
      <c r="BR6" s="467"/>
      <c r="BS6" s="467"/>
      <c r="BT6" s="467"/>
      <c r="BU6" s="468"/>
      <c r="BV6" s="466">
        <v>491833</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97.1</v>
      </c>
      <c r="CU6" s="620"/>
      <c r="CV6" s="620"/>
      <c r="CW6" s="620"/>
      <c r="CX6" s="620"/>
      <c r="CY6" s="620"/>
      <c r="CZ6" s="620"/>
      <c r="DA6" s="621"/>
      <c r="DB6" s="619">
        <v>96.5</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63940</v>
      </c>
      <c r="BO7" s="467"/>
      <c r="BP7" s="467"/>
      <c r="BQ7" s="467"/>
      <c r="BR7" s="467"/>
      <c r="BS7" s="467"/>
      <c r="BT7" s="467"/>
      <c r="BU7" s="468"/>
      <c r="BV7" s="466">
        <v>121974</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7710545</v>
      </c>
      <c r="CU7" s="467"/>
      <c r="CV7" s="467"/>
      <c r="CW7" s="467"/>
      <c r="CX7" s="467"/>
      <c r="CY7" s="467"/>
      <c r="CZ7" s="467"/>
      <c r="DA7" s="468"/>
      <c r="DB7" s="466">
        <v>7775512</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94</v>
      </c>
      <c r="AV8" s="524"/>
      <c r="AW8" s="524"/>
      <c r="AX8" s="524"/>
      <c r="AY8" s="446" t="s">
        <v>109</v>
      </c>
      <c r="AZ8" s="447"/>
      <c r="BA8" s="447"/>
      <c r="BB8" s="447"/>
      <c r="BC8" s="447"/>
      <c r="BD8" s="447"/>
      <c r="BE8" s="447"/>
      <c r="BF8" s="447"/>
      <c r="BG8" s="447"/>
      <c r="BH8" s="447"/>
      <c r="BI8" s="447"/>
      <c r="BJ8" s="447"/>
      <c r="BK8" s="447"/>
      <c r="BL8" s="447"/>
      <c r="BM8" s="448"/>
      <c r="BN8" s="466">
        <v>549896</v>
      </c>
      <c r="BO8" s="467"/>
      <c r="BP8" s="467"/>
      <c r="BQ8" s="467"/>
      <c r="BR8" s="467"/>
      <c r="BS8" s="467"/>
      <c r="BT8" s="467"/>
      <c r="BU8" s="468"/>
      <c r="BV8" s="466">
        <v>369859</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0.39</v>
      </c>
      <c r="CU8" s="580"/>
      <c r="CV8" s="580"/>
      <c r="CW8" s="580"/>
      <c r="CX8" s="580"/>
      <c r="CY8" s="580"/>
      <c r="CZ8" s="580"/>
      <c r="DA8" s="581"/>
      <c r="DB8" s="579">
        <v>0.39</v>
      </c>
      <c r="DC8" s="580"/>
      <c r="DD8" s="580"/>
      <c r="DE8" s="580"/>
      <c r="DF8" s="580"/>
      <c r="DG8" s="580"/>
      <c r="DH8" s="580"/>
      <c r="DI8" s="581"/>
      <c r="DJ8" s="186"/>
      <c r="DK8" s="186"/>
      <c r="DL8" s="186"/>
      <c r="DM8" s="186"/>
      <c r="DN8" s="186"/>
      <c r="DO8" s="186"/>
    </row>
    <row r="9" spans="1:119" ht="18.75" customHeight="1" thickBot="1" x14ac:dyDescent="0.2">
      <c r="A9" s="187"/>
      <c r="B9" s="608" t="s">
        <v>111</v>
      </c>
      <c r="C9" s="609"/>
      <c r="D9" s="609"/>
      <c r="E9" s="609"/>
      <c r="F9" s="609"/>
      <c r="G9" s="609"/>
      <c r="H9" s="609"/>
      <c r="I9" s="609"/>
      <c r="J9" s="609"/>
      <c r="K9" s="529"/>
      <c r="L9" s="610" t="s">
        <v>112</v>
      </c>
      <c r="M9" s="611"/>
      <c r="N9" s="611"/>
      <c r="O9" s="611"/>
      <c r="P9" s="611"/>
      <c r="Q9" s="612"/>
      <c r="R9" s="613">
        <v>27336</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115</v>
      </c>
      <c r="AV9" s="524"/>
      <c r="AW9" s="524"/>
      <c r="AX9" s="524"/>
      <c r="AY9" s="446" t="s">
        <v>116</v>
      </c>
      <c r="AZ9" s="447"/>
      <c r="BA9" s="447"/>
      <c r="BB9" s="447"/>
      <c r="BC9" s="447"/>
      <c r="BD9" s="447"/>
      <c r="BE9" s="447"/>
      <c r="BF9" s="447"/>
      <c r="BG9" s="447"/>
      <c r="BH9" s="447"/>
      <c r="BI9" s="447"/>
      <c r="BJ9" s="447"/>
      <c r="BK9" s="447"/>
      <c r="BL9" s="447"/>
      <c r="BM9" s="448"/>
      <c r="BN9" s="466">
        <v>180037</v>
      </c>
      <c r="BO9" s="467"/>
      <c r="BP9" s="467"/>
      <c r="BQ9" s="467"/>
      <c r="BR9" s="467"/>
      <c r="BS9" s="467"/>
      <c r="BT9" s="467"/>
      <c r="BU9" s="468"/>
      <c r="BV9" s="466">
        <v>-64080</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15.4</v>
      </c>
      <c r="CU9" s="437"/>
      <c r="CV9" s="437"/>
      <c r="CW9" s="437"/>
      <c r="CX9" s="437"/>
      <c r="CY9" s="437"/>
      <c r="CZ9" s="437"/>
      <c r="DA9" s="438"/>
      <c r="DB9" s="436">
        <v>16.5</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118</v>
      </c>
      <c r="M10" s="440"/>
      <c r="N10" s="440"/>
      <c r="O10" s="440"/>
      <c r="P10" s="440"/>
      <c r="Q10" s="441"/>
      <c r="R10" s="442">
        <v>28984</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188645</v>
      </c>
      <c r="BO10" s="467"/>
      <c r="BP10" s="467"/>
      <c r="BQ10" s="467"/>
      <c r="BR10" s="467"/>
      <c r="BS10" s="467"/>
      <c r="BT10" s="467"/>
      <c r="BU10" s="468"/>
      <c r="BV10" s="466">
        <v>221107</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115</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128</v>
      </c>
      <c r="DC11" s="580"/>
      <c r="DD11" s="580"/>
      <c r="DE11" s="580"/>
      <c r="DF11" s="580"/>
      <c r="DG11" s="580"/>
      <c r="DH11" s="580"/>
      <c r="DI11" s="581"/>
      <c r="DJ11" s="186"/>
      <c r="DK11" s="186"/>
      <c r="DL11" s="186"/>
      <c r="DM11" s="186"/>
      <c r="DN11" s="186"/>
      <c r="DO11" s="186"/>
    </row>
    <row r="12" spans="1:119" ht="18.75" customHeight="1" x14ac:dyDescent="0.15">
      <c r="A12" s="187"/>
      <c r="B12" s="582" t="s">
        <v>129</v>
      </c>
      <c r="C12" s="583"/>
      <c r="D12" s="583"/>
      <c r="E12" s="583"/>
      <c r="F12" s="583"/>
      <c r="G12" s="583"/>
      <c r="H12" s="583"/>
      <c r="I12" s="583"/>
      <c r="J12" s="583"/>
      <c r="K12" s="584"/>
      <c r="L12" s="591" t="s">
        <v>130</v>
      </c>
      <c r="M12" s="592"/>
      <c r="N12" s="592"/>
      <c r="O12" s="592"/>
      <c r="P12" s="592"/>
      <c r="Q12" s="593"/>
      <c r="R12" s="594">
        <v>25945</v>
      </c>
      <c r="S12" s="595"/>
      <c r="T12" s="595"/>
      <c r="U12" s="595"/>
      <c r="V12" s="596"/>
      <c r="W12" s="597" t="s">
        <v>1</v>
      </c>
      <c r="X12" s="524"/>
      <c r="Y12" s="524"/>
      <c r="Z12" s="524"/>
      <c r="AA12" s="524"/>
      <c r="AB12" s="598"/>
      <c r="AC12" s="599" t="s">
        <v>131</v>
      </c>
      <c r="AD12" s="600"/>
      <c r="AE12" s="600"/>
      <c r="AF12" s="600"/>
      <c r="AG12" s="601"/>
      <c r="AH12" s="599" t="s">
        <v>132</v>
      </c>
      <c r="AI12" s="600"/>
      <c r="AJ12" s="600"/>
      <c r="AK12" s="600"/>
      <c r="AL12" s="602"/>
      <c r="AM12" s="535" t="s">
        <v>133</v>
      </c>
      <c r="AN12" s="440"/>
      <c r="AO12" s="440"/>
      <c r="AP12" s="440"/>
      <c r="AQ12" s="440"/>
      <c r="AR12" s="440"/>
      <c r="AS12" s="440"/>
      <c r="AT12" s="441"/>
      <c r="AU12" s="523" t="s">
        <v>134</v>
      </c>
      <c r="AV12" s="524"/>
      <c r="AW12" s="524"/>
      <c r="AX12" s="524"/>
      <c r="AY12" s="446" t="s">
        <v>135</v>
      </c>
      <c r="AZ12" s="447"/>
      <c r="BA12" s="447"/>
      <c r="BB12" s="447"/>
      <c r="BC12" s="447"/>
      <c r="BD12" s="447"/>
      <c r="BE12" s="447"/>
      <c r="BF12" s="447"/>
      <c r="BG12" s="447"/>
      <c r="BH12" s="447"/>
      <c r="BI12" s="447"/>
      <c r="BJ12" s="447"/>
      <c r="BK12" s="447"/>
      <c r="BL12" s="447"/>
      <c r="BM12" s="448"/>
      <c r="BN12" s="466">
        <v>190214</v>
      </c>
      <c r="BO12" s="467"/>
      <c r="BP12" s="467"/>
      <c r="BQ12" s="467"/>
      <c r="BR12" s="467"/>
      <c r="BS12" s="467"/>
      <c r="BT12" s="467"/>
      <c r="BU12" s="468"/>
      <c r="BV12" s="466">
        <v>0</v>
      </c>
      <c r="BW12" s="467"/>
      <c r="BX12" s="467"/>
      <c r="BY12" s="467"/>
      <c r="BZ12" s="467"/>
      <c r="CA12" s="467"/>
      <c r="CB12" s="467"/>
      <c r="CC12" s="468"/>
      <c r="CD12" s="475" t="s">
        <v>136</v>
      </c>
      <c r="CE12" s="476"/>
      <c r="CF12" s="476"/>
      <c r="CG12" s="476"/>
      <c r="CH12" s="476"/>
      <c r="CI12" s="476"/>
      <c r="CJ12" s="476"/>
      <c r="CK12" s="476"/>
      <c r="CL12" s="476"/>
      <c r="CM12" s="476"/>
      <c r="CN12" s="476"/>
      <c r="CO12" s="476"/>
      <c r="CP12" s="476"/>
      <c r="CQ12" s="476"/>
      <c r="CR12" s="476"/>
      <c r="CS12" s="477"/>
      <c r="CT12" s="579" t="s">
        <v>137</v>
      </c>
      <c r="CU12" s="580"/>
      <c r="CV12" s="580"/>
      <c r="CW12" s="580"/>
      <c r="CX12" s="580"/>
      <c r="CY12" s="580"/>
      <c r="CZ12" s="580"/>
      <c r="DA12" s="581"/>
      <c r="DB12" s="579" t="s">
        <v>137</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138</v>
      </c>
      <c r="N13" s="567"/>
      <c r="O13" s="567"/>
      <c r="P13" s="567"/>
      <c r="Q13" s="568"/>
      <c r="R13" s="569">
        <v>25780</v>
      </c>
      <c r="S13" s="570"/>
      <c r="T13" s="570"/>
      <c r="U13" s="570"/>
      <c r="V13" s="571"/>
      <c r="W13" s="557" t="s">
        <v>139</v>
      </c>
      <c r="X13" s="479"/>
      <c r="Y13" s="479"/>
      <c r="Z13" s="479"/>
      <c r="AA13" s="479"/>
      <c r="AB13" s="480"/>
      <c r="AC13" s="442">
        <v>1258</v>
      </c>
      <c r="AD13" s="443"/>
      <c r="AE13" s="443"/>
      <c r="AF13" s="443"/>
      <c r="AG13" s="444"/>
      <c r="AH13" s="442">
        <v>1426</v>
      </c>
      <c r="AI13" s="443"/>
      <c r="AJ13" s="443"/>
      <c r="AK13" s="443"/>
      <c r="AL13" s="445"/>
      <c r="AM13" s="535" t="s">
        <v>140</v>
      </c>
      <c r="AN13" s="440"/>
      <c r="AO13" s="440"/>
      <c r="AP13" s="440"/>
      <c r="AQ13" s="440"/>
      <c r="AR13" s="440"/>
      <c r="AS13" s="440"/>
      <c r="AT13" s="441"/>
      <c r="AU13" s="523" t="s">
        <v>141</v>
      </c>
      <c r="AV13" s="524"/>
      <c r="AW13" s="524"/>
      <c r="AX13" s="524"/>
      <c r="AY13" s="446" t="s">
        <v>142</v>
      </c>
      <c r="AZ13" s="447"/>
      <c r="BA13" s="447"/>
      <c r="BB13" s="447"/>
      <c r="BC13" s="447"/>
      <c r="BD13" s="447"/>
      <c r="BE13" s="447"/>
      <c r="BF13" s="447"/>
      <c r="BG13" s="447"/>
      <c r="BH13" s="447"/>
      <c r="BI13" s="447"/>
      <c r="BJ13" s="447"/>
      <c r="BK13" s="447"/>
      <c r="BL13" s="447"/>
      <c r="BM13" s="448"/>
      <c r="BN13" s="466">
        <v>178468</v>
      </c>
      <c r="BO13" s="467"/>
      <c r="BP13" s="467"/>
      <c r="BQ13" s="467"/>
      <c r="BR13" s="467"/>
      <c r="BS13" s="467"/>
      <c r="BT13" s="467"/>
      <c r="BU13" s="468"/>
      <c r="BV13" s="466">
        <v>157027</v>
      </c>
      <c r="BW13" s="467"/>
      <c r="BX13" s="467"/>
      <c r="BY13" s="467"/>
      <c r="BZ13" s="467"/>
      <c r="CA13" s="467"/>
      <c r="CB13" s="467"/>
      <c r="CC13" s="468"/>
      <c r="CD13" s="475" t="s">
        <v>143</v>
      </c>
      <c r="CE13" s="476"/>
      <c r="CF13" s="476"/>
      <c r="CG13" s="476"/>
      <c r="CH13" s="476"/>
      <c r="CI13" s="476"/>
      <c r="CJ13" s="476"/>
      <c r="CK13" s="476"/>
      <c r="CL13" s="476"/>
      <c r="CM13" s="476"/>
      <c r="CN13" s="476"/>
      <c r="CO13" s="476"/>
      <c r="CP13" s="476"/>
      <c r="CQ13" s="476"/>
      <c r="CR13" s="476"/>
      <c r="CS13" s="477"/>
      <c r="CT13" s="436">
        <v>9.6</v>
      </c>
      <c r="CU13" s="437"/>
      <c r="CV13" s="437"/>
      <c r="CW13" s="437"/>
      <c r="CX13" s="437"/>
      <c r="CY13" s="437"/>
      <c r="CZ13" s="437"/>
      <c r="DA13" s="438"/>
      <c r="DB13" s="436">
        <v>9</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144</v>
      </c>
      <c r="M14" s="603"/>
      <c r="N14" s="603"/>
      <c r="O14" s="603"/>
      <c r="P14" s="603"/>
      <c r="Q14" s="604"/>
      <c r="R14" s="569">
        <v>26292</v>
      </c>
      <c r="S14" s="570"/>
      <c r="T14" s="570"/>
      <c r="U14" s="570"/>
      <c r="V14" s="571"/>
      <c r="W14" s="572"/>
      <c r="X14" s="482"/>
      <c r="Y14" s="482"/>
      <c r="Z14" s="482"/>
      <c r="AA14" s="482"/>
      <c r="AB14" s="483"/>
      <c r="AC14" s="562">
        <v>9.1</v>
      </c>
      <c r="AD14" s="563"/>
      <c r="AE14" s="563"/>
      <c r="AF14" s="563"/>
      <c r="AG14" s="564"/>
      <c r="AH14" s="562">
        <v>10.199999999999999</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145</v>
      </c>
      <c r="CE14" s="473"/>
      <c r="CF14" s="473"/>
      <c r="CG14" s="473"/>
      <c r="CH14" s="473"/>
      <c r="CI14" s="473"/>
      <c r="CJ14" s="473"/>
      <c r="CK14" s="473"/>
      <c r="CL14" s="473"/>
      <c r="CM14" s="473"/>
      <c r="CN14" s="473"/>
      <c r="CO14" s="473"/>
      <c r="CP14" s="473"/>
      <c r="CQ14" s="473"/>
      <c r="CR14" s="473"/>
      <c r="CS14" s="474"/>
      <c r="CT14" s="573">
        <v>58.9</v>
      </c>
      <c r="CU14" s="574"/>
      <c r="CV14" s="574"/>
      <c r="CW14" s="574"/>
      <c r="CX14" s="574"/>
      <c r="CY14" s="574"/>
      <c r="CZ14" s="574"/>
      <c r="DA14" s="575"/>
      <c r="DB14" s="573">
        <v>68.5</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146</v>
      </c>
      <c r="N15" s="567"/>
      <c r="O15" s="567"/>
      <c r="P15" s="567"/>
      <c r="Q15" s="568"/>
      <c r="R15" s="569">
        <v>26132</v>
      </c>
      <c r="S15" s="570"/>
      <c r="T15" s="570"/>
      <c r="U15" s="570"/>
      <c r="V15" s="571"/>
      <c r="W15" s="557" t="s">
        <v>147</v>
      </c>
      <c r="X15" s="479"/>
      <c r="Y15" s="479"/>
      <c r="Z15" s="479"/>
      <c r="AA15" s="479"/>
      <c r="AB15" s="480"/>
      <c r="AC15" s="442">
        <v>3442</v>
      </c>
      <c r="AD15" s="443"/>
      <c r="AE15" s="443"/>
      <c r="AF15" s="443"/>
      <c r="AG15" s="444"/>
      <c r="AH15" s="442">
        <v>3544</v>
      </c>
      <c r="AI15" s="443"/>
      <c r="AJ15" s="443"/>
      <c r="AK15" s="443"/>
      <c r="AL15" s="445"/>
      <c r="AM15" s="535"/>
      <c r="AN15" s="440"/>
      <c r="AO15" s="440"/>
      <c r="AP15" s="440"/>
      <c r="AQ15" s="440"/>
      <c r="AR15" s="440"/>
      <c r="AS15" s="440"/>
      <c r="AT15" s="441"/>
      <c r="AU15" s="523"/>
      <c r="AV15" s="524"/>
      <c r="AW15" s="524"/>
      <c r="AX15" s="524"/>
      <c r="AY15" s="458" t="s">
        <v>148</v>
      </c>
      <c r="AZ15" s="459"/>
      <c r="BA15" s="459"/>
      <c r="BB15" s="459"/>
      <c r="BC15" s="459"/>
      <c r="BD15" s="459"/>
      <c r="BE15" s="459"/>
      <c r="BF15" s="459"/>
      <c r="BG15" s="459"/>
      <c r="BH15" s="459"/>
      <c r="BI15" s="459"/>
      <c r="BJ15" s="459"/>
      <c r="BK15" s="459"/>
      <c r="BL15" s="459"/>
      <c r="BM15" s="460"/>
      <c r="BN15" s="461">
        <v>2502161</v>
      </c>
      <c r="BO15" s="462"/>
      <c r="BP15" s="462"/>
      <c r="BQ15" s="462"/>
      <c r="BR15" s="462"/>
      <c r="BS15" s="462"/>
      <c r="BT15" s="462"/>
      <c r="BU15" s="463"/>
      <c r="BV15" s="461">
        <v>2561334</v>
      </c>
      <c r="BW15" s="462"/>
      <c r="BX15" s="462"/>
      <c r="BY15" s="462"/>
      <c r="BZ15" s="462"/>
      <c r="CA15" s="462"/>
      <c r="CB15" s="462"/>
      <c r="CC15" s="463"/>
      <c r="CD15" s="576" t="s">
        <v>149</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150</v>
      </c>
      <c r="M16" s="560"/>
      <c r="N16" s="560"/>
      <c r="O16" s="560"/>
      <c r="P16" s="560"/>
      <c r="Q16" s="561"/>
      <c r="R16" s="554" t="s">
        <v>151</v>
      </c>
      <c r="S16" s="555"/>
      <c r="T16" s="555"/>
      <c r="U16" s="555"/>
      <c r="V16" s="556"/>
      <c r="W16" s="572"/>
      <c r="X16" s="482"/>
      <c r="Y16" s="482"/>
      <c r="Z16" s="482"/>
      <c r="AA16" s="482"/>
      <c r="AB16" s="483"/>
      <c r="AC16" s="562">
        <v>25</v>
      </c>
      <c r="AD16" s="563"/>
      <c r="AE16" s="563"/>
      <c r="AF16" s="563"/>
      <c r="AG16" s="564"/>
      <c r="AH16" s="562">
        <v>25.3</v>
      </c>
      <c r="AI16" s="563"/>
      <c r="AJ16" s="563"/>
      <c r="AK16" s="563"/>
      <c r="AL16" s="565"/>
      <c r="AM16" s="535"/>
      <c r="AN16" s="440"/>
      <c r="AO16" s="440"/>
      <c r="AP16" s="440"/>
      <c r="AQ16" s="440"/>
      <c r="AR16" s="440"/>
      <c r="AS16" s="440"/>
      <c r="AT16" s="441"/>
      <c r="AU16" s="523"/>
      <c r="AV16" s="524"/>
      <c r="AW16" s="524"/>
      <c r="AX16" s="524"/>
      <c r="AY16" s="446" t="s">
        <v>152</v>
      </c>
      <c r="AZ16" s="447"/>
      <c r="BA16" s="447"/>
      <c r="BB16" s="447"/>
      <c r="BC16" s="447"/>
      <c r="BD16" s="447"/>
      <c r="BE16" s="447"/>
      <c r="BF16" s="447"/>
      <c r="BG16" s="447"/>
      <c r="BH16" s="447"/>
      <c r="BI16" s="447"/>
      <c r="BJ16" s="447"/>
      <c r="BK16" s="447"/>
      <c r="BL16" s="447"/>
      <c r="BM16" s="448"/>
      <c r="BN16" s="466">
        <v>6671544</v>
      </c>
      <c r="BO16" s="467"/>
      <c r="BP16" s="467"/>
      <c r="BQ16" s="467"/>
      <c r="BR16" s="467"/>
      <c r="BS16" s="467"/>
      <c r="BT16" s="467"/>
      <c r="BU16" s="468"/>
      <c r="BV16" s="466">
        <v>6604774</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153</v>
      </c>
      <c r="N17" s="552"/>
      <c r="O17" s="552"/>
      <c r="P17" s="552"/>
      <c r="Q17" s="553"/>
      <c r="R17" s="554" t="s">
        <v>151</v>
      </c>
      <c r="S17" s="555"/>
      <c r="T17" s="555"/>
      <c r="U17" s="555"/>
      <c r="V17" s="556"/>
      <c r="W17" s="557" t="s">
        <v>154</v>
      </c>
      <c r="X17" s="479"/>
      <c r="Y17" s="479"/>
      <c r="Z17" s="479"/>
      <c r="AA17" s="479"/>
      <c r="AB17" s="480"/>
      <c r="AC17" s="442">
        <v>9078</v>
      </c>
      <c r="AD17" s="443"/>
      <c r="AE17" s="443"/>
      <c r="AF17" s="443"/>
      <c r="AG17" s="444"/>
      <c r="AH17" s="442">
        <v>9065</v>
      </c>
      <c r="AI17" s="443"/>
      <c r="AJ17" s="443"/>
      <c r="AK17" s="443"/>
      <c r="AL17" s="445"/>
      <c r="AM17" s="535"/>
      <c r="AN17" s="440"/>
      <c r="AO17" s="440"/>
      <c r="AP17" s="440"/>
      <c r="AQ17" s="440"/>
      <c r="AR17" s="440"/>
      <c r="AS17" s="440"/>
      <c r="AT17" s="441"/>
      <c r="AU17" s="523"/>
      <c r="AV17" s="524"/>
      <c r="AW17" s="524"/>
      <c r="AX17" s="524"/>
      <c r="AY17" s="446" t="s">
        <v>155</v>
      </c>
      <c r="AZ17" s="447"/>
      <c r="BA17" s="447"/>
      <c r="BB17" s="447"/>
      <c r="BC17" s="447"/>
      <c r="BD17" s="447"/>
      <c r="BE17" s="447"/>
      <c r="BF17" s="447"/>
      <c r="BG17" s="447"/>
      <c r="BH17" s="447"/>
      <c r="BI17" s="447"/>
      <c r="BJ17" s="447"/>
      <c r="BK17" s="447"/>
      <c r="BL17" s="447"/>
      <c r="BM17" s="448"/>
      <c r="BN17" s="466">
        <v>3170217</v>
      </c>
      <c r="BO17" s="467"/>
      <c r="BP17" s="467"/>
      <c r="BQ17" s="467"/>
      <c r="BR17" s="467"/>
      <c r="BS17" s="467"/>
      <c r="BT17" s="467"/>
      <c r="BU17" s="468"/>
      <c r="BV17" s="466">
        <v>3241304</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156</v>
      </c>
      <c r="C18" s="529"/>
      <c r="D18" s="529"/>
      <c r="E18" s="530"/>
      <c r="F18" s="530"/>
      <c r="G18" s="530"/>
      <c r="H18" s="530"/>
      <c r="I18" s="530"/>
      <c r="J18" s="530"/>
      <c r="K18" s="530"/>
      <c r="L18" s="531">
        <v>126.41</v>
      </c>
      <c r="M18" s="531"/>
      <c r="N18" s="531"/>
      <c r="O18" s="531"/>
      <c r="P18" s="531"/>
      <c r="Q18" s="531"/>
      <c r="R18" s="532"/>
      <c r="S18" s="532"/>
      <c r="T18" s="532"/>
      <c r="U18" s="532"/>
      <c r="V18" s="533"/>
      <c r="W18" s="547"/>
      <c r="X18" s="548"/>
      <c r="Y18" s="548"/>
      <c r="Z18" s="548"/>
      <c r="AA18" s="548"/>
      <c r="AB18" s="558"/>
      <c r="AC18" s="430">
        <v>65.900000000000006</v>
      </c>
      <c r="AD18" s="431"/>
      <c r="AE18" s="431"/>
      <c r="AF18" s="431"/>
      <c r="AG18" s="534"/>
      <c r="AH18" s="430">
        <v>64.599999999999994</v>
      </c>
      <c r="AI18" s="431"/>
      <c r="AJ18" s="431"/>
      <c r="AK18" s="431"/>
      <c r="AL18" s="432"/>
      <c r="AM18" s="535"/>
      <c r="AN18" s="440"/>
      <c r="AO18" s="440"/>
      <c r="AP18" s="440"/>
      <c r="AQ18" s="440"/>
      <c r="AR18" s="440"/>
      <c r="AS18" s="440"/>
      <c r="AT18" s="441"/>
      <c r="AU18" s="523"/>
      <c r="AV18" s="524"/>
      <c r="AW18" s="524"/>
      <c r="AX18" s="524"/>
      <c r="AY18" s="446" t="s">
        <v>157</v>
      </c>
      <c r="AZ18" s="447"/>
      <c r="BA18" s="447"/>
      <c r="BB18" s="447"/>
      <c r="BC18" s="447"/>
      <c r="BD18" s="447"/>
      <c r="BE18" s="447"/>
      <c r="BF18" s="447"/>
      <c r="BG18" s="447"/>
      <c r="BH18" s="447"/>
      <c r="BI18" s="447"/>
      <c r="BJ18" s="447"/>
      <c r="BK18" s="447"/>
      <c r="BL18" s="447"/>
      <c r="BM18" s="448"/>
      <c r="BN18" s="466">
        <v>7332184</v>
      </c>
      <c r="BO18" s="467"/>
      <c r="BP18" s="467"/>
      <c r="BQ18" s="467"/>
      <c r="BR18" s="467"/>
      <c r="BS18" s="467"/>
      <c r="BT18" s="467"/>
      <c r="BU18" s="468"/>
      <c r="BV18" s="466">
        <v>7184308</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158</v>
      </c>
      <c r="C19" s="529"/>
      <c r="D19" s="529"/>
      <c r="E19" s="530"/>
      <c r="F19" s="530"/>
      <c r="G19" s="530"/>
      <c r="H19" s="530"/>
      <c r="I19" s="530"/>
      <c r="J19" s="530"/>
      <c r="K19" s="530"/>
      <c r="L19" s="536">
        <v>216</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159</v>
      </c>
      <c r="AZ19" s="447"/>
      <c r="BA19" s="447"/>
      <c r="BB19" s="447"/>
      <c r="BC19" s="447"/>
      <c r="BD19" s="447"/>
      <c r="BE19" s="447"/>
      <c r="BF19" s="447"/>
      <c r="BG19" s="447"/>
      <c r="BH19" s="447"/>
      <c r="BI19" s="447"/>
      <c r="BJ19" s="447"/>
      <c r="BK19" s="447"/>
      <c r="BL19" s="447"/>
      <c r="BM19" s="448"/>
      <c r="BN19" s="466">
        <v>9180185</v>
      </c>
      <c r="BO19" s="467"/>
      <c r="BP19" s="467"/>
      <c r="BQ19" s="467"/>
      <c r="BR19" s="467"/>
      <c r="BS19" s="467"/>
      <c r="BT19" s="467"/>
      <c r="BU19" s="468"/>
      <c r="BV19" s="466">
        <v>8942736</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160</v>
      </c>
      <c r="C20" s="529"/>
      <c r="D20" s="529"/>
      <c r="E20" s="530"/>
      <c r="F20" s="530"/>
      <c r="G20" s="530"/>
      <c r="H20" s="530"/>
      <c r="I20" s="530"/>
      <c r="J20" s="530"/>
      <c r="K20" s="530"/>
      <c r="L20" s="536">
        <v>9214</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161</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162</v>
      </c>
      <c r="C22" s="496"/>
      <c r="D22" s="497"/>
      <c r="E22" s="504" t="s">
        <v>1</v>
      </c>
      <c r="F22" s="479"/>
      <c r="G22" s="479"/>
      <c r="H22" s="479"/>
      <c r="I22" s="479"/>
      <c r="J22" s="479"/>
      <c r="K22" s="480"/>
      <c r="L22" s="504" t="s">
        <v>163</v>
      </c>
      <c r="M22" s="479"/>
      <c r="N22" s="479"/>
      <c r="O22" s="479"/>
      <c r="P22" s="480"/>
      <c r="Q22" s="489" t="s">
        <v>164</v>
      </c>
      <c r="R22" s="490"/>
      <c r="S22" s="490"/>
      <c r="T22" s="490"/>
      <c r="U22" s="490"/>
      <c r="V22" s="505"/>
      <c r="W22" s="507" t="s">
        <v>165</v>
      </c>
      <c r="X22" s="496"/>
      <c r="Y22" s="497"/>
      <c r="Z22" s="504" t="s">
        <v>1</v>
      </c>
      <c r="AA22" s="479"/>
      <c r="AB22" s="479"/>
      <c r="AC22" s="479"/>
      <c r="AD22" s="479"/>
      <c r="AE22" s="479"/>
      <c r="AF22" s="479"/>
      <c r="AG22" s="480"/>
      <c r="AH22" s="478" t="s">
        <v>166</v>
      </c>
      <c r="AI22" s="479"/>
      <c r="AJ22" s="479"/>
      <c r="AK22" s="479"/>
      <c r="AL22" s="480"/>
      <c r="AM22" s="478" t="s">
        <v>167</v>
      </c>
      <c r="AN22" s="484"/>
      <c r="AO22" s="484"/>
      <c r="AP22" s="484"/>
      <c r="AQ22" s="484"/>
      <c r="AR22" s="485"/>
      <c r="AS22" s="489" t="s">
        <v>164</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168</v>
      </c>
      <c r="AZ23" s="459"/>
      <c r="BA23" s="459"/>
      <c r="BB23" s="459"/>
      <c r="BC23" s="459"/>
      <c r="BD23" s="459"/>
      <c r="BE23" s="459"/>
      <c r="BF23" s="459"/>
      <c r="BG23" s="459"/>
      <c r="BH23" s="459"/>
      <c r="BI23" s="459"/>
      <c r="BJ23" s="459"/>
      <c r="BK23" s="459"/>
      <c r="BL23" s="459"/>
      <c r="BM23" s="460"/>
      <c r="BN23" s="466">
        <v>12037971</v>
      </c>
      <c r="BO23" s="467"/>
      <c r="BP23" s="467"/>
      <c r="BQ23" s="467"/>
      <c r="BR23" s="467"/>
      <c r="BS23" s="467"/>
      <c r="BT23" s="467"/>
      <c r="BU23" s="468"/>
      <c r="BV23" s="466">
        <v>12652608</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169</v>
      </c>
      <c r="F24" s="440"/>
      <c r="G24" s="440"/>
      <c r="H24" s="440"/>
      <c r="I24" s="440"/>
      <c r="J24" s="440"/>
      <c r="K24" s="441"/>
      <c r="L24" s="442">
        <v>1</v>
      </c>
      <c r="M24" s="443"/>
      <c r="N24" s="443"/>
      <c r="O24" s="443"/>
      <c r="P24" s="444"/>
      <c r="Q24" s="442">
        <v>7680</v>
      </c>
      <c r="R24" s="443"/>
      <c r="S24" s="443"/>
      <c r="T24" s="443"/>
      <c r="U24" s="443"/>
      <c r="V24" s="444"/>
      <c r="W24" s="508"/>
      <c r="X24" s="499"/>
      <c r="Y24" s="500"/>
      <c r="Z24" s="439" t="s">
        <v>170</v>
      </c>
      <c r="AA24" s="440"/>
      <c r="AB24" s="440"/>
      <c r="AC24" s="440"/>
      <c r="AD24" s="440"/>
      <c r="AE24" s="440"/>
      <c r="AF24" s="440"/>
      <c r="AG24" s="441"/>
      <c r="AH24" s="442">
        <v>197</v>
      </c>
      <c r="AI24" s="443"/>
      <c r="AJ24" s="443"/>
      <c r="AK24" s="443"/>
      <c r="AL24" s="444"/>
      <c r="AM24" s="442">
        <v>583120</v>
      </c>
      <c r="AN24" s="443"/>
      <c r="AO24" s="443"/>
      <c r="AP24" s="443"/>
      <c r="AQ24" s="443"/>
      <c r="AR24" s="444"/>
      <c r="AS24" s="442">
        <v>2960</v>
      </c>
      <c r="AT24" s="443"/>
      <c r="AU24" s="443"/>
      <c r="AV24" s="443"/>
      <c r="AW24" s="443"/>
      <c r="AX24" s="445"/>
      <c r="AY24" s="433" t="s">
        <v>171</v>
      </c>
      <c r="AZ24" s="434"/>
      <c r="BA24" s="434"/>
      <c r="BB24" s="434"/>
      <c r="BC24" s="434"/>
      <c r="BD24" s="434"/>
      <c r="BE24" s="434"/>
      <c r="BF24" s="434"/>
      <c r="BG24" s="434"/>
      <c r="BH24" s="434"/>
      <c r="BI24" s="434"/>
      <c r="BJ24" s="434"/>
      <c r="BK24" s="434"/>
      <c r="BL24" s="434"/>
      <c r="BM24" s="435"/>
      <c r="BN24" s="466">
        <v>8759923</v>
      </c>
      <c r="BO24" s="467"/>
      <c r="BP24" s="467"/>
      <c r="BQ24" s="467"/>
      <c r="BR24" s="467"/>
      <c r="BS24" s="467"/>
      <c r="BT24" s="467"/>
      <c r="BU24" s="468"/>
      <c r="BV24" s="466">
        <v>9117552</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172</v>
      </c>
      <c r="F25" s="440"/>
      <c r="G25" s="440"/>
      <c r="H25" s="440"/>
      <c r="I25" s="440"/>
      <c r="J25" s="440"/>
      <c r="K25" s="441"/>
      <c r="L25" s="442">
        <v>1</v>
      </c>
      <c r="M25" s="443"/>
      <c r="N25" s="443"/>
      <c r="O25" s="443"/>
      <c r="P25" s="444"/>
      <c r="Q25" s="442">
        <v>6350</v>
      </c>
      <c r="R25" s="443"/>
      <c r="S25" s="443"/>
      <c r="T25" s="443"/>
      <c r="U25" s="443"/>
      <c r="V25" s="444"/>
      <c r="W25" s="508"/>
      <c r="X25" s="499"/>
      <c r="Y25" s="500"/>
      <c r="Z25" s="439" t="s">
        <v>173</v>
      </c>
      <c r="AA25" s="440"/>
      <c r="AB25" s="440"/>
      <c r="AC25" s="440"/>
      <c r="AD25" s="440"/>
      <c r="AE25" s="440"/>
      <c r="AF25" s="440"/>
      <c r="AG25" s="441"/>
      <c r="AH25" s="442" t="s">
        <v>137</v>
      </c>
      <c r="AI25" s="443"/>
      <c r="AJ25" s="443"/>
      <c r="AK25" s="443"/>
      <c r="AL25" s="444"/>
      <c r="AM25" s="442" t="s">
        <v>137</v>
      </c>
      <c r="AN25" s="443"/>
      <c r="AO25" s="443"/>
      <c r="AP25" s="443"/>
      <c r="AQ25" s="443"/>
      <c r="AR25" s="444"/>
      <c r="AS25" s="442" t="s">
        <v>137</v>
      </c>
      <c r="AT25" s="443"/>
      <c r="AU25" s="443"/>
      <c r="AV25" s="443"/>
      <c r="AW25" s="443"/>
      <c r="AX25" s="445"/>
      <c r="AY25" s="458" t="s">
        <v>174</v>
      </c>
      <c r="AZ25" s="459"/>
      <c r="BA25" s="459"/>
      <c r="BB25" s="459"/>
      <c r="BC25" s="459"/>
      <c r="BD25" s="459"/>
      <c r="BE25" s="459"/>
      <c r="BF25" s="459"/>
      <c r="BG25" s="459"/>
      <c r="BH25" s="459"/>
      <c r="BI25" s="459"/>
      <c r="BJ25" s="459"/>
      <c r="BK25" s="459"/>
      <c r="BL25" s="459"/>
      <c r="BM25" s="460"/>
      <c r="BN25" s="461">
        <v>3445396</v>
      </c>
      <c r="BO25" s="462"/>
      <c r="BP25" s="462"/>
      <c r="BQ25" s="462"/>
      <c r="BR25" s="462"/>
      <c r="BS25" s="462"/>
      <c r="BT25" s="462"/>
      <c r="BU25" s="463"/>
      <c r="BV25" s="461">
        <v>3467551</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175</v>
      </c>
      <c r="F26" s="440"/>
      <c r="G26" s="440"/>
      <c r="H26" s="440"/>
      <c r="I26" s="440"/>
      <c r="J26" s="440"/>
      <c r="K26" s="441"/>
      <c r="L26" s="442">
        <v>1</v>
      </c>
      <c r="M26" s="443"/>
      <c r="N26" s="443"/>
      <c r="O26" s="443"/>
      <c r="P26" s="444"/>
      <c r="Q26" s="442">
        <v>5620</v>
      </c>
      <c r="R26" s="443"/>
      <c r="S26" s="443"/>
      <c r="T26" s="443"/>
      <c r="U26" s="443"/>
      <c r="V26" s="444"/>
      <c r="W26" s="508"/>
      <c r="X26" s="499"/>
      <c r="Y26" s="500"/>
      <c r="Z26" s="439" t="s">
        <v>176</v>
      </c>
      <c r="AA26" s="521"/>
      <c r="AB26" s="521"/>
      <c r="AC26" s="521"/>
      <c r="AD26" s="521"/>
      <c r="AE26" s="521"/>
      <c r="AF26" s="521"/>
      <c r="AG26" s="522"/>
      <c r="AH26" s="442">
        <v>2</v>
      </c>
      <c r="AI26" s="443"/>
      <c r="AJ26" s="443"/>
      <c r="AK26" s="443"/>
      <c r="AL26" s="444"/>
      <c r="AM26" s="442" t="s">
        <v>177</v>
      </c>
      <c r="AN26" s="443"/>
      <c r="AO26" s="443"/>
      <c r="AP26" s="443"/>
      <c r="AQ26" s="443"/>
      <c r="AR26" s="444"/>
      <c r="AS26" s="442" t="s">
        <v>177</v>
      </c>
      <c r="AT26" s="443"/>
      <c r="AU26" s="443"/>
      <c r="AV26" s="443"/>
      <c r="AW26" s="443"/>
      <c r="AX26" s="445"/>
      <c r="AY26" s="475" t="s">
        <v>178</v>
      </c>
      <c r="AZ26" s="476"/>
      <c r="BA26" s="476"/>
      <c r="BB26" s="476"/>
      <c r="BC26" s="476"/>
      <c r="BD26" s="476"/>
      <c r="BE26" s="476"/>
      <c r="BF26" s="476"/>
      <c r="BG26" s="476"/>
      <c r="BH26" s="476"/>
      <c r="BI26" s="476"/>
      <c r="BJ26" s="476"/>
      <c r="BK26" s="476"/>
      <c r="BL26" s="476"/>
      <c r="BM26" s="477"/>
      <c r="BN26" s="466" t="s">
        <v>137</v>
      </c>
      <c r="BO26" s="467"/>
      <c r="BP26" s="467"/>
      <c r="BQ26" s="467"/>
      <c r="BR26" s="467"/>
      <c r="BS26" s="467"/>
      <c r="BT26" s="467"/>
      <c r="BU26" s="468"/>
      <c r="BV26" s="466" t="s">
        <v>137</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179</v>
      </c>
      <c r="F27" s="440"/>
      <c r="G27" s="440"/>
      <c r="H27" s="440"/>
      <c r="I27" s="440"/>
      <c r="J27" s="440"/>
      <c r="K27" s="441"/>
      <c r="L27" s="442">
        <v>1</v>
      </c>
      <c r="M27" s="443"/>
      <c r="N27" s="443"/>
      <c r="O27" s="443"/>
      <c r="P27" s="444"/>
      <c r="Q27" s="442">
        <v>4000</v>
      </c>
      <c r="R27" s="443"/>
      <c r="S27" s="443"/>
      <c r="T27" s="443"/>
      <c r="U27" s="443"/>
      <c r="V27" s="444"/>
      <c r="W27" s="508"/>
      <c r="X27" s="499"/>
      <c r="Y27" s="500"/>
      <c r="Z27" s="439" t="s">
        <v>180</v>
      </c>
      <c r="AA27" s="440"/>
      <c r="AB27" s="440"/>
      <c r="AC27" s="440"/>
      <c r="AD27" s="440"/>
      <c r="AE27" s="440"/>
      <c r="AF27" s="440"/>
      <c r="AG27" s="441"/>
      <c r="AH27" s="442">
        <v>2</v>
      </c>
      <c r="AI27" s="443"/>
      <c r="AJ27" s="443"/>
      <c r="AK27" s="443"/>
      <c r="AL27" s="444"/>
      <c r="AM27" s="442" t="s">
        <v>177</v>
      </c>
      <c r="AN27" s="443"/>
      <c r="AO27" s="443"/>
      <c r="AP27" s="443"/>
      <c r="AQ27" s="443"/>
      <c r="AR27" s="444"/>
      <c r="AS27" s="442" t="s">
        <v>181</v>
      </c>
      <c r="AT27" s="443"/>
      <c r="AU27" s="443"/>
      <c r="AV27" s="443"/>
      <c r="AW27" s="443"/>
      <c r="AX27" s="445"/>
      <c r="AY27" s="472" t="s">
        <v>182</v>
      </c>
      <c r="AZ27" s="473"/>
      <c r="BA27" s="473"/>
      <c r="BB27" s="473"/>
      <c r="BC27" s="473"/>
      <c r="BD27" s="473"/>
      <c r="BE27" s="473"/>
      <c r="BF27" s="473"/>
      <c r="BG27" s="473"/>
      <c r="BH27" s="473"/>
      <c r="BI27" s="473"/>
      <c r="BJ27" s="473"/>
      <c r="BK27" s="473"/>
      <c r="BL27" s="473"/>
      <c r="BM27" s="474"/>
      <c r="BN27" s="469">
        <v>101393</v>
      </c>
      <c r="BO27" s="470"/>
      <c r="BP27" s="470"/>
      <c r="BQ27" s="470"/>
      <c r="BR27" s="470"/>
      <c r="BS27" s="470"/>
      <c r="BT27" s="470"/>
      <c r="BU27" s="471"/>
      <c r="BV27" s="469">
        <v>101271</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183</v>
      </c>
      <c r="F28" s="440"/>
      <c r="G28" s="440"/>
      <c r="H28" s="440"/>
      <c r="I28" s="440"/>
      <c r="J28" s="440"/>
      <c r="K28" s="441"/>
      <c r="L28" s="442">
        <v>1</v>
      </c>
      <c r="M28" s="443"/>
      <c r="N28" s="443"/>
      <c r="O28" s="443"/>
      <c r="P28" s="444"/>
      <c r="Q28" s="442">
        <v>3300</v>
      </c>
      <c r="R28" s="443"/>
      <c r="S28" s="443"/>
      <c r="T28" s="443"/>
      <c r="U28" s="443"/>
      <c r="V28" s="444"/>
      <c r="W28" s="508"/>
      <c r="X28" s="499"/>
      <c r="Y28" s="500"/>
      <c r="Z28" s="439" t="s">
        <v>184</v>
      </c>
      <c r="AA28" s="440"/>
      <c r="AB28" s="440"/>
      <c r="AC28" s="440"/>
      <c r="AD28" s="440"/>
      <c r="AE28" s="440"/>
      <c r="AF28" s="440"/>
      <c r="AG28" s="441"/>
      <c r="AH28" s="442" t="s">
        <v>137</v>
      </c>
      <c r="AI28" s="443"/>
      <c r="AJ28" s="443"/>
      <c r="AK28" s="443"/>
      <c r="AL28" s="444"/>
      <c r="AM28" s="442" t="s">
        <v>137</v>
      </c>
      <c r="AN28" s="443"/>
      <c r="AO28" s="443"/>
      <c r="AP28" s="443"/>
      <c r="AQ28" s="443"/>
      <c r="AR28" s="444"/>
      <c r="AS28" s="442" t="s">
        <v>137</v>
      </c>
      <c r="AT28" s="443"/>
      <c r="AU28" s="443"/>
      <c r="AV28" s="443"/>
      <c r="AW28" s="443"/>
      <c r="AX28" s="445"/>
      <c r="AY28" s="449" t="s">
        <v>185</v>
      </c>
      <c r="AZ28" s="450"/>
      <c r="BA28" s="450"/>
      <c r="BB28" s="451"/>
      <c r="BC28" s="458" t="s">
        <v>48</v>
      </c>
      <c r="BD28" s="459"/>
      <c r="BE28" s="459"/>
      <c r="BF28" s="459"/>
      <c r="BG28" s="459"/>
      <c r="BH28" s="459"/>
      <c r="BI28" s="459"/>
      <c r="BJ28" s="459"/>
      <c r="BK28" s="459"/>
      <c r="BL28" s="459"/>
      <c r="BM28" s="460"/>
      <c r="BN28" s="461">
        <v>3172344</v>
      </c>
      <c r="BO28" s="462"/>
      <c r="BP28" s="462"/>
      <c r="BQ28" s="462"/>
      <c r="BR28" s="462"/>
      <c r="BS28" s="462"/>
      <c r="BT28" s="462"/>
      <c r="BU28" s="463"/>
      <c r="BV28" s="461">
        <v>3173913</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186</v>
      </c>
      <c r="F29" s="440"/>
      <c r="G29" s="440"/>
      <c r="H29" s="440"/>
      <c r="I29" s="440"/>
      <c r="J29" s="440"/>
      <c r="K29" s="441"/>
      <c r="L29" s="442">
        <v>14</v>
      </c>
      <c r="M29" s="443"/>
      <c r="N29" s="443"/>
      <c r="O29" s="443"/>
      <c r="P29" s="444"/>
      <c r="Q29" s="442">
        <v>3100</v>
      </c>
      <c r="R29" s="443"/>
      <c r="S29" s="443"/>
      <c r="T29" s="443"/>
      <c r="U29" s="443"/>
      <c r="V29" s="444"/>
      <c r="W29" s="509"/>
      <c r="X29" s="510"/>
      <c r="Y29" s="511"/>
      <c r="Z29" s="439" t="s">
        <v>187</v>
      </c>
      <c r="AA29" s="440"/>
      <c r="AB29" s="440"/>
      <c r="AC29" s="440"/>
      <c r="AD29" s="440"/>
      <c r="AE29" s="440"/>
      <c r="AF29" s="440"/>
      <c r="AG29" s="441"/>
      <c r="AH29" s="442">
        <v>199</v>
      </c>
      <c r="AI29" s="443"/>
      <c r="AJ29" s="443"/>
      <c r="AK29" s="443"/>
      <c r="AL29" s="444"/>
      <c r="AM29" s="442">
        <v>590946</v>
      </c>
      <c r="AN29" s="443"/>
      <c r="AO29" s="443"/>
      <c r="AP29" s="443"/>
      <c r="AQ29" s="443"/>
      <c r="AR29" s="444"/>
      <c r="AS29" s="442">
        <v>2970</v>
      </c>
      <c r="AT29" s="443"/>
      <c r="AU29" s="443"/>
      <c r="AV29" s="443"/>
      <c r="AW29" s="443"/>
      <c r="AX29" s="445"/>
      <c r="AY29" s="452"/>
      <c r="AZ29" s="453"/>
      <c r="BA29" s="453"/>
      <c r="BB29" s="454"/>
      <c r="BC29" s="446" t="s">
        <v>188</v>
      </c>
      <c r="BD29" s="447"/>
      <c r="BE29" s="447"/>
      <c r="BF29" s="447"/>
      <c r="BG29" s="447"/>
      <c r="BH29" s="447"/>
      <c r="BI29" s="447"/>
      <c r="BJ29" s="447"/>
      <c r="BK29" s="447"/>
      <c r="BL29" s="447"/>
      <c r="BM29" s="448"/>
      <c r="BN29" s="466">
        <v>1113493</v>
      </c>
      <c r="BO29" s="467"/>
      <c r="BP29" s="467"/>
      <c r="BQ29" s="467"/>
      <c r="BR29" s="467"/>
      <c r="BS29" s="467"/>
      <c r="BT29" s="467"/>
      <c r="BU29" s="468"/>
      <c r="BV29" s="466">
        <v>1258981</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189</v>
      </c>
      <c r="X30" s="519"/>
      <c r="Y30" s="519"/>
      <c r="Z30" s="519"/>
      <c r="AA30" s="519"/>
      <c r="AB30" s="519"/>
      <c r="AC30" s="519"/>
      <c r="AD30" s="519"/>
      <c r="AE30" s="519"/>
      <c r="AF30" s="519"/>
      <c r="AG30" s="520"/>
      <c r="AH30" s="430">
        <v>95.3</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4160799</v>
      </c>
      <c r="BO30" s="470"/>
      <c r="BP30" s="470"/>
      <c r="BQ30" s="470"/>
      <c r="BR30" s="470"/>
      <c r="BS30" s="470"/>
      <c r="BT30" s="470"/>
      <c r="BU30" s="471"/>
      <c r="BV30" s="469">
        <v>2876086</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196</v>
      </c>
      <c r="D33" s="429"/>
      <c r="E33" s="428" t="s">
        <v>197</v>
      </c>
      <c r="F33" s="428"/>
      <c r="G33" s="428"/>
      <c r="H33" s="428"/>
      <c r="I33" s="428"/>
      <c r="J33" s="428"/>
      <c r="K33" s="428"/>
      <c r="L33" s="428"/>
      <c r="M33" s="428"/>
      <c r="N33" s="428"/>
      <c r="O33" s="428"/>
      <c r="P33" s="428"/>
      <c r="Q33" s="428"/>
      <c r="R33" s="428"/>
      <c r="S33" s="428"/>
      <c r="T33" s="216"/>
      <c r="U33" s="429" t="s">
        <v>196</v>
      </c>
      <c r="V33" s="429"/>
      <c r="W33" s="428" t="s">
        <v>198</v>
      </c>
      <c r="X33" s="428"/>
      <c r="Y33" s="428"/>
      <c r="Z33" s="428"/>
      <c r="AA33" s="428"/>
      <c r="AB33" s="428"/>
      <c r="AC33" s="428"/>
      <c r="AD33" s="428"/>
      <c r="AE33" s="428"/>
      <c r="AF33" s="428"/>
      <c r="AG33" s="428"/>
      <c r="AH33" s="428"/>
      <c r="AI33" s="428"/>
      <c r="AJ33" s="428"/>
      <c r="AK33" s="428"/>
      <c r="AL33" s="216"/>
      <c r="AM33" s="429" t="s">
        <v>196</v>
      </c>
      <c r="AN33" s="429"/>
      <c r="AO33" s="428" t="s">
        <v>199</v>
      </c>
      <c r="AP33" s="428"/>
      <c r="AQ33" s="428"/>
      <c r="AR33" s="428"/>
      <c r="AS33" s="428"/>
      <c r="AT33" s="428"/>
      <c r="AU33" s="428"/>
      <c r="AV33" s="428"/>
      <c r="AW33" s="428"/>
      <c r="AX33" s="428"/>
      <c r="AY33" s="428"/>
      <c r="AZ33" s="428"/>
      <c r="BA33" s="428"/>
      <c r="BB33" s="428"/>
      <c r="BC33" s="428"/>
      <c r="BD33" s="217"/>
      <c r="BE33" s="428" t="s">
        <v>200</v>
      </c>
      <c r="BF33" s="428"/>
      <c r="BG33" s="428" t="s">
        <v>201</v>
      </c>
      <c r="BH33" s="428"/>
      <c r="BI33" s="428"/>
      <c r="BJ33" s="428"/>
      <c r="BK33" s="428"/>
      <c r="BL33" s="428"/>
      <c r="BM33" s="428"/>
      <c r="BN33" s="428"/>
      <c r="BO33" s="428"/>
      <c r="BP33" s="428"/>
      <c r="BQ33" s="428"/>
      <c r="BR33" s="428"/>
      <c r="BS33" s="428"/>
      <c r="BT33" s="428"/>
      <c r="BU33" s="428"/>
      <c r="BV33" s="217"/>
      <c r="BW33" s="429" t="s">
        <v>200</v>
      </c>
      <c r="BX33" s="429"/>
      <c r="BY33" s="428" t="s">
        <v>202</v>
      </c>
      <c r="BZ33" s="428"/>
      <c r="CA33" s="428"/>
      <c r="CB33" s="428"/>
      <c r="CC33" s="428"/>
      <c r="CD33" s="428"/>
      <c r="CE33" s="428"/>
      <c r="CF33" s="428"/>
      <c r="CG33" s="428"/>
      <c r="CH33" s="428"/>
      <c r="CI33" s="428"/>
      <c r="CJ33" s="428"/>
      <c r="CK33" s="428"/>
      <c r="CL33" s="428"/>
      <c r="CM33" s="428"/>
      <c r="CN33" s="216"/>
      <c r="CO33" s="429" t="s">
        <v>196</v>
      </c>
      <c r="CP33" s="429"/>
      <c r="CQ33" s="428" t="s">
        <v>203</v>
      </c>
      <c r="CR33" s="428"/>
      <c r="CS33" s="428"/>
      <c r="CT33" s="428"/>
      <c r="CU33" s="428"/>
      <c r="CV33" s="428"/>
      <c r="CW33" s="428"/>
      <c r="CX33" s="428"/>
      <c r="CY33" s="428"/>
      <c r="CZ33" s="428"/>
      <c r="DA33" s="428"/>
      <c r="DB33" s="428"/>
      <c r="DC33" s="428"/>
      <c r="DD33" s="428"/>
      <c r="DE33" s="428"/>
      <c r="DF33" s="216"/>
      <c r="DG33" s="427" t="s">
        <v>204</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5</v>
      </c>
      <c r="V34" s="425"/>
      <c r="W34" s="424" t="str">
        <f>IF('各会計、関係団体の財政状況及び健全化判断比率'!B28="","",'各会計、関係団体の財政状況及び健全化判断比率'!B28)</f>
        <v>嬉野市国民健康保険特別会計</v>
      </c>
      <c r="X34" s="424"/>
      <c r="Y34" s="424"/>
      <c r="Z34" s="424"/>
      <c r="AA34" s="424"/>
      <c r="AB34" s="424"/>
      <c r="AC34" s="424"/>
      <c r="AD34" s="424"/>
      <c r="AE34" s="424"/>
      <c r="AF34" s="424"/>
      <c r="AG34" s="424"/>
      <c r="AH34" s="424"/>
      <c r="AI34" s="424"/>
      <c r="AJ34" s="424"/>
      <c r="AK34" s="424"/>
      <c r="AL34" s="214"/>
      <c r="AM34" s="425">
        <f>IF(AO34="","",MAX(C34:D43,U34:V43)+1)</f>
        <v>7</v>
      </c>
      <c r="AN34" s="425"/>
      <c r="AO34" s="424" t="str">
        <f>IF('各会計、関係団体の財政状況及び健全化判断比率'!B30="","",'各会計、関係団体の財政状況及び健全化判断比率'!B30)</f>
        <v>嬉野市水道事業会計</v>
      </c>
      <c r="AP34" s="424"/>
      <c r="AQ34" s="424"/>
      <c r="AR34" s="424"/>
      <c r="AS34" s="424"/>
      <c r="AT34" s="424"/>
      <c r="AU34" s="424"/>
      <c r="AV34" s="424"/>
      <c r="AW34" s="424"/>
      <c r="AX34" s="424"/>
      <c r="AY34" s="424"/>
      <c r="AZ34" s="424"/>
      <c r="BA34" s="424"/>
      <c r="BB34" s="424"/>
      <c r="BC34" s="424"/>
      <c r="BD34" s="214"/>
      <c r="BE34" s="425">
        <f>IF(BG34="","",MAX(C34:D43,U34:V43,AM34:AN43)+1)</f>
        <v>8</v>
      </c>
      <c r="BF34" s="425"/>
      <c r="BG34" s="424" t="str">
        <f>IF('各会計、関係団体の財政状況及び健全化判断比率'!B31="","",'各会計、関係団体の財政状況及び健全化判断比率'!B31)</f>
        <v>嬉野市農業集落排水特別会計</v>
      </c>
      <c r="BH34" s="424"/>
      <c r="BI34" s="424"/>
      <c r="BJ34" s="424"/>
      <c r="BK34" s="424"/>
      <c r="BL34" s="424"/>
      <c r="BM34" s="424"/>
      <c r="BN34" s="424"/>
      <c r="BO34" s="424"/>
      <c r="BP34" s="424"/>
      <c r="BQ34" s="424"/>
      <c r="BR34" s="424"/>
      <c r="BS34" s="424"/>
      <c r="BT34" s="424"/>
      <c r="BU34" s="424"/>
      <c r="BV34" s="214"/>
      <c r="BW34" s="425">
        <f>IF(BY34="","",MAX(C34:D43,U34:V43,AM34:AN43,BE34:BF43)+1)</f>
        <v>11</v>
      </c>
      <c r="BX34" s="425"/>
      <c r="BY34" s="424" t="str">
        <f>IF('各会計、関係団体の財政状況及び健全化判断比率'!B68="","",'各会計、関係団体の財政状況及び健全化判断比率'!B68)</f>
        <v>鹿島・藤津地区衛生施設組合</v>
      </c>
      <c r="BZ34" s="424"/>
      <c r="CA34" s="424"/>
      <c r="CB34" s="424"/>
      <c r="CC34" s="424"/>
      <c r="CD34" s="424"/>
      <c r="CE34" s="424"/>
      <c r="CF34" s="424"/>
      <c r="CG34" s="424"/>
      <c r="CH34" s="424"/>
      <c r="CI34" s="424"/>
      <c r="CJ34" s="424"/>
      <c r="CK34" s="424"/>
      <c r="CL34" s="424"/>
      <c r="CM34" s="424"/>
      <c r="CN34" s="214"/>
      <c r="CO34" s="425">
        <f>IF(CQ34="","",MAX(C34:D43,U34:V43,AM34:AN43,BE34:BF43,BW34:BX43)+1)</f>
        <v>20</v>
      </c>
      <c r="CP34" s="425"/>
      <c r="CQ34" s="424" t="str">
        <f>IF('各会計、関係団体の財政状況及び健全化判断比率'!BS7="","",'各会計、関係団体の財政状況及び健全化判断比率'!BS7)</f>
        <v>嬉野市土地開発公社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嬉野市嬉野都市計画事業嬉野第七土地区画整理事業費特別会計</v>
      </c>
      <c r="F35" s="424"/>
      <c r="G35" s="424"/>
      <c r="H35" s="424"/>
      <c r="I35" s="424"/>
      <c r="J35" s="424"/>
      <c r="K35" s="424"/>
      <c r="L35" s="424"/>
      <c r="M35" s="424"/>
      <c r="N35" s="424"/>
      <c r="O35" s="424"/>
      <c r="P35" s="424"/>
      <c r="Q35" s="424"/>
      <c r="R35" s="424"/>
      <c r="S35" s="424"/>
      <c r="T35" s="214"/>
      <c r="U35" s="425">
        <f>IF(W35="","",U34+1)</f>
        <v>6</v>
      </c>
      <c r="V35" s="425"/>
      <c r="W35" s="424" t="str">
        <f>IF('各会計、関係団体の財政状況及び健全化判断比率'!B29="","",'各会計、関係団体の財政状況及び健全化判断比率'!B29)</f>
        <v>嬉野市後期高齢者医療特別会計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9</v>
      </c>
      <c r="BF35" s="425"/>
      <c r="BG35" s="424" t="str">
        <f>IF('各会計、関係団体の財政状況及び健全化判断比率'!B32="","",'各会計、関係団体の財政状況及び健全化判断比率'!B32)</f>
        <v>嬉野都市計画下水道事業嬉野市公共下水道事業費特別会計</v>
      </c>
      <c r="BH35" s="424"/>
      <c r="BI35" s="424"/>
      <c r="BJ35" s="424"/>
      <c r="BK35" s="424"/>
      <c r="BL35" s="424"/>
      <c r="BM35" s="424"/>
      <c r="BN35" s="424"/>
      <c r="BO35" s="424"/>
      <c r="BP35" s="424"/>
      <c r="BQ35" s="424"/>
      <c r="BR35" s="424"/>
      <c r="BS35" s="424"/>
      <c r="BT35" s="424"/>
      <c r="BU35" s="424"/>
      <c r="BV35" s="214"/>
      <c r="BW35" s="425">
        <f t="shared" ref="BW35:BW43" si="2">IF(BY35="","",BW34+1)</f>
        <v>12</v>
      </c>
      <c r="BX35" s="425"/>
      <c r="BY35" s="424" t="str">
        <f>IF('各会計、関係団体の財政状況及び健全化判断比率'!B69="","",'各会計、関係団体の財政状況及び健全化判断比率'!B69)</f>
        <v>杵藤地区広域市町村圏組合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f>IF(E36="","",C35+1)</f>
        <v>3</v>
      </c>
      <c r="D36" s="425"/>
      <c r="E36" s="424" t="str">
        <f>IF('各会計、関係団体の財政状況及び健全化判断比率'!B9="","",'各会計、関係団体の財政状況及び健全化判断比率'!B9)</f>
        <v>嬉野市嬉野都市計画事業嬉野第八土地区画整理事業費特別会計</v>
      </c>
      <c r="F36" s="424"/>
      <c r="G36" s="424"/>
      <c r="H36" s="424"/>
      <c r="I36" s="424"/>
      <c r="J36" s="424"/>
      <c r="K36" s="424"/>
      <c r="L36" s="424"/>
      <c r="M36" s="424"/>
      <c r="N36" s="424"/>
      <c r="O36" s="424"/>
      <c r="P36" s="424"/>
      <c r="Q36" s="424"/>
      <c r="R36" s="424"/>
      <c r="S36" s="424"/>
      <c r="T36" s="214"/>
      <c r="U36" s="425" t="str">
        <f t="shared" ref="U36:U43" si="4">IF(W36="","",U35+1)</f>
        <v/>
      </c>
      <c r="V36" s="425"/>
      <c r="W36" s="424"/>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f t="shared" si="1"/>
        <v>10</v>
      </c>
      <c r="BF36" s="425"/>
      <c r="BG36" s="424" t="str">
        <f>IF('各会計、関係団体の財政状況及び健全化判断比率'!B33="","",'各会計、関係団体の財政状況及び健全化判断比率'!B33)</f>
        <v>嬉野市浄化槽特別会計</v>
      </c>
      <c r="BH36" s="424"/>
      <c r="BI36" s="424"/>
      <c r="BJ36" s="424"/>
      <c r="BK36" s="424"/>
      <c r="BL36" s="424"/>
      <c r="BM36" s="424"/>
      <c r="BN36" s="424"/>
      <c r="BO36" s="424"/>
      <c r="BP36" s="424"/>
      <c r="BQ36" s="424"/>
      <c r="BR36" s="424"/>
      <c r="BS36" s="424"/>
      <c r="BT36" s="424"/>
      <c r="BU36" s="424"/>
      <c r="BV36" s="214"/>
      <c r="BW36" s="425">
        <f t="shared" si="2"/>
        <v>13</v>
      </c>
      <c r="BX36" s="425"/>
      <c r="BY36" s="424" t="str">
        <f>IF('各会計、関係団体の財政状況及び健全化判断比率'!B70="","",'各会計、関係団体の財政状況及び健全化判断比率'!B70)</f>
        <v>杵藤地区広域市町村圏組合(特別会計)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f>IF(E37="","",C36+1)</f>
        <v>4</v>
      </c>
      <c r="D37" s="425"/>
      <c r="E37" s="424" t="str">
        <f>IF('各会計、関係団体の財政状況及び健全化判断比率'!B10="","",'各会計、関係団体の財政状況及び健全化判断比率'!B10)</f>
        <v>嬉野市嬉野都市計画事業嬉野温泉駅周辺土地区画整理事業費特別会計</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14</v>
      </c>
      <c r="BX37" s="425"/>
      <c r="BY37" s="424" t="str">
        <f>IF('各会計、関係団体の財政状況及び健全化判断比率'!B71="","",'各会計、関係団体の財政状況及び健全化判断比率'!B71)</f>
        <v>佐賀県後期高齢者医療広域連合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15</v>
      </c>
      <c r="BX38" s="425"/>
      <c r="BY38" s="424" t="str">
        <f>IF('各会計、関係団体の財政状況及び健全化判断比率'!B72="","",'各会計、関係団体の財政状況及び健全化判断比率'!B72)</f>
        <v>佐賀県後期高齢者医療広域連合(特別会計)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16</v>
      </c>
      <c r="BX39" s="425"/>
      <c r="BY39" s="424" t="str">
        <f>IF('各会計、関係団体の財政状況及び健全化判断比率'!B73="","",'各会計、関係団体の財政状況及び健全化判断比率'!B73)</f>
        <v>佐賀県市町総合事務組合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17</v>
      </c>
      <c r="BX40" s="425"/>
      <c r="BY40" s="424" t="str">
        <f>IF('各会計、関係団体の財政状況及び健全化判断比率'!B74="","",'各会計、関係団体の財政状況及び健全化判断比率'!B74)</f>
        <v>佐賀県市町総合事務組合（交通災害）</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18</v>
      </c>
      <c r="BX41" s="425"/>
      <c r="BY41" s="424" t="str">
        <f>IF('各会計、関係団体の財政状況及び健全化判断比率'!B75="","",'各会計、関係団体の財政状況及び健全化判断比率'!B75)</f>
        <v>佐賀県西部広域環境組合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19</v>
      </c>
      <c r="BX42" s="425"/>
      <c r="BY42" s="424" t="str">
        <f>IF('各会計、関係団体の財政状況及び健全化判断比率'!B76="","",'各会計、関係団体の財政状況及び健全化判断比率'!B76)</f>
        <v>佐賀西部広域水道企業団</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063+mBf4i+HjGrzQVkt2m7OyMrTUh21oYldGWQLTZIVfvs87wjMmgVbbG2Bcoa6oEVSNKE6FmJL0LlcE0gibcw==" saltValue="IyVr0JmzDMA7Ugl77vL7U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3"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election activeCell="AY8" sqref="AY8:BM8"/>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571</v>
      </c>
      <c r="G33" s="29" t="s">
        <v>572</v>
      </c>
      <c r="H33" s="29" t="s">
        <v>573</v>
      </c>
      <c r="I33" s="29" t="s">
        <v>574</v>
      </c>
      <c r="J33" s="30" t="s">
        <v>575</v>
      </c>
      <c r="K33" s="22"/>
      <c r="L33" s="22"/>
      <c r="M33" s="22"/>
      <c r="N33" s="22"/>
      <c r="O33" s="22"/>
      <c r="P33" s="22"/>
    </row>
    <row r="34" spans="1:16" ht="39" customHeight="1" x14ac:dyDescent="0.15">
      <c r="A34" s="22"/>
      <c r="B34" s="31"/>
      <c r="C34" s="1248" t="s">
        <v>577</v>
      </c>
      <c r="D34" s="1248"/>
      <c r="E34" s="1249"/>
      <c r="F34" s="32">
        <v>15.66</v>
      </c>
      <c r="G34" s="33">
        <v>16.96</v>
      </c>
      <c r="H34" s="33">
        <v>17.690000000000001</v>
      </c>
      <c r="I34" s="33">
        <v>16.28</v>
      </c>
      <c r="J34" s="34">
        <v>14.94</v>
      </c>
      <c r="K34" s="22"/>
      <c r="L34" s="22"/>
      <c r="M34" s="22"/>
      <c r="N34" s="22"/>
      <c r="O34" s="22"/>
      <c r="P34" s="22"/>
    </row>
    <row r="35" spans="1:16" ht="39" customHeight="1" x14ac:dyDescent="0.15">
      <c r="A35" s="22"/>
      <c r="B35" s="35"/>
      <c r="C35" s="1242" t="s">
        <v>578</v>
      </c>
      <c r="D35" s="1243"/>
      <c r="E35" s="1244"/>
      <c r="F35" s="36">
        <v>5.4</v>
      </c>
      <c r="G35" s="37">
        <v>6.68</v>
      </c>
      <c r="H35" s="37">
        <v>5.5</v>
      </c>
      <c r="I35" s="37">
        <v>4.71</v>
      </c>
      <c r="J35" s="38">
        <v>7.03</v>
      </c>
      <c r="K35" s="22"/>
      <c r="L35" s="22"/>
      <c r="M35" s="22"/>
      <c r="N35" s="22"/>
      <c r="O35" s="22"/>
      <c r="P35" s="22"/>
    </row>
    <row r="36" spans="1:16" ht="39" customHeight="1" x14ac:dyDescent="0.15">
      <c r="A36" s="22"/>
      <c r="B36" s="35"/>
      <c r="C36" s="1242" t="s">
        <v>579</v>
      </c>
      <c r="D36" s="1243"/>
      <c r="E36" s="1244"/>
      <c r="F36" s="36" t="s">
        <v>580</v>
      </c>
      <c r="G36" s="37" t="s">
        <v>581</v>
      </c>
      <c r="H36" s="37">
        <v>0.87</v>
      </c>
      <c r="I36" s="37">
        <v>1.79</v>
      </c>
      <c r="J36" s="38">
        <v>0.37</v>
      </c>
      <c r="K36" s="22"/>
      <c r="L36" s="22"/>
      <c r="M36" s="22"/>
      <c r="N36" s="22"/>
      <c r="O36" s="22"/>
      <c r="P36" s="22"/>
    </row>
    <row r="37" spans="1:16" ht="39" customHeight="1" x14ac:dyDescent="0.15">
      <c r="A37" s="22"/>
      <c r="B37" s="35"/>
      <c r="C37" s="1242" t="s">
        <v>582</v>
      </c>
      <c r="D37" s="1243"/>
      <c r="E37" s="1244"/>
      <c r="F37" s="36">
        <v>0.09</v>
      </c>
      <c r="G37" s="37">
        <v>0</v>
      </c>
      <c r="H37" s="37">
        <v>0.16</v>
      </c>
      <c r="I37" s="37">
        <v>0.38</v>
      </c>
      <c r="J37" s="38">
        <v>0.21</v>
      </c>
      <c r="K37" s="22"/>
      <c r="L37" s="22"/>
      <c r="M37" s="22"/>
      <c r="N37" s="22"/>
      <c r="O37" s="22"/>
      <c r="P37" s="22"/>
    </row>
    <row r="38" spans="1:16" ht="39" customHeight="1" x14ac:dyDescent="0.15">
      <c r="A38" s="22"/>
      <c r="B38" s="35"/>
      <c r="C38" s="1242" t="s">
        <v>583</v>
      </c>
      <c r="D38" s="1243"/>
      <c r="E38" s="1244"/>
      <c r="F38" s="36">
        <v>0.14000000000000001</v>
      </c>
      <c r="G38" s="37">
        <v>0.11</v>
      </c>
      <c r="H38" s="37">
        <v>0.16</v>
      </c>
      <c r="I38" s="37">
        <v>0.04</v>
      </c>
      <c r="J38" s="38">
        <v>0.15</v>
      </c>
      <c r="K38" s="22"/>
      <c r="L38" s="22"/>
      <c r="M38" s="22"/>
      <c r="N38" s="22"/>
      <c r="O38" s="22"/>
      <c r="P38" s="22"/>
    </row>
    <row r="39" spans="1:16" ht="39" customHeight="1" x14ac:dyDescent="0.15">
      <c r="A39" s="22"/>
      <c r="B39" s="35"/>
      <c r="C39" s="1242" t="s">
        <v>584</v>
      </c>
      <c r="D39" s="1243"/>
      <c r="E39" s="1244"/>
      <c r="F39" s="36">
        <v>0.14000000000000001</v>
      </c>
      <c r="G39" s="37">
        <v>0.14000000000000001</v>
      </c>
      <c r="H39" s="37">
        <v>0.01</v>
      </c>
      <c r="I39" s="37">
        <v>0.01</v>
      </c>
      <c r="J39" s="38">
        <v>0.1</v>
      </c>
      <c r="K39" s="22"/>
      <c r="L39" s="22"/>
      <c r="M39" s="22"/>
      <c r="N39" s="22"/>
      <c r="O39" s="22"/>
      <c r="P39" s="22"/>
    </row>
    <row r="40" spans="1:16" ht="39" customHeight="1" x14ac:dyDescent="0.15">
      <c r="A40" s="22"/>
      <c r="B40" s="35"/>
      <c r="C40" s="1242" t="s">
        <v>585</v>
      </c>
      <c r="D40" s="1243"/>
      <c r="E40" s="1244"/>
      <c r="F40" s="36">
        <v>0.12</v>
      </c>
      <c r="G40" s="37">
        <v>0.12</v>
      </c>
      <c r="H40" s="37">
        <v>0.11</v>
      </c>
      <c r="I40" s="37">
        <v>0.06</v>
      </c>
      <c r="J40" s="38">
        <v>0.09</v>
      </c>
      <c r="K40" s="22"/>
      <c r="L40" s="22"/>
      <c r="M40" s="22"/>
      <c r="N40" s="22"/>
      <c r="O40" s="22"/>
      <c r="P40" s="22"/>
    </row>
    <row r="41" spans="1:16" ht="39" customHeight="1" x14ac:dyDescent="0.15">
      <c r="A41" s="22"/>
      <c r="B41" s="35"/>
      <c r="C41" s="1242" t="s">
        <v>586</v>
      </c>
      <c r="D41" s="1243"/>
      <c r="E41" s="1244"/>
      <c r="F41" s="36">
        <v>0.03</v>
      </c>
      <c r="G41" s="37">
        <v>0.03</v>
      </c>
      <c r="H41" s="37">
        <v>0.08</v>
      </c>
      <c r="I41" s="37">
        <v>7.0000000000000007E-2</v>
      </c>
      <c r="J41" s="38">
        <v>0.08</v>
      </c>
      <c r="K41" s="22"/>
      <c r="L41" s="22"/>
      <c r="M41" s="22"/>
      <c r="N41" s="22"/>
      <c r="O41" s="22"/>
      <c r="P41" s="22"/>
    </row>
    <row r="42" spans="1:16" ht="39" customHeight="1" x14ac:dyDescent="0.15">
      <c r="A42" s="22"/>
      <c r="B42" s="39"/>
      <c r="C42" s="1242" t="s">
        <v>587</v>
      </c>
      <c r="D42" s="1243"/>
      <c r="E42" s="1244"/>
      <c r="F42" s="36" t="s">
        <v>529</v>
      </c>
      <c r="G42" s="37" t="s">
        <v>529</v>
      </c>
      <c r="H42" s="37" t="s">
        <v>529</v>
      </c>
      <c r="I42" s="37" t="s">
        <v>529</v>
      </c>
      <c r="J42" s="38" t="s">
        <v>529</v>
      </c>
      <c r="K42" s="22"/>
      <c r="L42" s="22"/>
      <c r="M42" s="22"/>
      <c r="N42" s="22"/>
      <c r="O42" s="22"/>
      <c r="P42" s="22"/>
    </row>
    <row r="43" spans="1:16" ht="39" customHeight="1" thickBot="1" x14ac:dyDescent="0.2">
      <c r="A43" s="22"/>
      <c r="B43" s="40"/>
      <c r="C43" s="1245" t="s">
        <v>588</v>
      </c>
      <c r="D43" s="1246"/>
      <c r="E43" s="1247"/>
      <c r="F43" s="41">
        <v>0.35</v>
      </c>
      <c r="G43" s="42">
        <v>0.18</v>
      </c>
      <c r="H43" s="42">
        <v>0.03</v>
      </c>
      <c r="I43" s="42">
        <v>0.06</v>
      </c>
      <c r="J43" s="43">
        <v>0.11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ZaXtFs+8ixgfNmFzY4R+u8X0+I7V9zxvSQmx2yebk4TRDCKi+zEp89vrOZGKx3jkXQxQdAU9JjuutZ//mQQA==" saltValue="tNtESg1M3ZjQKoQddaxwD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8" scale="85" orientation="landscape" cellComments="asDisplayed"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election activeCell="AY8" sqref="AY8:BM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1340</v>
      </c>
      <c r="L45" s="60">
        <v>1498</v>
      </c>
      <c r="M45" s="60">
        <v>1540</v>
      </c>
      <c r="N45" s="60">
        <v>1492</v>
      </c>
      <c r="O45" s="61">
        <v>1431</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529</v>
      </c>
      <c r="L46" s="64" t="s">
        <v>529</v>
      </c>
      <c r="M46" s="64" t="s">
        <v>529</v>
      </c>
      <c r="N46" s="64" t="s">
        <v>529</v>
      </c>
      <c r="O46" s="65" t="s">
        <v>529</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529</v>
      </c>
      <c r="L47" s="64" t="s">
        <v>529</v>
      </c>
      <c r="M47" s="64" t="s">
        <v>529</v>
      </c>
      <c r="N47" s="64" t="s">
        <v>529</v>
      </c>
      <c r="O47" s="65" t="s">
        <v>529</v>
      </c>
      <c r="P47" s="48"/>
      <c r="Q47" s="48"/>
      <c r="R47" s="48"/>
      <c r="S47" s="48"/>
      <c r="T47" s="48"/>
      <c r="U47" s="48"/>
    </row>
    <row r="48" spans="1:21" ht="30.75" customHeight="1" x14ac:dyDescent="0.15">
      <c r="A48" s="48"/>
      <c r="B48" s="1270"/>
      <c r="C48" s="1271"/>
      <c r="D48" s="62"/>
      <c r="E48" s="1252" t="s">
        <v>15</v>
      </c>
      <c r="F48" s="1252"/>
      <c r="G48" s="1252"/>
      <c r="H48" s="1252"/>
      <c r="I48" s="1252"/>
      <c r="J48" s="1253"/>
      <c r="K48" s="63">
        <v>408</v>
      </c>
      <c r="L48" s="64">
        <v>415</v>
      </c>
      <c r="M48" s="64">
        <v>437</v>
      </c>
      <c r="N48" s="64">
        <v>423</v>
      </c>
      <c r="O48" s="65">
        <v>448</v>
      </c>
      <c r="P48" s="48"/>
      <c r="Q48" s="48"/>
      <c r="R48" s="48"/>
      <c r="S48" s="48"/>
      <c r="T48" s="48"/>
      <c r="U48" s="48"/>
    </row>
    <row r="49" spans="1:21" ht="30.75" customHeight="1" x14ac:dyDescent="0.15">
      <c r="A49" s="48"/>
      <c r="B49" s="1270"/>
      <c r="C49" s="1271"/>
      <c r="D49" s="62"/>
      <c r="E49" s="1252" t="s">
        <v>16</v>
      </c>
      <c r="F49" s="1252"/>
      <c r="G49" s="1252"/>
      <c r="H49" s="1252"/>
      <c r="I49" s="1252"/>
      <c r="J49" s="1253"/>
      <c r="K49" s="63">
        <v>9</v>
      </c>
      <c r="L49" s="64">
        <v>27</v>
      </c>
      <c r="M49" s="64">
        <v>43</v>
      </c>
      <c r="N49" s="64">
        <v>94</v>
      </c>
      <c r="O49" s="65">
        <v>115</v>
      </c>
      <c r="P49" s="48"/>
      <c r="Q49" s="48"/>
      <c r="R49" s="48"/>
      <c r="S49" s="48"/>
      <c r="T49" s="48"/>
      <c r="U49" s="48"/>
    </row>
    <row r="50" spans="1:21" ht="30.75" customHeight="1" x14ac:dyDescent="0.15">
      <c r="A50" s="48"/>
      <c r="B50" s="1270"/>
      <c r="C50" s="1271"/>
      <c r="D50" s="62"/>
      <c r="E50" s="1252" t="s">
        <v>17</v>
      </c>
      <c r="F50" s="1252"/>
      <c r="G50" s="1252"/>
      <c r="H50" s="1252"/>
      <c r="I50" s="1252"/>
      <c r="J50" s="1253"/>
      <c r="K50" s="63">
        <v>0</v>
      </c>
      <c r="L50" s="64">
        <v>0</v>
      </c>
      <c r="M50" s="64">
        <v>0</v>
      </c>
      <c r="N50" s="64">
        <v>0</v>
      </c>
      <c r="O50" s="65">
        <v>0</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529</v>
      </c>
      <c r="L51" s="64" t="s">
        <v>529</v>
      </c>
      <c r="M51" s="64" t="s">
        <v>529</v>
      </c>
      <c r="N51" s="64" t="s">
        <v>529</v>
      </c>
      <c r="O51" s="65" t="s">
        <v>529</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1274</v>
      </c>
      <c r="L52" s="64">
        <v>1410</v>
      </c>
      <c r="M52" s="64">
        <v>1407</v>
      </c>
      <c r="N52" s="64">
        <v>1400</v>
      </c>
      <c r="O52" s="65">
        <v>1361</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483</v>
      </c>
      <c r="L53" s="69">
        <v>530</v>
      </c>
      <c r="M53" s="69">
        <v>613</v>
      </c>
      <c r="N53" s="69">
        <v>609</v>
      </c>
      <c r="O53" s="70">
        <v>633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589</v>
      </c>
      <c r="P55" s="48"/>
      <c r="Q55" s="48"/>
      <c r="R55" s="48"/>
      <c r="S55" s="48"/>
      <c r="T55" s="48"/>
      <c r="U55" s="48"/>
    </row>
    <row r="56" spans="1:21" ht="31.5" customHeight="1" thickBot="1" x14ac:dyDescent="0.2">
      <c r="A56" s="48"/>
      <c r="B56" s="76"/>
      <c r="C56" s="77"/>
      <c r="D56" s="77"/>
      <c r="E56" s="78"/>
      <c r="F56" s="78"/>
      <c r="G56" s="78"/>
      <c r="H56" s="78"/>
      <c r="I56" s="78"/>
      <c r="J56" s="79" t="s">
        <v>2</v>
      </c>
      <c r="K56" s="80" t="s">
        <v>590</v>
      </c>
      <c r="L56" s="81" t="s">
        <v>591</v>
      </c>
      <c r="M56" s="81" t="s">
        <v>592</v>
      </c>
      <c r="N56" s="81" t="s">
        <v>593</v>
      </c>
      <c r="O56" s="82" t="s">
        <v>594</v>
      </c>
      <c r="P56" s="48"/>
      <c r="Q56" s="48"/>
      <c r="R56" s="48"/>
      <c r="S56" s="48"/>
      <c r="T56" s="48"/>
      <c r="U56" s="48"/>
    </row>
    <row r="57" spans="1:21" ht="31.5" customHeight="1" x14ac:dyDescent="0.15">
      <c r="B57" s="1258" t="s">
        <v>25</v>
      </c>
      <c r="C57" s="1259"/>
      <c r="D57" s="1262" t="s">
        <v>26</v>
      </c>
      <c r="E57" s="1263"/>
      <c r="F57" s="1263"/>
      <c r="G57" s="1263"/>
      <c r="H57" s="1263"/>
      <c r="I57" s="1263"/>
      <c r="J57" s="1264"/>
      <c r="K57" s="83"/>
      <c r="L57" s="84"/>
      <c r="M57" s="84"/>
      <c r="N57" s="84"/>
      <c r="O57" s="85"/>
    </row>
    <row r="58" spans="1:21" ht="31.5" customHeight="1" thickBot="1" x14ac:dyDescent="0.2">
      <c r="B58" s="1260"/>
      <c r="C58" s="1261"/>
      <c r="D58" s="1265" t="s">
        <v>27</v>
      </c>
      <c r="E58" s="1266"/>
      <c r="F58" s="1266"/>
      <c r="G58" s="1266"/>
      <c r="H58" s="1266"/>
      <c r="I58" s="1266"/>
      <c r="J58" s="126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1QHwIXP4kXM6OEAsfV7P6QZ8vDTimE82jAgCtcCgGl7f8in92yrOFcVLRZX4OwFJ4GT3i6OdHQ36xaU3v/7zQ==" saltValue="Vw0k4zPZZEzZTYElo+TVs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39370078740157483" bottom="0.39370078740157483" header="0.19685039370078741" footer="0.19685039370078741"/>
  <pageSetup paperSize="8" scale="79" orientation="landscape" cellComments="asDisplayed" r:id="rId1"/>
  <headerFooter>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election activeCell="AY8" sqref="AY8:BM8"/>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571</v>
      </c>
      <c r="J40" s="100" t="s">
        <v>572</v>
      </c>
      <c r="K40" s="100" t="s">
        <v>573</v>
      </c>
      <c r="L40" s="100" t="s">
        <v>574</v>
      </c>
      <c r="M40" s="101" t="s">
        <v>575</v>
      </c>
    </row>
    <row r="41" spans="2:13" ht="27.75" customHeight="1" x14ac:dyDescent="0.15">
      <c r="B41" s="1288" t="s">
        <v>30</v>
      </c>
      <c r="C41" s="1289"/>
      <c r="D41" s="102"/>
      <c r="E41" s="1290" t="s">
        <v>31</v>
      </c>
      <c r="F41" s="1290"/>
      <c r="G41" s="1290"/>
      <c r="H41" s="1291"/>
      <c r="I41" s="103">
        <v>13098</v>
      </c>
      <c r="J41" s="104">
        <v>12744</v>
      </c>
      <c r="K41" s="104">
        <v>12527</v>
      </c>
      <c r="L41" s="104">
        <v>12672</v>
      </c>
      <c r="M41" s="105">
        <v>12046</v>
      </c>
    </row>
    <row r="42" spans="2:13" ht="27.75" customHeight="1" x14ac:dyDescent="0.15">
      <c r="B42" s="1278"/>
      <c r="C42" s="1279"/>
      <c r="D42" s="106"/>
      <c r="E42" s="1282" t="s">
        <v>32</v>
      </c>
      <c r="F42" s="1282"/>
      <c r="G42" s="1282"/>
      <c r="H42" s="1283"/>
      <c r="I42" s="107">
        <v>1767</v>
      </c>
      <c r="J42" s="108">
        <v>1720</v>
      </c>
      <c r="K42" s="108">
        <v>1803</v>
      </c>
      <c r="L42" s="108">
        <v>1765</v>
      </c>
      <c r="M42" s="109">
        <v>1767</v>
      </c>
    </row>
    <row r="43" spans="2:13" ht="27.75" customHeight="1" x14ac:dyDescent="0.15">
      <c r="B43" s="1278"/>
      <c r="C43" s="1279"/>
      <c r="D43" s="106"/>
      <c r="E43" s="1282" t="s">
        <v>33</v>
      </c>
      <c r="F43" s="1282"/>
      <c r="G43" s="1282"/>
      <c r="H43" s="1283"/>
      <c r="I43" s="107">
        <v>6165</v>
      </c>
      <c r="J43" s="108">
        <v>6067</v>
      </c>
      <c r="K43" s="108">
        <v>6071</v>
      </c>
      <c r="L43" s="108">
        <v>5749</v>
      </c>
      <c r="M43" s="109">
        <v>5646</v>
      </c>
    </row>
    <row r="44" spans="2:13" ht="27.75" customHeight="1" x14ac:dyDescent="0.15">
      <c r="B44" s="1278"/>
      <c r="C44" s="1279"/>
      <c r="D44" s="106"/>
      <c r="E44" s="1282" t="s">
        <v>34</v>
      </c>
      <c r="F44" s="1282"/>
      <c r="G44" s="1282"/>
      <c r="H44" s="1283"/>
      <c r="I44" s="107">
        <v>1662</v>
      </c>
      <c r="J44" s="108">
        <v>1607</v>
      </c>
      <c r="K44" s="108">
        <v>1542</v>
      </c>
      <c r="L44" s="108">
        <v>1508</v>
      </c>
      <c r="M44" s="109">
        <v>1366</v>
      </c>
    </row>
    <row r="45" spans="2:13" ht="27.75" customHeight="1" x14ac:dyDescent="0.15">
      <c r="B45" s="1278"/>
      <c r="C45" s="1279"/>
      <c r="D45" s="106"/>
      <c r="E45" s="1282" t="s">
        <v>35</v>
      </c>
      <c r="F45" s="1282"/>
      <c r="G45" s="1282"/>
      <c r="H45" s="1283"/>
      <c r="I45" s="107">
        <v>2094</v>
      </c>
      <c r="J45" s="108">
        <v>1994</v>
      </c>
      <c r="K45" s="108">
        <v>1964</v>
      </c>
      <c r="L45" s="108">
        <v>1844</v>
      </c>
      <c r="M45" s="109">
        <v>1770</v>
      </c>
    </row>
    <row r="46" spans="2:13" ht="27.75" customHeight="1" x14ac:dyDescent="0.15">
      <c r="B46" s="1278"/>
      <c r="C46" s="1279"/>
      <c r="D46" s="110"/>
      <c r="E46" s="1282" t="s">
        <v>36</v>
      </c>
      <c r="F46" s="1282"/>
      <c r="G46" s="1282"/>
      <c r="H46" s="1283"/>
      <c r="I46" s="107" t="s">
        <v>529</v>
      </c>
      <c r="J46" s="108" t="s">
        <v>529</v>
      </c>
      <c r="K46" s="108" t="s">
        <v>529</v>
      </c>
      <c r="L46" s="108" t="s">
        <v>529</v>
      </c>
      <c r="M46" s="109" t="s">
        <v>529</v>
      </c>
    </row>
    <row r="47" spans="2:13" ht="27.75" customHeight="1" x14ac:dyDescent="0.15">
      <c r="B47" s="1278"/>
      <c r="C47" s="1279"/>
      <c r="D47" s="111"/>
      <c r="E47" s="1292" t="s">
        <v>37</v>
      </c>
      <c r="F47" s="1293"/>
      <c r="G47" s="1293"/>
      <c r="H47" s="1294"/>
      <c r="I47" s="107" t="s">
        <v>529</v>
      </c>
      <c r="J47" s="108" t="s">
        <v>529</v>
      </c>
      <c r="K47" s="108" t="s">
        <v>529</v>
      </c>
      <c r="L47" s="108" t="s">
        <v>529</v>
      </c>
      <c r="M47" s="109" t="s">
        <v>529</v>
      </c>
    </row>
    <row r="48" spans="2:13" ht="27.75" customHeight="1" x14ac:dyDescent="0.15">
      <c r="B48" s="1278"/>
      <c r="C48" s="1279"/>
      <c r="D48" s="106"/>
      <c r="E48" s="1282" t="s">
        <v>38</v>
      </c>
      <c r="F48" s="1282"/>
      <c r="G48" s="1282"/>
      <c r="H48" s="1283"/>
      <c r="I48" s="107" t="s">
        <v>529</v>
      </c>
      <c r="J48" s="108" t="s">
        <v>529</v>
      </c>
      <c r="K48" s="108" t="s">
        <v>529</v>
      </c>
      <c r="L48" s="108" t="s">
        <v>529</v>
      </c>
      <c r="M48" s="109" t="s">
        <v>529</v>
      </c>
    </row>
    <row r="49" spans="2:13" ht="27.75" customHeight="1" x14ac:dyDescent="0.15">
      <c r="B49" s="1280"/>
      <c r="C49" s="1281"/>
      <c r="D49" s="106"/>
      <c r="E49" s="1282" t="s">
        <v>39</v>
      </c>
      <c r="F49" s="1282"/>
      <c r="G49" s="1282"/>
      <c r="H49" s="1283"/>
      <c r="I49" s="107" t="s">
        <v>529</v>
      </c>
      <c r="J49" s="108" t="s">
        <v>529</v>
      </c>
      <c r="K49" s="108" t="s">
        <v>529</v>
      </c>
      <c r="L49" s="108" t="s">
        <v>529</v>
      </c>
      <c r="M49" s="109" t="s">
        <v>529</v>
      </c>
    </row>
    <row r="50" spans="2:13" ht="27.75" customHeight="1" x14ac:dyDescent="0.15">
      <c r="B50" s="1276" t="s">
        <v>40</v>
      </c>
      <c r="C50" s="1277"/>
      <c r="D50" s="112"/>
      <c r="E50" s="1282" t="s">
        <v>41</v>
      </c>
      <c r="F50" s="1282"/>
      <c r="G50" s="1282"/>
      <c r="H50" s="1283"/>
      <c r="I50" s="107">
        <v>5410</v>
      </c>
      <c r="J50" s="108">
        <v>5814</v>
      </c>
      <c r="K50" s="108">
        <v>6037</v>
      </c>
      <c r="L50" s="108">
        <v>6052</v>
      </c>
      <c r="M50" s="109">
        <v>7195</v>
      </c>
    </row>
    <row r="51" spans="2:13" ht="27.75" customHeight="1" x14ac:dyDescent="0.15">
      <c r="B51" s="1278"/>
      <c r="C51" s="1279"/>
      <c r="D51" s="106"/>
      <c r="E51" s="1282" t="s">
        <v>42</v>
      </c>
      <c r="F51" s="1282"/>
      <c r="G51" s="1282"/>
      <c r="H51" s="1283"/>
      <c r="I51" s="107">
        <v>262</v>
      </c>
      <c r="J51" s="108">
        <v>195</v>
      </c>
      <c r="K51" s="108">
        <v>158</v>
      </c>
      <c r="L51" s="108">
        <v>127</v>
      </c>
      <c r="M51" s="109">
        <v>101</v>
      </c>
    </row>
    <row r="52" spans="2:13" ht="27.75" customHeight="1" x14ac:dyDescent="0.15">
      <c r="B52" s="1280"/>
      <c r="C52" s="1281"/>
      <c r="D52" s="106"/>
      <c r="E52" s="1282" t="s">
        <v>43</v>
      </c>
      <c r="F52" s="1282"/>
      <c r="G52" s="1282"/>
      <c r="H52" s="1283"/>
      <c r="I52" s="107">
        <v>13903</v>
      </c>
      <c r="J52" s="108">
        <v>13527</v>
      </c>
      <c r="K52" s="108">
        <v>13263</v>
      </c>
      <c r="L52" s="108">
        <v>12978</v>
      </c>
      <c r="M52" s="109">
        <v>11546</v>
      </c>
    </row>
    <row r="53" spans="2:13" ht="27.75" customHeight="1" thickBot="1" x14ac:dyDescent="0.2">
      <c r="B53" s="1284" t="s">
        <v>44</v>
      </c>
      <c r="C53" s="1285"/>
      <c r="D53" s="113"/>
      <c r="E53" s="1286" t="s">
        <v>45</v>
      </c>
      <c r="F53" s="1286"/>
      <c r="G53" s="1286"/>
      <c r="H53" s="1287"/>
      <c r="I53" s="114">
        <v>5211</v>
      </c>
      <c r="J53" s="115">
        <v>4596</v>
      </c>
      <c r="K53" s="115">
        <v>4448</v>
      </c>
      <c r="L53" s="115">
        <v>4382</v>
      </c>
      <c r="M53" s="116">
        <v>3752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IEXjg3we59Wf7x5PhkMMsm3l3GYx+h+JE8i3VAmweOUOq2uOSt1ypPBvRgLgZe6hr548ergGuxJT/D40vHoRTA==" saltValue="IJMoKMoEdi8+D6vi5RyfX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8" scale="85" orientation="landscape" cellComments="asDisplayed"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 workbookViewId="0">
      <selection activeCell="AY8" sqref="AY8:BM8"/>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573</v>
      </c>
      <c r="G54" s="125" t="s">
        <v>574</v>
      </c>
      <c r="H54" s="126" t="s">
        <v>575</v>
      </c>
    </row>
    <row r="55" spans="2:8" ht="52.5" customHeight="1" x14ac:dyDescent="0.15">
      <c r="B55" s="127"/>
      <c r="C55" s="1303" t="s">
        <v>48</v>
      </c>
      <c r="D55" s="1303"/>
      <c r="E55" s="1304"/>
      <c r="F55" s="128">
        <v>2953</v>
      </c>
      <c r="G55" s="128">
        <v>3174</v>
      </c>
      <c r="H55" s="129">
        <v>3172</v>
      </c>
    </row>
    <row r="56" spans="2:8" ht="52.5" customHeight="1" x14ac:dyDescent="0.15">
      <c r="B56" s="130"/>
      <c r="C56" s="1305" t="s">
        <v>49</v>
      </c>
      <c r="D56" s="1305"/>
      <c r="E56" s="1306"/>
      <c r="F56" s="131">
        <v>1271</v>
      </c>
      <c r="G56" s="131">
        <v>1259</v>
      </c>
      <c r="H56" s="132">
        <v>1113</v>
      </c>
    </row>
    <row r="57" spans="2:8" ht="53.25" customHeight="1" x14ac:dyDescent="0.15">
      <c r="B57" s="130"/>
      <c r="C57" s="1307" t="s">
        <v>50</v>
      </c>
      <c r="D57" s="1307"/>
      <c r="E57" s="1308"/>
      <c r="F57" s="133">
        <v>3073</v>
      </c>
      <c r="G57" s="133">
        <v>2876</v>
      </c>
      <c r="H57" s="134">
        <v>4161</v>
      </c>
    </row>
    <row r="58" spans="2:8" ht="45.75" customHeight="1" x14ac:dyDescent="0.15">
      <c r="B58" s="135"/>
      <c r="C58" s="1295" t="s">
        <v>606</v>
      </c>
      <c r="D58" s="1296"/>
      <c r="E58" s="1297"/>
      <c r="F58" s="136">
        <v>545</v>
      </c>
      <c r="G58" s="136">
        <v>323</v>
      </c>
      <c r="H58" s="137">
        <v>1598</v>
      </c>
    </row>
    <row r="59" spans="2:8" ht="45.75" customHeight="1" x14ac:dyDescent="0.15">
      <c r="B59" s="135"/>
      <c r="C59" s="1295" t="s">
        <v>607</v>
      </c>
      <c r="D59" s="1296"/>
      <c r="E59" s="1297"/>
      <c r="F59" s="136">
        <v>1389</v>
      </c>
      <c r="G59" s="136">
        <v>1389</v>
      </c>
      <c r="H59" s="137">
        <v>1385</v>
      </c>
    </row>
    <row r="60" spans="2:8" ht="45.75" customHeight="1" x14ac:dyDescent="0.15">
      <c r="B60" s="135"/>
      <c r="C60" s="1295" t="s">
        <v>608</v>
      </c>
      <c r="D60" s="1296"/>
      <c r="E60" s="1297"/>
      <c r="F60" s="136">
        <v>416</v>
      </c>
      <c r="G60" s="136">
        <v>417</v>
      </c>
      <c r="H60" s="137">
        <v>417</v>
      </c>
    </row>
    <row r="61" spans="2:8" ht="45.75" customHeight="1" x14ac:dyDescent="0.15">
      <c r="B61" s="135"/>
      <c r="C61" s="1295" t="s">
        <v>609</v>
      </c>
      <c r="D61" s="1296"/>
      <c r="E61" s="1297"/>
      <c r="F61" s="136">
        <v>238</v>
      </c>
      <c r="G61" s="136">
        <v>239</v>
      </c>
      <c r="H61" s="137">
        <v>239</v>
      </c>
    </row>
    <row r="62" spans="2:8" ht="45.75" customHeight="1" thickBot="1" x14ac:dyDescent="0.2">
      <c r="B62" s="138"/>
      <c r="C62" s="1298" t="s">
        <v>610</v>
      </c>
      <c r="D62" s="1299"/>
      <c r="E62" s="1300"/>
      <c r="F62" s="139">
        <v>214</v>
      </c>
      <c r="G62" s="139">
        <v>214</v>
      </c>
      <c r="H62" s="140">
        <v>214</v>
      </c>
    </row>
    <row r="63" spans="2:8" ht="52.5" customHeight="1" thickBot="1" x14ac:dyDescent="0.2">
      <c r="B63" s="141"/>
      <c r="C63" s="1301" t="s">
        <v>51</v>
      </c>
      <c r="D63" s="1301"/>
      <c r="E63" s="1302"/>
      <c r="F63" s="142">
        <v>7296</v>
      </c>
      <c r="G63" s="142">
        <v>7309</v>
      </c>
      <c r="H63" s="143">
        <v>8447</v>
      </c>
    </row>
    <row r="64" spans="2:8" ht="15" customHeight="1" x14ac:dyDescent="0.15"/>
  </sheetData>
  <sheetProtection algorithmName="SHA-512" hashValue="rKORUux/mD+WeGtMF5s0sI5gcSP12slm6wROTZEUIZ7PqqtZsYSKD3CSUQOL60fZbLGtJAybfJLe4BH1AxVt/w==" saltValue="3B4/G8huJuEQ0mg8/39B3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8" scale="60" orientation="landscape" cellComments="asDisplayed"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topLeftCell="D34" zoomScale="70" zoomScaleNormal="70" zoomScaleSheetLayoutView="55" workbookViewId="0">
      <selection activeCell="AY8" sqref="AY8:BM8"/>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612</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612</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613</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614</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31" t="s">
        <v>615</v>
      </c>
      <c r="AO43" s="1332"/>
      <c r="AP43" s="1332"/>
      <c r="AQ43" s="1332"/>
      <c r="AR43" s="1332"/>
      <c r="AS43" s="1332"/>
      <c r="AT43" s="1332"/>
      <c r="AU43" s="1332"/>
      <c r="AV43" s="1332"/>
      <c r="AW43" s="1332"/>
      <c r="AX43" s="1332"/>
      <c r="AY43" s="1332"/>
      <c r="AZ43" s="1332"/>
      <c r="BA43" s="1332"/>
      <c r="BB43" s="1332"/>
      <c r="BC43" s="1332"/>
      <c r="BD43" s="1332"/>
      <c r="BE43" s="1332"/>
      <c r="BF43" s="1332"/>
      <c r="BG43" s="1332"/>
      <c r="BH43" s="1332"/>
      <c r="BI43" s="1332"/>
      <c r="BJ43" s="1332"/>
      <c r="BK43" s="1332"/>
      <c r="BL43" s="1332"/>
      <c r="BM43" s="1332"/>
      <c r="BN43" s="1332"/>
      <c r="BO43" s="1332"/>
      <c r="BP43" s="1332"/>
      <c r="BQ43" s="1332"/>
      <c r="BR43" s="1332"/>
      <c r="BS43" s="1332"/>
      <c r="BT43" s="1332"/>
      <c r="BU43" s="1332"/>
      <c r="BV43" s="1332"/>
      <c r="BW43" s="1332"/>
      <c r="BX43" s="1332"/>
      <c r="BY43" s="1332"/>
      <c r="BZ43" s="1332"/>
      <c r="CA43" s="1332"/>
      <c r="CB43" s="1332"/>
      <c r="CC43" s="1332"/>
      <c r="CD43" s="1332"/>
      <c r="CE43" s="1332"/>
      <c r="CF43" s="1332"/>
      <c r="CG43" s="1332"/>
      <c r="CH43" s="1332"/>
      <c r="CI43" s="1332"/>
      <c r="CJ43" s="1332"/>
      <c r="CK43" s="1332"/>
      <c r="CL43" s="1332"/>
      <c r="CM43" s="1332"/>
      <c r="CN43" s="1332"/>
      <c r="CO43" s="1332"/>
      <c r="CP43" s="1332"/>
      <c r="CQ43" s="1332"/>
      <c r="CR43" s="1332"/>
      <c r="CS43" s="1332"/>
      <c r="CT43" s="1332"/>
      <c r="CU43" s="1332"/>
      <c r="CV43" s="1332"/>
      <c r="CW43" s="1332"/>
      <c r="CX43" s="1332"/>
      <c r="CY43" s="1332"/>
      <c r="CZ43" s="1332"/>
      <c r="DA43" s="1332"/>
      <c r="DB43" s="1332"/>
      <c r="DC43" s="1333"/>
    </row>
    <row r="44" spans="2:109" x14ac:dyDescent="0.15">
      <c r="B44" s="395"/>
      <c r="AN44" s="1334"/>
      <c r="AO44" s="1335"/>
      <c r="AP44" s="1335"/>
      <c r="AQ44" s="1335"/>
      <c r="AR44" s="1335"/>
      <c r="AS44" s="1335"/>
      <c r="AT44" s="1335"/>
      <c r="AU44" s="1335"/>
      <c r="AV44" s="1335"/>
      <c r="AW44" s="1335"/>
      <c r="AX44" s="1335"/>
      <c r="AY44" s="1335"/>
      <c r="AZ44" s="1335"/>
      <c r="BA44" s="1335"/>
      <c r="BB44" s="1335"/>
      <c r="BC44" s="1335"/>
      <c r="BD44" s="1335"/>
      <c r="BE44" s="1335"/>
      <c r="BF44" s="1335"/>
      <c r="BG44" s="1335"/>
      <c r="BH44" s="1335"/>
      <c r="BI44" s="1335"/>
      <c r="BJ44" s="1335"/>
      <c r="BK44" s="1335"/>
      <c r="BL44" s="1335"/>
      <c r="BM44" s="1335"/>
      <c r="BN44" s="1335"/>
      <c r="BO44" s="1335"/>
      <c r="BP44" s="1335"/>
      <c r="BQ44" s="1335"/>
      <c r="BR44" s="1335"/>
      <c r="BS44" s="1335"/>
      <c r="BT44" s="1335"/>
      <c r="BU44" s="1335"/>
      <c r="BV44" s="1335"/>
      <c r="BW44" s="1335"/>
      <c r="BX44" s="1335"/>
      <c r="BY44" s="1335"/>
      <c r="BZ44" s="1335"/>
      <c r="CA44" s="1335"/>
      <c r="CB44" s="1335"/>
      <c r="CC44" s="1335"/>
      <c r="CD44" s="1335"/>
      <c r="CE44" s="1335"/>
      <c r="CF44" s="1335"/>
      <c r="CG44" s="1335"/>
      <c r="CH44" s="1335"/>
      <c r="CI44" s="1335"/>
      <c r="CJ44" s="1335"/>
      <c r="CK44" s="1335"/>
      <c r="CL44" s="1335"/>
      <c r="CM44" s="1335"/>
      <c r="CN44" s="1335"/>
      <c r="CO44" s="1335"/>
      <c r="CP44" s="1335"/>
      <c r="CQ44" s="1335"/>
      <c r="CR44" s="1335"/>
      <c r="CS44" s="1335"/>
      <c r="CT44" s="1335"/>
      <c r="CU44" s="1335"/>
      <c r="CV44" s="1335"/>
      <c r="CW44" s="1335"/>
      <c r="CX44" s="1335"/>
      <c r="CY44" s="1335"/>
      <c r="CZ44" s="1335"/>
      <c r="DA44" s="1335"/>
      <c r="DB44" s="1335"/>
      <c r="DC44" s="1336"/>
    </row>
    <row r="45" spans="2:109" x14ac:dyDescent="0.15">
      <c r="B45" s="395"/>
      <c r="AN45" s="1334"/>
      <c r="AO45" s="1335"/>
      <c r="AP45" s="1335"/>
      <c r="AQ45" s="1335"/>
      <c r="AR45" s="1335"/>
      <c r="AS45" s="1335"/>
      <c r="AT45" s="1335"/>
      <c r="AU45" s="1335"/>
      <c r="AV45" s="1335"/>
      <c r="AW45" s="1335"/>
      <c r="AX45" s="1335"/>
      <c r="AY45" s="1335"/>
      <c r="AZ45" s="1335"/>
      <c r="BA45" s="1335"/>
      <c r="BB45" s="1335"/>
      <c r="BC45" s="1335"/>
      <c r="BD45" s="1335"/>
      <c r="BE45" s="1335"/>
      <c r="BF45" s="1335"/>
      <c r="BG45" s="1335"/>
      <c r="BH45" s="1335"/>
      <c r="BI45" s="1335"/>
      <c r="BJ45" s="1335"/>
      <c r="BK45" s="1335"/>
      <c r="BL45" s="1335"/>
      <c r="BM45" s="1335"/>
      <c r="BN45" s="1335"/>
      <c r="BO45" s="1335"/>
      <c r="BP45" s="1335"/>
      <c r="BQ45" s="1335"/>
      <c r="BR45" s="1335"/>
      <c r="BS45" s="1335"/>
      <c r="BT45" s="1335"/>
      <c r="BU45" s="1335"/>
      <c r="BV45" s="1335"/>
      <c r="BW45" s="1335"/>
      <c r="BX45" s="1335"/>
      <c r="BY45" s="1335"/>
      <c r="BZ45" s="1335"/>
      <c r="CA45" s="1335"/>
      <c r="CB45" s="1335"/>
      <c r="CC45" s="1335"/>
      <c r="CD45" s="1335"/>
      <c r="CE45" s="1335"/>
      <c r="CF45" s="1335"/>
      <c r="CG45" s="1335"/>
      <c r="CH45" s="1335"/>
      <c r="CI45" s="1335"/>
      <c r="CJ45" s="1335"/>
      <c r="CK45" s="1335"/>
      <c r="CL45" s="1335"/>
      <c r="CM45" s="1335"/>
      <c r="CN45" s="1335"/>
      <c r="CO45" s="1335"/>
      <c r="CP45" s="1335"/>
      <c r="CQ45" s="1335"/>
      <c r="CR45" s="1335"/>
      <c r="CS45" s="1335"/>
      <c r="CT45" s="1335"/>
      <c r="CU45" s="1335"/>
      <c r="CV45" s="1335"/>
      <c r="CW45" s="1335"/>
      <c r="CX45" s="1335"/>
      <c r="CY45" s="1335"/>
      <c r="CZ45" s="1335"/>
      <c r="DA45" s="1335"/>
      <c r="DB45" s="1335"/>
      <c r="DC45" s="1336"/>
    </row>
    <row r="46" spans="2:109" x14ac:dyDescent="0.15">
      <c r="B46" s="395"/>
      <c r="AN46" s="1334"/>
      <c r="AO46" s="1335"/>
      <c r="AP46" s="1335"/>
      <c r="AQ46" s="1335"/>
      <c r="AR46" s="1335"/>
      <c r="AS46" s="1335"/>
      <c r="AT46" s="1335"/>
      <c r="AU46" s="1335"/>
      <c r="AV46" s="1335"/>
      <c r="AW46" s="1335"/>
      <c r="AX46" s="1335"/>
      <c r="AY46" s="1335"/>
      <c r="AZ46" s="1335"/>
      <c r="BA46" s="1335"/>
      <c r="BB46" s="1335"/>
      <c r="BC46" s="1335"/>
      <c r="BD46" s="1335"/>
      <c r="BE46" s="1335"/>
      <c r="BF46" s="1335"/>
      <c r="BG46" s="1335"/>
      <c r="BH46" s="1335"/>
      <c r="BI46" s="1335"/>
      <c r="BJ46" s="1335"/>
      <c r="BK46" s="1335"/>
      <c r="BL46" s="1335"/>
      <c r="BM46" s="1335"/>
      <c r="BN46" s="1335"/>
      <c r="BO46" s="1335"/>
      <c r="BP46" s="1335"/>
      <c r="BQ46" s="1335"/>
      <c r="BR46" s="1335"/>
      <c r="BS46" s="1335"/>
      <c r="BT46" s="1335"/>
      <c r="BU46" s="1335"/>
      <c r="BV46" s="1335"/>
      <c r="BW46" s="1335"/>
      <c r="BX46" s="1335"/>
      <c r="BY46" s="1335"/>
      <c r="BZ46" s="1335"/>
      <c r="CA46" s="1335"/>
      <c r="CB46" s="1335"/>
      <c r="CC46" s="1335"/>
      <c r="CD46" s="1335"/>
      <c r="CE46" s="1335"/>
      <c r="CF46" s="1335"/>
      <c r="CG46" s="1335"/>
      <c r="CH46" s="1335"/>
      <c r="CI46" s="1335"/>
      <c r="CJ46" s="1335"/>
      <c r="CK46" s="1335"/>
      <c r="CL46" s="1335"/>
      <c r="CM46" s="1335"/>
      <c r="CN46" s="1335"/>
      <c r="CO46" s="1335"/>
      <c r="CP46" s="1335"/>
      <c r="CQ46" s="1335"/>
      <c r="CR46" s="1335"/>
      <c r="CS46" s="1335"/>
      <c r="CT46" s="1335"/>
      <c r="CU46" s="1335"/>
      <c r="CV46" s="1335"/>
      <c r="CW46" s="1335"/>
      <c r="CX46" s="1335"/>
      <c r="CY46" s="1335"/>
      <c r="CZ46" s="1335"/>
      <c r="DA46" s="1335"/>
      <c r="DB46" s="1335"/>
      <c r="DC46" s="1336"/>
    </row>
    <row r="47" spans="2:109" x14ac:dyDescent="0.15">
      <c r="B47" s="395"/>
      <c r="AN47" s="1337"/>
      <c r="AO47" s="1338"/>
      <c r="AP47" s="1338"/>
      <c r="AQ47" s="1338"/>
      <c r="AR47" s="1338"/>
      <c r="AS47" s="1338"/>
      <c r="AT47" s="1338"/>
      <c r="AU47" s="1338"/>
      <c r="AV47" s="1338"/>
      <c r="AW47" s="1338"/>
      <c r="AX47" s="1338"/>
      <c r="AY47" s="1338"/>
      <c r="AZ47" s="1338"/>
      <c r="BA47" s="1338"/>
      <c r="BB47" s="1338"/>
      <c r="BC47" s="1338"/>
      <c r="BD47" s="1338"/>
      <c r="BE47" s="1338"/>
      <c r="BF47" s="1338"/>
      <c r="BG47" s="1338"/>
      <c r="BH47" s="1338"/>
      <c r="BI47" s="1338"/>
      <c r="BJ47" s="1338"/>
      <c r="BK47" s="1338"/>
      <c r="BL47" s="1338"/>
      <c r="BM47" s="1338"/>
      <c r="BN47" s="1338"/>
      <c r="BO47" s="1338"/>
      <c r="BP47" s="1338"/>
      <c r="BQ47" s="1338"/>
      <c r="BR47" s="1338"/>
      <c r="BS47" s="1338"/>
      <c r="BT47" s="1338"/>
      <c r="BU47" s="1338"/>
      <c r="BV47" s="1338"/>
      <c r="BW47" s="1338"/>
      <c r="BX47" s="1338"/>
      <c r="BY47" s="1338"/>
      <c r="BZ47" s="1338"/>
      <c r="CA47" s="1338"/>
      <c r="CB47" s="1338"/>
      <c r="CC47" s="1338"/>
      <c r="CD47" s="1338"/>
      <c r="CE47" s="1338"/>
      <c r="CF47" s="1338"/>
      <c r="CG47" s="1338"/>
      <c r="CH47" s="1338"/>
      <c r="CI47" s="1338"/>
      <c r="CJ47" s="1338"/>
      <c r="CK47" s="1338"/>
      <c r="CL47" s="1338"/>
      <c r="CM47" s="1338"/>
      <c r="CN47" s="1338"/>
      <c r="CO47" s="1338"/>
      <c r="CP47" s="1338"/>
      <c r="CQ47" s="1338"/>
      <c r="CR47" s="1338"/>
      <c r="CS47" s="1338"/>
      <c r="CT47" s="1338"/>
      <c r="CU47" s="1338"/>
      <c r="CV47" s="1338"/>
      <c r="CW47" s="1338"/>
      <c r="CX47" s="1338"/>
      <c r="CY47" s="1338"/>
      <c r="CZ47" s="1338"/>
      <c r="DA47" s="1338"/>
      <c r="DB47" s="1338"/>
      <c r="DC47" s="1339"/>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616</v>
      </c>
    </row>
    <row r="50" spans="1:109" x14ac:dyDescent="0.15">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571</v>
      </c>
      <c r="BQ50" s="1315"/>
      <c r="BR50" s="1315"/>
      <c r="BS50" s="1315"/>
      <c r="BT50" s="1315"/>
      <c r="BU50" s="1315"/>
      <c r="BV50" s="1315"/>
      <c r="BW50" s="1315"/>
      <c r="BX50" s="1315" t="s">
        <v>572</v>
      </c>
      <c r="BY50" s="1315"/>
      <c r="BZ50" s="1315"/>
      <c r="CA50" s="1315"/>
      <c r="CB50" s="1315"/>
      <c r="CC50" s="1315"/>
      <c r="CD50" s="1315"/>
      <c r="CE50" s="1315"/>
      <c r="CF50" s="1315" t="s">
        <v>573</v>
      </c>
      <c r="CG50" s="1315"/>
      <c r="CH50" s="1315"/>
      <c r="CI50" s="1315"/>
      <c r="CJ50" s="1315"/>
      <c r="CK50" s="1315"/>
      <c r="CL50" s="1315"/>
      <c r="CM50" s="1315"/>
      <c r="CN50" s="1315" t="s">
        <v>574</v>
      </c>
      <c r="CO50" s="1315"/>
      <c r="CP50" s="1315"/>
      <c r="CQ50" s="1315"/>
      <c r="CR50" s="1315"/>
      <c r="CS50" s="1315"/>
      <c r="CT50" s="1315"/>
      <c r="CU50" s="1315"/>
      <c r="CV50" s="1315" t="s">
        <v>575</v>
      </c>
      <c r="CW50" s="1315"/>
      <c r="CX50" s="1315"/>
      <c r="CY50" s="1315"/>
      <c r="CZ50" s="1315"/>
      <c r="DA50" s="1315"/>
      <c r="DB50" s="1315"/>
      <c r="DC50" s="1315"/>
    </row>
    <row r="51" spans="1:109" ht="13.5" customHeight="1" x14ac:dyDescent="0.15">
      <c r="B51" s="395"/>
      <c r="G51" s="1326"/>
      <c r="H51" s="1326"/>
      <c r="I51" s="1330"/>
      <c r="J51" s="1330"/>
      <c r="K51" s="1316"/>
      <c r="L51" s="1316"/>
      <c r="M51" s="1316"/>
      <c r="N51" s="1316"/>
      <c r="AM51" s="404"/>
      <c r="AN51" s="1314" t="s">
        <v>617</v>
      </c>
      <c r="AO51" s="1314"/>
      <c r="AP51" s="1314"/>
      <c r="AQ51" s="1314"/>
      <c r="AR51" s="1314"/>
      <c r="AS51" s="1314"/>
      <c r="AT51" s="1314"/>
      <c r="AU51" s="1314"/>
      <c r="AV51" s="1314"/>
      <c r="AW51" s="1314"/>
      <c r="AX51" s="1314"/>
      <c r="AY51" s="1314"/>
      <c r="AZ51" s="1314"/>
      <c r="BA51" s="1314"/>
      <c r="BB51" s="1314" t="s">
        <v>618</v>
      </c>
      <c r="BC51" s="1314"/>
      <c r="BD51" s="1314"/>
      <c r="BE51" s="1314"/>
      <c r="BF51" s="1314"/>
      <c r="BG51" s="1314"/>
      <c r="BH51" s="1314"/>
      <c r="BI51" s="1314"/>
      <c r="BJ51" s="1314"/>
      <c r="BK51" s="1314"/>
      <c r="BL51" s="1314"/>
      <c r="BM51" s="1314"/>
      <c r="BN51" s="1314"/>
      <c r="BO51" s="1314"/>
      <c r="BP51" s="1311">
        <v>78.400000000000006</v>
      </c>
      <c r="BQ51" s="1311"/>
      <c r="BR51" s="1311"/>
      <c r="BS51" s="1311"/>
      <c r="BT51" s="1311"/>
      <c r="BU51" s="1311"/>
      <c r="BV51" s="1311"/>
      <c r="BW51" s="1311"/>
      <c r="BX51" s="1311">
        <v>70.7</v>
      </c>
      <c r="BY51" s="1311"/>
      <c r="BZ51" s="1311"/>
      <c r="CA51" s="1311"/>
      <c r="CB51" s="1311"/>
      <c r="CC51" s="1311"/>
      <c r="CD51" s="1311"/>
      <c r="CE51" s="1311"/>
      <c r="CF51" s="1311">
        <v>69.3</v>
      </c>
      <c r="CG51" s="1311"/>
      <c r="CH51" s="1311"/>
      <c r="CI51" s="1311"/>
      <c r="CJ51" s="1311"/>
      <c r="CK51" s="1311"/>
      <c r="CL51" s="1311"/>
      <c r="CM51" s="1311"/>
      <c r="CN51" s="1311">
        <v>68.5</v>
      </c>
      <c r="CO51" s="1311"/>
      <c r="CP51" s="1311"/>
      <c r="CQ51" s="1311"/>
      <c r="CR51" s="1311"/>
      <c r="CS51" s="1311"/>
      <c r="CT51" s="1311"/>
      <c r="CU51" s="1311"/>
      <c r="CV51" s="1311">
        <v>58.9</v>
      </c>
      <c r="CW51" s="1311"/>
      <c r="CX51" s="1311"/>
      <c r="CY51" s="1311"/>
      <c r="CZ51" s="1311"/>
      <c r="DA51" s="1311"/>
      <c r="DB51" s="1311"/>
      <c r="DC51" s="1311"/>
    </row>
    <row r="52" spans="1:109" x14ac:dyDescent="0.15">
      <c r="B52" s="395"/>
      <c r="G52" s="1326"/>
      <c r="H52" s="1326"/>
      <c r="I52" s="1330"/>
      <c r="J52" s="1330"/>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619</v>
      </c>
      <c r="BC53" s="1314"/>
      <c r="BD53" s="1314"/>
      <c r="BE53" s="1314"/>
      <c r="BF53" s="1314"/>
      <c r="BG53" s="1314"/>
      <c r="BH53" s="1314"/>
      <c r="BI53" s="1314"/>
      <c r="BJ53" s="1314"/>
      <c r="BK53" s="1314"/>
      <c r="BL53" s="1314"/>
      <c r="BM53" s="1314"/>
      <c r="BN53" s="1314"/>
      <c r="BO53" s="1314"/>
      <c r="BP53" s="1311">
        <v>56.5</v>
      </c>
      <c r="BQ53" s="1311"/>
      <c r="BR53" s="1311"/>
      <c r="BS53" s="1311"/>
      <c r="BT53" s="1311"/>
      <c r="BU53" s="1311"/>
      <c r="BV53" s="1311"/>
      <c r="BW53" s="1311"/>
      <c r="BX53" s="1311">
        <v>56.9</v>
      </c>
      <c r="BY53" s="1311"/>
      <c r="BZ53" s="1311"/>
      <c r="CA53" s="1311"/>
      <c r="CB53" s="1311"/>
      <c r="CC53" s="1311"/>
      <c r="CD53" s="1311"/>
      <c r="CE53" s="1311"/>
      <c r="CF53" s="1311">
        <v>57.7</v>
      </c>
      <c r="CG53" s="1311"/>
      <c r="CH53" s="1311"/>
      <c r="CI53" s="1311"/>
      <c r="CJ53" s="1311"/>
      <c r="CK53" s="1311"/>
      <c r="CL53" s="1311"/>
      <c r="CM53" s="1311"/>
      <c r="CN53" s="1311">
        <v>57.7</v>
      </c>
      <c r="CO53" s="1311"/>
      <c r="CP53" s="1311"/>
      <c r="CQ53" s="1311"/>
      <c r="CR53" s="1311"/>
      <c r="CS53" s="1311"/>
      <c r="CT53" s="1311"/>
      <c r="CU53" s="1311"/>
      <c r="CV53" s="1311">
        <v>57.7</v>
      </c>
      <c r="CW53" s="1311"/>
      <c r="CX53" s="1311"/>
      <c r="CY53" s="1311"/>
      <c r="CZ53" s="1311"/>
      <c r="DA53" s="1311"/>
      <c r="DB53" s="1311"/>
      <c r="DC53" s="1311"/>
    </row>
    <row r="54" spans="1:109" x14ac:dyDescent="0.15">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09"/>
      <c r="H55" s="1309"/>
      <c r="I55" s="1309"/>
      <c r="J55" s="1309"/>
      <c r="K55" s="1316"/>
      <c r="L55" s="1316"/>
      <c r="M55" s="1316"/>
      <c r="N55" s="1316"/>
      <c r="AN55" s="1315" t="s">
        <v>620</v>
      </c>
      <c r="AO55" s="1315"/>
      <c r="AP55" s="1315"/>
      <c r="AQ55" s="1315"/>
      <c r="AR55" s="1315"/>
      <c r="AS55" s="1315"/>
      <c r="AT55" s="1315"/>
      <c r="AU55" s="1315"/>
      <c r="AV55" s="1315"/>
      <c r="AW55" s="1315"/>
      <c r="AX55" s="1315"/>
      <c r="AY55" s="1315"/>
      <c r="AZ55" s="1315"/>
      <c r="BA55" s="1315"/>
      <c r="BB55" s="1314" t="s">
        <v>618</v>
      </c>
      <c r="BC55" s="1314"/>
      <c r="BD55" s="1314"/>
      <c r="BE55" s="1314"/>
      <c r="BF55" s="1314"/>
      <c r="BG55" s="1314"/>
      <c r="BH55" s="1314"/>
      <c r="BI55" s="1314"/>
      <c r="BJ55" s="1314"/>
      <c r="BK55" s="1314"/>
      <c r="BL55" s="1314"/>
      <c r="BM55" s="1314"/>
      <c r="BN55" s="1314"/>
      <c r="BO55" s="1314"/>
      <c r="BP55" s="1311">
        <v>58.5</v>
      </c>
      <c r="BQ55" s="1311"/>
      <c r="BR55" s="1311"/>
      <c r="BS55" s="1311"/>
      <c r="BT55" s="1311"/>
      <c r="BU55" s="1311"/>
      <c r="BV55" s="1311"/>
      <c r="BW55" s="1311"/>
      <c r="BX55" s="1311">
        <v>54.6</v>
      </c>
      <c r="BY55" s="1311"/>
      <c r="BZ55" s="1311"/>
      <c r="CA55" s="1311"/>
      <c r="CB55" s="1311"/>
      <c r="CC55" s="1311"/>
      <c r="CD55" s="1311"/>
      <c r="CE55" s="1311"/>
      <c r="CF55" s="1311">
        <v>53.2</v>
      </c>
      <c r="CG55" s="1311"/>
      <c r="CH55" s="1311"/>
      <c r="CI55" s="1311"/>
      <c r="CJ55" s="1311"/>
      <c r="CK55" s="1311"/>
      <c r="CL55" s="1311"/>
      <c r="CM55" s="1311"/>
      <c r="CN55" s="1311">
        <v>47.9</v>
      </c>
      <c r="CO55" s="1311"/>
      <c r="CP55" s="1311"/>
      <c r="CQ55" s="1311"/>
      <c r="CR55" s="1311"/>
      <c r="CS55" s="1311"/>
      <c r="CT55" s="1311"/>
      <c r="CU55" s="1311"/>
      <c r="CV55" s="1311">
        <v>49</v>
      </c>
      <c r="CW55" s="1311"/>
      <c r="CX55" s="1311"/>
      <c r="CY55" s="1311"/>
      <c r="CZ55" s="1311"/>
      <c r="DA55" s="1311"/>
      <c r="DB55" s="1311"/>
      <c r="DC55" s="1311"/>
    </row>
    <row r="56" spans="1:109" x14ac:dyDescent="0.15">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619</v>
      </c>
      <c r="BC57" s="1314"/>
      <c r="BD57" s="1314"/>
      <c r="BE57" s="1314"/>
      <c r="BF57" s="1314"/>
      <c r="BG57" s="1314"/>
      <c r="BH57" s="1314"/>
      <c r="BI57" s="1314"/>
      <c r="BJ57" s="1314"/>
      <c r="BK57" s="1314"/>
      <c r="BL57" s="1314"/>
      <c r="BM57" s="1314"/>
      <c r="BN57" s="1314"/>
      <c r="BO57" s="1314"/>
      <c r="BP57" s="1311">
        <v>52.9</v>
      </c>
      <c r="BQ57" s="1311"/>
      <c r="BR57" s="1311"/>
      <c r="BS57" s="1311"/>
      <c r="BT57" s="1311"/>
      <c r="BU57" s="1311"/>
      <c r="BV57" s="1311"/>
      <c r="BW57" s="1311"/>
      <c r="BX57" s="1311">
        <v>58.3</v>
      </c>
      <c r="BY57" s="1311"/>
      <c r="BZ57" s="1311"/>
      <c r="CA57" s="1311"/>
      <c r="CB57" s="1311"/>
      <c r="CC57" s="1311"/>
      <c r="CD57" s="1311"/>
      <c r="CE57" s="1311"/>
      <c r="CF57" s="1311">
        <v>59.6</v>
      </c>
      <c r="CG57" s="1311"/>
      <c r="CH57" s="1311"/>
      <c r="CI57" s="1311"/>
      <c r="CJ57" s="1311"/>
      <c r="CK57" s="1311"/>
      <c r="CL57" s="1311"/>
      <c r="CM57" s="1311"/>
      <c r="CN57" s="1311">
        <v>60.7</v>
      </c>
      <c r="CO57" s="1311"/>
      <c r="CP57" s="1311"/>
      <c r="CQ57" s="1311"/>
      <c r="CR57" s="1311"/>
      <c r="CS57" s="1311"/>
      <c r="CT57" s="1311"/>
      <c r="CU57" s="1311"/>
      <c r="CV57" s="1311">
        <v>62</v>
      </c>
      <c r="CW57" s="1311"/>
      <c r="CX57" s="1311"/>
      <c r="CY57" s="1311"/>
      <c r="CZ57" s="1311"/>
      <c r="DA57" s="1311"/>
      <c r="DB57" s="1311"/>
      <c r="DC57" s="1311"/>
      <c r="DD57" s="408"/>
      <c r="DE57" s="407"/>
    </row>
    <row r="58" spans="1:109" s="403" customFormat="1" x14ac:dyDescent="0.15">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621</v>
      </c>
    </row>
    <row r="64" spans="1:109" x14ac:dyDescent="0.15">
      <c r="B64" s="395"/>
      <c r="G64" s="402"/>
      <c r="I64" s="415"/>
      <c r="J64" s="415"/>
      <c r="K64" s="415"/>
      <c r="L64" s="415"/>
      <c r="M64" s="415"/>
      <c r="N64" s="416"/>
      <c r="AM64" s="402"/>
      <c r="AN64" s="402" t="s">
        <v>614</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623</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616</v>
      </c>
    </row>
    <row r="72" spans="2:107" x14ac:dyDescent="0.15">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571</v>
      </c>
      <c r="BQ72" s="1315"/>
      <c r="BR72" s="1315"/>
      <c r="BS72" s="1315"/>
      <c r="BT72" s="1315"/>
      <c r="BU72" s="1315"/>
      <c r="BV72" s="1315"/>
      <c r="BW72" s="1315"/>
      <c r="BX72" s="1315" t="s">
        <v>572</v>
      </c>
      <c r="BY72" s="1315"/>
      <c r="BZ72" s="1315"/>
      <c r="CA72" s="1315"/>
      <c r="CB72" s="1315"/>
      <c r="CC72" s="1315"/>
      <c r="CD72" s="1315"/>
      <c r="CE72" s="1315"/>
      <c r="CF72" s="1315" t="s">
        <v>573</v>
      </c>
      <c r="CG72" s="1315"/>
      <c r="CH72" s="1315"/>
      <c r="CI72" s="1315"/>
      <c r="CJ72" s="1315"/>
      <c r="CK72" s="1315"/>
      <c r="CL72" s="1315"/>
      <c r="CM72" s="1315"/>
      <c r="CN72" s="1315" t="s">
        <v>574</v>
      </c>
      <c r="CO72" s="1315"/>
      <c r="CP72" s="1315"/>
      <c r="CQ72" s="1315"/>
      <c r="CR72" s="1315"/>
      <c r="CS72" s="1315"/>
      <c r="CT72" s="1315"/>
      <c r="CU72" s="1315"/>
      <c r="CV72" s="1315" t="s">
        <v>575</v>
      </c>
      <c r="CW72" s="1315"/>
      <c r="CX72" s="1315"/>
      <c r="CY72" s="1315"/>
      <c r="CZ72" s="1315"/>
      <c r="DA72" s="1315"/>
      <c r="DB72" s="1315"/>
      <c r="DC72" s="1315"/>
    </row>
    <row r="73" spans="2:107" x14ac:dyDescent="0.15">
      <c r="B73" s="395"/>
      <c r="G73" s="1326"/>
      <c r="H73" s="1326"/>
      <c r="I73" s="1326"/>
      <c r="J73" s="1326"/>
      <c r="K73" s="1310"/>
      <c r="L73" s="1310"/>
      <c r="M73" s="1310"/>
      <c r="N73" s="1310"/>
      <c r="AM73" s="404"/>
      <c r="AN73" s="1314" t="s">
        <v>617</v>
      </c>
      <c r="AO73" s="1314"/>
      <c r="AP73" s="1314"/>
      <c r="AQ73" s="1314"/>
      <c r="AR73" s="1314"/>
      <c r="AS73" s="1314"/>
      <c r="AT73" s="1314"/>
      <c r="AU73" s="1314"/>
      <c r="AV73" s="1314"/>
      <c r="AW73" s="1314"/>
      <c r="AX73" s="1314"/>
      <c r="AY73" s="1314"/>
      <c r="AZ73" s="1314"/>
      <c r="BA73" s="1314"/>
      <c r="BB73" s="1314" t="s">
        <v>618</v>
      </c>
      <c r="BC73" s="1314"/>
      <c r="BD73" s="1314"/>
      <c r="BE73" s="1314"/>
      <c r="BF73" s="1314"/>
      <c r="BG73" s="1314"/>
      <c r="BH73" s="1314"/>
      <c r="BI73" s="1314"/>
      <c r="BJ73" s="1314"/>
      <c r="BK73" s="1314"/>
      <c r="BL73" s="1314"/>
      <c r="BM73" s="1314"/>
      <c r="BN73" s="1314"/>
      <c r="BO73" s="1314"/>
      <c r="BP73" s="1311">
        <v>78.400000000000006</v>
      </c>
      <c r="BQ73" s="1311"/>
      <c r="BR73" s="1311"/>
      <c r="BS73" s="1311"/>
      <c r="BT73" s="1311"/>
      <c r="BU73" s="1311"/>
      <c r="BV73" s="1311"/>
      <c r="BW73" s="1311"/>
      <c r="BX73" s="1311">
        <v>70.7</v>
      </c>
      <c r="BY73" s="1311"/>
      <c r="BZ73" s="1311"/>
      <c r="CA73" s="1311"/>
      <c r="CB73" s="1311"/>
      <c r="CC73" s="1311"/>
      <c r="CD73" s="1311"/>
      <c r="CE73" s="1311"/>
      <c r="CF73" s="1311">
        <v>69.3</v>
      </c>
      <c r="CG73" s="1311"/>
      <c r="CH73" s="1311"/>
      <c r="CI73" s="1311"/>
      <c r="CJ73" s="1311"/>
      <c r="CK73" s="1311"/>
      <c r="CL73" s="1311"/>
      <c r="CM73" s="1311"/>
      <c r="CN73" s="1311">
        <v>68.5</v>
      </c>
      <c r="CO73" s="1311"/>
      <c r="CP73" s="1311"/>
      <c r="CQ73" s="1311"/>
      <c r="CR73" s="1311"/>
      <c r="CS73" s="1311"/>
      <c r="CT73" s="1311"/>
      <c r="CU73" s="1311"/>
      <c r="CV73" s="1311">
        <v>58.9</v>
      </c>
      <c r="CW73" s="1311"/>
      <c r="CX73" s="1311"/>
      <c r="CY73" s="1311"/>
      <c r="CZ73" s="1311"/>
      <c r="DA73" s="1311"/>
      <c r="DB73" s="1311"/>
      <c r="DC73" s="1311"/>
    </row>
    <row r="74" spans="2:107" x14ac:dyDescent="0.15">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622</v>
      </c>
      <c r="BC75" s="1314"/>
      <c r="BD75" s="1314"/>
      <c r="BE75" s="1314"/>
      <c r="BF75" s="1314"/>
      <c r="BG75" s="1314"/>
      <c r="BH75" s="1314"/>
      <c r="BI75" s="1314"/>
      <c r="BJ75" s="1314"/>
      <c r="BK75" s="1314"/>
      <c r="BL75" s="1314"/>
      <c r="BM75" s="1314"/>
      <c r="BN75" s="1314"/>
      <c r="BO75" s="1314"/>
      <c r="BP75" s="1311">
        <v>7.7</v>
      </c>
      <c r="BQ75" s="1311"/>
      <c r="BR75" s="1311"/>
      <c r="BS75" s="1311"/>
      <c r="BT75" s="1311"/>
      <c r="BU75" s="1311"/>
      <c r="BV75" s="1311"/>
      <c r="BW75" s="1311"/>
      <c r="BX75" s="1311">
        <v>7.7</v>
      </c>
      <c r="BY75" s="1311"/>
      <c r="BZ75" s="1311"/>
      <c r="CA75" s="1311"/>
      <c r="CB75" s="1311"/>
      <c r="CC75" s="1311"/>
      <c r="CD75" s="1311"/>
      <c r="CE75" s="1311"/>
      <c r="CF75" s="1311">
        <v>8.3000000000000007</v>
      </c>
      <c r="CG75" s="1311"/>
      <c r="CH75" s="1311"/>
      <c r="CI75" s="1311"/>
      <c r="CJ75" s="1311"/>
      <c r="CK75" s="1311"/>
      <c r="CL75" s="1311"/>
      <c r="CM75" s="1311"/>
      <c r="CN75" s="1311">
        <v>9</v>
      </c>
      <c r="CO75" s="1311"/>
      <c r="CP75" s="1311"/>
      <c r="CQ75" s="1311"/>
      <c r="CR75" s="1311"/>
      <c r="CS75" s="1311"/>
      <c r="CT75" s="1311"/>
      <c r="CU75" s="1311"/>
      <c r="CV75" s="1311">
        <v>9.6</v>
      </c>
      <c r="CW75" s="1311"/>
      <c r="CX75" s="1311"/>
      <c r="CY75" s="1311"/>
      <c r="CZ75" s="1311"/>
      <c r="DA75" s="1311"/>
      <c r="DB75" s="1311"/>
      <c r="DC75" s="1311"/>
    </row>
    <row r="76" spans="2:107" x14ac:dyDescent="0.15">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09"/>
      <c r="H77" s="1309"/>
      <c r="I77" s="1309"/>
      <c r="J77" s="1309"/>
      <c r="K77" s="1310"/>
      <c r="L77" s="1310"/>
      <c r="M77" s="1310"/>
      <c r="N77" s="1310"/>
      <c r="AN77" s="1315" t="s">
        <v>620</v>
      </c>
      <c r="AO77" s="1315"/>
      <c r="AP77" s="1315"/>
      <c r="AQ77" s="1315"/>
      <c r="AR77" s="1315"/>
      <c r="AS77" s="1315"/>
      <c r="AT77" s="1315"/>
      <c r="AU77" s="1315"/>
      <c r="AV77" s="1315"/>
      <c r="AW77" s="1315"/>
      <c r="AX77" s="1315"/>
      <c r="AY77" s="1315"/>
      <c r="AZ77" s="1315"/>
      <c r="BA77" s="1315"/>
      <c r="BB77" s="1314" t="s">
        <v>618</v>
      </c>
      <c r="BC77" s="1314"/>
      <c r="BD77" s="1314"/>
      <c r="BE77" s="1314"/>
      <c r="BF77" s="1314"/>
      <c r="BG77" s="1314"/>
      <c r="BH77" s="1314"/>
      <c r="BI77" s="1314"/>
      <c r="BJ77" s="1314"/>
      <c r="BK77" s="1314"/>
      <c r="BL77" s="1314"/>
      <c r="BM77" s="1314"/>
      <c r="BN77" s="1314"/>
      <c r="BO77" s="1314"/>
      <c r="BP77" s="1311">
        <v>58.5</v>
      </c>
      <c r="BQ77" s="1311"/>
      <c r="BR77" s="1311"/>
      <c r="BS77" s="1311"/>
      <c r="BT77" s="1311"/>
      <c r="BU77" s="1311"/>
      <c r="BV77" s="1311"/>
      <c r="BW77" s="1311"/>
      <c r="BX77" s="1311">
        <v>54.6</v>
      </c>
      <c r="BY77" s="1311"/>
      <c r="BZ77" s="1311"/>
      <c r="CA77" s="1311"/>
      <c r="CB77" s="1311"/>
      <c r="CC77" s="1311"/>
      <c r="CD77" s="1311"/>
      <c r="CE77" s="1311"/>
      <c r="CF77" s="1311">
        <v>53.2</v>
      </c>
      <c r="CG77" s="1311"/>
      <c r="CH77" s="1311"/>
      <c r="CI77" s="1311"/>
      <c r="CJ77" s="1311"/>
      <c r="CK77" s="1311"/>
      <c r="CL77" s="1311"/>
      <c r="CM77" s="1311"/>
      <c r="CN77" s="1311">
        <v>47.9</v>
      </c>
      <c r="CO77" s="1311"/>
      <c r="CP77" s="1311"/>
      <c r="CQ77" s="1311"/>
      <c r="CR77" s="1311"/>
      <c r="CS77" s="1311"/>
      <c r="CT77" s="1311"/>
      <c r="CU77" s="1311"/>
      <c r="CV77" s="1311">
        <v>49</v>
      </c>
      <c r="CW77" s="1311"/>
      <c r="CX77" s="1311"/>
      <c r="CY77" s="1311"/>
      <c r="CZ77" s="1311"/>
      <c r="DA77" s="1311"/>
      <c r="DB77" s="1311"/>
      <c r="DC77" s="1311"/>
    </row>
    <row r="78" spans="2:107" x14ac:dyDescent="0.15">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622</v>
      </c>
      <c r="BC79" s="1314"/>
      <c r="BD79" s="1314"/>
      <c r="BE79" s="1314"/>
      <c r="BF79" s="1314"/>
      <c r="BG79" s="1314"/>
      <c r="BH79" s="1314"/>
      <c r="BI79" s="1314"/>
      <c r="BJ79" s="1314"/>
      <c r="BK79" s="1314"/>
      <c r="BL79" s="1314"/>
      <c r="BM79" s="1314"/>
      <c r="BN79" s="1314"/>
      <c r="BO79" s="1314"/>
      <c r="BP79" s="1311">
        <v>10.7</v>
      </c>
      <c r="BQ79" s="1311"/>
      <c r="BR79" s="1311"/>
      <c r="BS79" s="1311"/>
      <c r="BT79" s="1311"/>
      <c r="BU79" s="1311"/>
      <c r="BV79" s="1311"/>
      <c r="BW79" s="1311"/>
      <c r="BX79" s="1311">
        <v>10</v>
      </c>
      <c r="BY79" s="1311"/>
      <c r="BZ79" s="1311"/>
      <c r="CA79" s="1311"/>
      <c r="CB79" s="1311"/>
      <c r="CC79" s="1311"/>
      <c r="CD79" s="1311"/>
      <c r="CE79" s="1311"/>
      <c r="CF79" s="1311">
        <v>9.8000000000000007</v>
      </c>
      <c r="CG79" s="1311"/>
      <c r="CH79" s="1311"/>
      <c r="CI79" s="1311"/>
      <c r="CJ79" s="1311"/>
      <c r="CK79" s="1311"/>
      <c r="CL79" s="1311"/>
      <c r="CM79" s="1311"/>
      <c r="CN79" s="1311">
        <v>9.6</v>
      </c>
      <c r="CO79" s="1311"/>
      <c r="CP79" s="1311"/>
      <c r="CQ79" s="1311"/>
      <c r="CR79" s="1311"/>
      <c r="CS79" s="1311"/>
      <c r="CT79" s="1311"/>
      <c r="CU79" s="1311"/>
      <c r="CV79" s="1311">
        <v>9.5</v>
      </c>
      <c r="CW79" s="1311"/>
      <c r="CX79" s="1311"/>
      <c r="CY79" s="1311"/>
      <c r="CZ79" s="1311"/>
      <c r="DA79" s="1311"/>
      <c r="DB79" s="1311"/>
      <c r="DC79" s="1311"/>
    </row>
    <row r="80" spans="2:107" x14ac:dyDescent="0.15">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id+WCFOzHCd40e5aN2kh/DSfBdycwjekS9gC+KZAgDRoefuTQVF0MZ8grPx3I72uw3ZlSCrLC33zICbX33D0Pw==" saltValue="gPdPSHuzkXk0WNb+13hPS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pageMargins left="0" right="0" top="0.39370078740157483" bottom="0.39370078740157483" header="0.19685039370078741" footer="0.19685039370078741"/>
  <pageSetup paperSize="8" scale="72" orientation="landscape" cellComments="asDisplayed" r:id="rId1"/>
  <headerFooter>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tabSelected="1" topLeftCell="A43" zoomScaleNormal="100" zoomScaleSheetLayoutView="70" workbookViewId="0">
      <selection activeCell="AE82" sqref="AE82"/>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517</v>
      </c>
    </row>
  </sheetData>
  <sheetProtection algorithmName="SHA-512" hashValue="sk8961E8D+Nl7E5GVbqsLPy4Qo9uqKwBe3ln6SIXSoHqvq/h5kmyRIu0RO8awyvRBZchhYQLP2hiwkHI7l5w6w==" saltValue="Q25CKHRiAvRxvfkK56kZng==" spinCount="100000" sheet="1" objects="1" scenarios="1"/>
  <dataConsolidate/>
  <phoneticPr fontId="2"/>
  <printOptions horizontalCentered="1"/>
  <pageMargins left="0" right="0" top="0.39370078740157483" bottom="0.39370078740157483" header="0.19685039370078741" footer="0.19685039370078741"/>
  <pageSetup paperSize="8" scale="50" orientation="landscape" cellComments="asDisplayed" r:id="rId1"/>
  <headerFooter>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election activeCell="AY8" sqref="AY8:BM8"/>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517</v>
      </c>
    </row>
  </sheetData>
  <sheetProtection algorithmName="SHA-512" hashValue="DCKQ68MjGqjuwwWvqalmuhGF8AQDkAhf8G+5ETMTvn6ix7AG+VXXSieYD8qkQIJ4CslVjI7NUGUp/UpnjPEn+g==" saltValue="/9atOub28Iei8Tk/ztyeDg==" spinCount="100000" sheet="1" objects="1" scenarios="1"/>
  <dataConsolidate/>
  <phoneticPr fontId="2"/>
  <printOptions horizontalCentered="1"/>
  <pageMargins left="0" right="0" top="0.39370078740157483" bottom="0.39370078740157483" header="0.19685039370078741" footer="0.19685039370078741"/>
  <pageSetup paperSize="8" scale="50" orientation="landscape" cellComments="asDisplayed" r:id="rId1"/>
  <headerFooter>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568</v>
      </c>
      <c r="G2" s="157"/>
      <c r="H2" s="158"/>
    </row>
    <row r="3" spans="1:8" x14ac:dyDescent="0.15">
      <c r="A3" s="154" t="s">
        <v>561</v>
      </c>
      <c r="B3" s="159"/>
      <c r="C3" s="160"/>
      <c r="D3" s="161">
        <v>77298</v>
      </c>
      <c r="E3" s="162"/>
      <c r="F3" s="163">
        <v>85459</v>
      </c>
      <c r="G3" s="164"/>
      <c r="H3" s="165"/>
    </row>
    <row r="4" spans="1:8" x14ac:dyDescent="0.15">
      <c r="A4" s="166"/>
      <c r="B4" s="167"/>
      <c r="C4" s="168"/>
      <c r="D4" s="169">
        <v>26184</v>
      </c>
      <c r="E4" s="170"/>
      <c r="F4" s="171">
        <v>44378</v>
      </c>
      <c r="G4" s="172"/>
      <c r="H4" s="173"/>
    </row>
    <row r="5" spans="1:8" x14ac:dyDescent="0.15">
      <c r="A5" s="154" t="s">
        <v>563</v>
      </c>
      <c r="B5" s="159"/>
      <c r="C5" s="160"/>
      <c r="D5" s="161">
        <v>87830</v>
      </c>
      <c r="E5" s="162"/>
      <c r="F5" s="163">
        <v>83280</v>
      </c>
      <c r="G5" s="164"/>
      <c r="H5" s="165"/>
    </row>
    <row r="6" spans="1:8" x14ac:dyDescent="0.15">
      <c r="A6" s="166"/>
      <c r="B6" s="167"/>
      <c r="C6" s="168"/>
      <c r="D6" s="169">
        <v>28819</v>
      </c>
      <c r="E6" s="170"/>
      <c r="F6" s="171">
        <v>43123</v>
      </c>
      <c r="G6" s="172"/>
      <c r="H6" s="173"/>
    </row>
    <row r="7" spans="1:8" x14ac:dyDescent="0.15">
      <c r="A7" s="154" t="s">
        <v>564</v>
      </c>
      <c r="B7" s="159"/>
      <c r="C7" s="160"/>
      <c r="D7" s="161">
        <v>82358</v>
      </c>
      <c r="E7" s="162"/>
      <c r="F7" s="163">
        <v>88968</v>
      </c>
      <c r="G7" s="164"/>
      <c r="H7" s="165"/>
    </row>
    <row r="8" spans="1:8" x14ac:dyDescent="0.15">
      <c r="A8" s="166"/>
      <c r="B8" s="167"/>
      <c r="C8" s="168"/>
      <c r="D8" s="169">
        <v>24380</v>
      </c>
      <c r="E8" s="170"/>
      <c r="F8" s="171">
        <v>45482</v>
      </c>
      <c r="G8" s="172"/>
      <c r="H8" s="173"/>
    </row>
    <row r="9" spans="1:8" x14ac:dyDescent="0.15">
      <c r="A9" s="154" t="s">
        <v>565</v>
      </c>
      <c r="B9" s="159"/>
      <c r="C9" s="160"/>
      <c r="D9" s="161">
        <v>103012</v>
      </c>
      <c r="E9" s="162"/>
      <c r="F9" s="163">
        <v>85173</v>
      </c>
      <c r="G9" s="164"/>
      <c r="H9" s="165"/>
    </row>
    <row r="10" spans="1:8" x14ac:dyDescent="0.15">
      <c r="A10" s="166"/>
      <c r="B10" s="167"/>
      <c r="C10" s="168"/>
      <c r="D10" s="169">
        <v>36364</v>
      </c>
      <c r="E10" s="170"/>
      <c r="F10" s="171">
        <v>43913</v>
      </c>
      <c r="G10" s="172"/>
      <c r="H10" s="173"/>
    </row>
    <row r="11" spans="1:8" x14ac:dyDescent="0.15">
      <c r="A11" s="154" t="s">
        <v>566</v>
      </c>
      <c r="B11" s="159"/>
      <c r="C11" s="160"/>
      <c r="D11" s="161">
        <v>59597</v>
      </c>
      <c r="E11" s="162"/>
      <c r="F11" s="163">
        <v>94081</v>
      </c>
      <c r="G11" s="164"/>
      <c r="H11" s="165"/>
    </row>
    <row r="12" spans="1:8" x14ac:dyDescent="0.15">
      <c r="A12" s="166"/>
      <c r="B12" s="167"/>
      <c r="C12" s="174"/>
      <c r="D12" s="169">
        <v>21485</v>
      </c>
      <c r="E12" s="170"/>
      <c r="F12" s="171">
        <v>48949</v>
      </c>
      <c r="G12" s="172"/>
      <c r="H12" s="173"/>
    </row>
    <row r="13" spans="1:8" x14ac:dyDescent="0.15">
      <c r="A13" s="154"/>
      <c r="B13" s="159"/>
      <c r="C13" s="175"/>
      <c r="D13" s="176">
        <v>82019</v>
      </c>
      <c r="E13" s="177"/>
      <c r="F13" s="178">
        <v>87392</v>
      </c>
      <c r="G13" s="179"/>
      <c r="H13" s="165"/>
    </row>
    <row r="14" spans="1:8" x14ac:dyDescent="0.15">
      <c r="A14" s="166"/>
      <c r="B14" s="167"/>
      <c r="C14" s="168"/>
      <c r="D14" s="169">
        <v>27446</v>
      </c>
      <c r="E14" s="170"/>
      <c r="F14" s="171">
        <v>45169</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5.76</v>
      </c>
      <c r="C19" s="180">
        <f>ROUND(VALUE(SUBSTITUTE(実質収支比率等に係る経年分析!G$48,"▲","-")),2)</f>
        <v>6.87</v>
      </c>
      <c r="D19" s="180">
        <f>ROUND(VALUE(SUBSTITUTE(実質収支比率等に係る経年分析!H$48,"▲","-")),2)</f>
        <v>5.56</v>
      </c>
      <c r="E19" s="180">
        <f>ROUND(VALUE(SUBSTITUTE(実質収支比率等に係る経年分析!I$48,"▲","-")),2)</f>
        <v>4.76</v>
      </c>
      <c r="F19" s="180">
        <f>ROUND(VALUE(SUBSTITUTE(実質収支比率等に係る経年分析!J$48,"▲","-")),2)</f>
        <v>7.13</v>
      </c>
    </row>
    <row r="20" spans="1:11" x14ac:dyDescent="0.15">
      <c r="A20" s="180" t="s">
        <v>55</v>
      </c>
      <c r="B20" s="180">
        <f>ROUND(VALUE(SUBSTITUTE(実質収支比率等に係る経年分析!F$47,"▲","-")),2)</f>
        <v>22.49</v>
      </c>
      <c r="C20" s="180">
        <f>ROUND(VALUE(SUBSTITUTE(実質収支比率等に係る経年分析!G$47,"▲","-")),2)</f>
        <v>33.840000000000003</v>
      </c>
      <c r="D20" s="180">
        <f>ROUND(VALUE(SUBSTITUTE(実質収支比率等に係る経年分析!H$47,"▲","-")),2)</f>
        <v>37.840000000000003</v>
      </c>
      <c r="E20" s="180">
        <f>ROUND(VALUE(SUBSTITUTE(実質収支比率等に係る経年分析!I$47,"▲","-")),2)</f>
        <v>40.82</v>
      </c>
      <c r="F20" s="180">
        <f>ROUND(VALUE(SUBSTITUTE(実質収支比率等に係る経年分析!J$47,"▲","-")),2)</f>
        <v>41.14</v>
      </c>
    </row>
    <row r="21" spans="1:11" x14ac:dyDescent="0.15">
      <c r="A21" s="180" t="s">
        <v>56</v>
      </c>
      <c r="B21" s="180">
        <f>IF(ISNUMBER(VALUE(SUBSTITUTE(実質収支比率等に係る経年分析!F$49,"▲","-"))),ROUND(VALUE(SUBSTITUTE(実質収支比率等に係る経年分析!F$49,"▲","-")),2),NA())</f>
        <v>-2.33</v>
      </c>
      <c r="C21" s="180">
        <f>IF(ISNUMBER(VALUE(SUBSTITUTE(実質収支比率等に係る経年分析!G$49,"▲","-"))),ROUND(VALUE(SUBSTITUTE(実質収支比率等に係る経年分析!G$49,"▲","-")),2),NA())</f>
        <v>12.42</v>
      </c>
      <c r="D21" s="180">
        <f>IF(ISNUMBER(VALUE(SUBSTITUTE(実質収支比率等に係る経年分析!H$49,"▲","-"))),ROUND(VALUE(SUBSTITUTE(実質収支比率等に係る経年分析!H$49,"▲","-")),2),NA())</f>
        <v>2.2400000000000002</v>
      </c>
      <c r="E21" s="180">
        <f>IF(ISNUMBER(VALUE(SUBSTITUTE(実質収支比率等に係る経年分析!I$49,"▲","-"))),ROUND(VALUE(SUBSTITUTE(実質収支比率等に係る経年分析!I$49,"▲","-")),2),NA())</f>
        <v>2.02</v>
      </c>
      <c r="F21" s="180">
        <f>IF(ISNUMBER(VALUE(SUBSTITUTE(実質収支比率等に係る経年分析!J$49,"▲","-"))),ROUND(VALUE(SUBSTITUTE(実質収支比率等に係る経年分析!J$49,"▲","-")),2),NA())</f>
        <v>2.31</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0.35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0.18</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0.06</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0.11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嬉野市浄化槽特別会計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0.03</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0.08</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7.0000000000000007E-2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0.08</v>
      </c>
    </row>
    <row r="30" spans="1:11" x14ac:dyDescent="0.15">
      <c r="A30" s="181" t="str">
        <f>IF(連結実質赤字比率に係る赤字・黒字の構成分析!C$40="",NA(),連結実質赤字比率に係る赤字・黒字の構成分析!C$40)</f>
        <v>嬉野市農業集落排水特別会計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0.06</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0.09</v>
      </c>
    </row>
    <row r="31" spans="1:11" x14ac:dyDescent="0.15">
      <c r="A31" s="181" t="str">
        <f>IF(連結実質赤字比率に係る赤字・黒字の構成分析!C$39="",NA(),連結実質赤字比率に係る赤字・黒字の構成分析!C$39)</f>
        <v>嬉野市嬉野都市計画事業嬉野第八土地区画整理事業費特別会計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0.14000000000000001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0.14000000000000001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v>
      </c>
    </row>
    <row r="32" spans="1:11" x14ac:dyDescent="0.15">
      <c r="A32" s="181" t="str">
        <f>IF(連結実質赤字比率に係る赤字・黒字の構成分析!C$38="",NA(),連結実質赤字比率に係る赤字・黒字の構成分析!C$38)</f>
        <v>嬉野都市計画下水道事業嬉野市公共下水道事業費特別会計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0.14000000000000001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0.15</v>
      </c>
    </row>
    <row r="33" spans="1:16" x14ac:dyDescent="0.15">
      <c r="A33" s="181" t="str">
        <f>IF(連結実質赤字比率に係る赤字・黒字の構成分析!C$37="",NA(),連結実質赤字比率に係る赤字・黒字の構成分析!C$37)</f>
        <v>嬉野市嬉野都市計画事業嬉野第七土地区画整理事業費特別会計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0.21</v>
      </c>
    </row>
    <row r="34" spans="1:16" x14ac:dyDescent="0.15">
      <c r="A34" s="181" t="str">
        <f>IF(連結実質赤字比率に係る赤字・黒字の構成分析!C$36="",NA(),連結実質赤字比率に係る赤字・黒字の構成分析!C$36)</f>
        <v>嬉野市国民健康保険特別会計</v>
      </c>
      <c r="B34" s="181">
        <f>IF(ROUND(VALUE(SUBSTITUTE(連結実質赤字比率に係る赤字・黒字の構成分析!F$36,"▲", "-")), 2) &lt; 0, ABS(ROUND(VALUE(SUBSTITUTE(連結実質赤字比率に係る赤字・黒字の構成分析!F$36,"▲", "-")), 2)), NA())</f>
        <v>3.64</v>
      </c>
      <c r="C34" s="181" t="e">
        <f>IF(ROUND(VALUE(SUBSTITUTE(連結実質赤字比率に係る赤字・黒字の構成分析!F$36,"▲", "-")), 2) &gt;= 0, ABS(ROUND(VALUE(SUBSTITUTE(連結実質赤字比率に係る赤字・黒字の構成分析!F$36,"▲", "-")), 2)), NA())</f>
        <v>#N/A</v>
      </c>
      <c r="D34" s="181">
        <f>IF(ROUND(VALUE(SUBSTITUTE(連結実質赤字比率に係る赤字・黒字の構成分析!G$36,"▲", "-")), 2) &lt; 0, ABS(ROUND(VALUE(SUBSTITUTE(連結実質赤字比率に係る赤字・黒字の構成分析!G$36,"▲", "-")), 2)), NA())</f>
        <v>3.11</v>
      </c>
      <c r="E34" s="181" t="e">
        <f>IF(ROUND(VALUE(SUBSTITUTE(連結実質赤字比率に係る赤字・黒字の構成分析!G$36,"▲", "-")), 2) &gt;= 0, ABS(ROUND(VALUE(SUBSTITUTE(連結実質赤字比率に係る赤字・黒字の構成分析!G$36,"▲", "-")), 2)), NA())</f>
        <v>#N/A</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0.87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1.79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0.37</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6.68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4.71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7.03</v>
      </c>
    </row>
    <row r="36" spans="1:16" x14ac:dyDescent="0.15">
      <c r="A36" s="181" t="str">
        <f>IF(連結実質赤字比率に係る赤字・黒字の構成分析!C$34="",NA(),連結実質赤字比率に係る赤字・黒字の構成分析!C$34)</f>
        <v>嬉野市水道事業会計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15.66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16.96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17.690000000000001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16.28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14.94</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1274</v>
      </c>
      <c r="E42" s="182"/>
      <c r="F42" s="182"/>
      <c r="G42" s="182">
        <f>'実質公債費比率（分子）の構造'!L$52</f>
        <v>1410</v>
      </c>
      <c r="H42" s="182"/>
      <c r="I42" s="182"/>
      <c r="J42" s="182">
        <f>'実質公債費比率（分子）の構造'!M$52</f>
        <v>1407</v>
      </c>
      <c r="K42" s="182"/>
      <c r="L42" s="182"/>
      <c r="M42" s="182">
        <f>'実質公債費比率（分子）の構造'!N$52</f>
        <v>1400</v>
      </c>
      <c r="N42" s="182"/>
      <c r="O42" s="182"/>
      <c r="P42" s="182">
        <f>'実質公債費比率（分子）の構造'!O$52</f>
        <v>1361</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0</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15">
      <c r="A45" s="182" t="s">
        <v>66</v>
      </c>
      <c r="B45" s="182">
        <f>'実質公債費比率（分子）の構造'!K$49</f>
        <v>9</v>
      </c>
      <c r="C45" s="182"/>
      <c r="D45" s="182"/>
      <c r="E45" s="182">
        <f>'実質公債費比率（分子）の構造'!L$49</f>
        <v>27</v>
      </c>
      <c r="F45" s="182"/>
      <c r="G45" s="182"/>
      <c r="H45" s="182">
        <f>'実質公債費比率（分子）の構造'!M$49</f>
        <v>43</v>
      </c>
      <c r="I45" s="182"/>
      <c r="J45" s="182"/>
      <c r="K45" s="182">
        <f>'実質公債費比率（分子）の構造'!N$49</f>
        <v>94</v>
      </c>
      <c r="L45" s="182"/>
      <c r="M45" s="182"/>
      <c r="N45" s="182">
        <f>'実質公債費比率（分子）の構造'!O$49</f>
        <v>115</v>
      </c>
      <c r="O45" s="182"/>
      <c r="P45" s="182"/>
    </row>
    <row r="46" spans="1:16" x14ac:dyDescent="0.15">
      <c r="A46" s="182" t="s">
        <v>67</v>
      </c>
      <c r="B46" s="182">
        <f>'実質公債費比率（分子）の構造'!K$48</f>
        <v>408</v>
      </c>
      <c r="C46" s="182"/>
      <c r="D46" s="182"/>
      <c r="E46" s="182">
        <f>'実質公債費比率（分子）の構造'!L$48</f>
        <v>415</v>
      </c>
      <c r="F46" s="182"/>
      <c r="G46" s="182"/>
      <c r="H46" s="182">
        <f>'実質公債費比率（分子）の構造'!M$48</f>
        <v>437</v>
      </c>
      <c r="I46" s="182"/>
      <c r="J46" s="182"/>
      <c r="K46" s="182">
        <f>'実質公債費比率（分子）の構造'!N$48</f>
        <v>423</v>
      </c>
      <c r="L46" s="182"/>
      <c r="M46" s="182"/>
      <c r="N46" s="182">
        <f>'実質公債費比率（分子）の構造'!O$48</f>
        <v>448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1340</v>
      </c>
      <c r="C49" s="182"/>
      <c r="D49" s="182"/>
      <c r="E49" s="182">
        <f>'実質公債費比率（分子）の構造'!L$45</f>
        <v>1498</v>
      </c>
      <c r="F49" s="182"/>
      <c r="G49" s="182"/>
      <c r="H49" s="182">
        <f>'実質公債費比率（分子）の構造'!M$45</f>
        <v>1540</v>
      </c>
      <c r="I49" s="182"/>
      <c r="J49" s="182"/>
      <c r="K49" s="182">
        <f>'実質公債費比率（分子）の構造'!N$45</f>
        <v>1492</v>
      </c>
      <c r="L49" s="182"/>
      <c r="M49" s="182"/>
      <c r="N49" s="182">
        <f>'実質公債費比率（分子）の構造'!O$45</f>
        <v>1431</v>
      </c>
      <c r="O49" s="182"/>
      <c r="P49" s="182"/>
    </row>
    <row r="50" spans="1:16" x14ac:dyDescent="0.15">
      <c r="A50" s="182" t="s">
        <v>71</v>
      </c>
      <c r="B50" s="182" t="e">
        <f>NA()</f>
        <v>#N/A</v>
      </c>
      <c r="C50" s="182">
        <f>IF(ISNUMBER('実質公債費比率（分子）の構造'!K$53),'実質公債費比率（分子）の構造'!K$53,NA())</f>
        <v>483</v>
      </c>
      <c r="D50" s="182" t="e">
        <f>NA()</f>
        <v>#N/A</v>
      </c>
      <c r="E50" s="182" t="e">
        <f>NA()</f>
        <v>#N/A</v>
      </c>
      <c r="F50" s="182">
        <f>IF(ISNUMBER('実質公債費比率（分子）の構造'!L$53),'実質公債費比率（分子）の構造'!L$53,NA())</f>
        <v>530</v>
      </c>
      <c r="G50" s="182" t="e">
        <f>NA()</f>
        <v>#N/A</v>
      </c>
      <c r="H50" s="182" t="e">
        <f>NA()</f>
        <v>#N/A</v>
      </c>
      <c r="I50" s="182">
        <f>IF(ISNUMBER('実質公債費比率（分子）の構造'!M$53),'実質公債費比率（分子）の構造'!M$53,NA())</f>
        <v>613</v>
      </c>
      <c r="J50" s="182" t="e">
        <f>NA()</f>
        <v>#N/A</v>
      </c>
      <c r="K50" s="182" t="e">
        <f>NA()</f>
        <v>#N/A</v>
      </c>
      <c r="L50" s="182">
        <f>IF(ISNUMBER('実質公債費比率（分子）の構造'!N$53),'実質公債費比率（分子）の構造'!N$53,NA())</f>
        <v>609</v>
      </c>
      <c r="M50" s="182" t="e">
        <f>NA()</f>
        <v>#N/A</v>
      </c>
      <c r="N50" s="182" t="e">
        <f>NA()</f>
        <v>#N/A</v>
      </c>
      <c r="O50" s="182">
        <f>IF(ISNUMBER('実質公債費比率（分子）の構造'!O$53),'実質公債費比率（分子）の構造'!O$53,NA())</f>
        <v>633</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13903</v>
      </c>
      <c r="E56" s="181"/>
      <c r="F56" s="181"/>
      <c r="G56" s="181">
        <f>'将来負担比率（分子）の構造'!J$52</f>
        <v>13527</v>
      </c>
      <c r="H56" s="181"/>
      <c r="I56" s="181"/>
      <c r="J56" s="181">
        <f>'将来負担比率（分子）の構造'!K$52</f>
        <v>13263</v>
      </c>
      <c r="K56" s="181"/>
      <c r="L56" s="181"/>
      <c r="M56" s="181">
        <f>'将来負担比率（分子）の構造'!L$52</f>
        <v>12978</v>
      </c>
      <c r="N56" s="181"/>
      <c r="O56" s="181"/>
      <c r="P56" s="181">
        <f>'将来負担比率（分子）の構造'!M$52</f>
        <v>11546</v>
      </c>
    </row>
    <row r="57" spans="1:16" x14ac:dyDescent="0.15">
      <c r="A57" s="181" t="s">
        <v>42</v>
      </c>
      <c r="B57" s="181"/>
      <c r="C57" s="181"/>
      <c r="D57" s="181">
        <f>'将来負担比率（分子）の構造'!I$51</f>
        <v>262</v>
      </c>
      <c r="E57" s="181"/>
      <c r="F57" s="181"/>
      <c r="G57" s="181">
        <f>'将来負担比率（分子）の構造'!J$51</f>
        <v>195</v>
      </c>
      <c r="H57" s="181"/>
      <c r="I57" s="181"/>
      <c r="J57" s="181">
        <f>'将来負担比率（分子）の構造'!K$51</f>
        <v>158</v>
      </c>
      <c r="K57" s="181"/>
      <c r="L57" s="181"/>
      <c r="M57" s="181">
        <f>'将来負担比率（分子）の構造'!L$51</f>
        <v>127</v>
      </c>
      <c r="N57" s="181"/>
      <c r="O57" s="181"/>
      <c r="P57" s="181">
        <f>'将来負担比率（分子）の構造'!M$51</f>
        <v>101</v>
      </c>
    </row>
    <row r="58" spans="1:16" x14ac:dyDescent="0.15">
      <c r="A58" s="181" t="s">
        <v>41</v>
      </c>
      <c r="B58" s="181"/>
      <c r="C58" s="181"/>
      <c r="D58" s="181">
        <f>'将来負担比率（分子）の構造'!I$50</f>
        <v>5410</v>
      </c>
      <c r="E58" s="181"/>
      <c r="F58" s="181"/>
      <c r="G58" s="181">
        <f>'将来負担比率（分子）の構造'!J$50</f>
        <v>5814</v>
      </c>
      <c r="H58" s="181"/>
      <c r="I58" s="181"/>
      <c r="J58" s="181">
        <f>'将来負担比率（分子）の構造'!K$50</f>
        <v>6037</v>
      </c>
      <c r="K58" s="181"/>
      <c r="L58" s="181"/>
      <c r="M58" s="181">
        <f>'将来負担比率（分子）の構造'!L$50</f>
        <v>6052</v>
      </c>
      <c r="N58" s="181"/>
      <c r="O58" s="181"/>
      <c r="P58" s="181">
        <f>'将来負担比率（分子）の構造'!M$50</f>
        <v>7195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2094</v>
      </c>
      <c r="C62" s="181"/>
      <c r="D62" s="181"/>
      <c r="E62" s="181">
        <f>'将来負担比率（分子）の構造'!J$45</f>
        <v>1994</v>
      </c>
      <c r="F62" s="181"/>
      <c r="G62" s="181"/>
      <c r="H62" s="181">
        <f>'将来負担比率（分子）の構造'!K$45</f>
        <v>1964</v>
      </c>
      <c r="I62" s="181"/>
      <c r="J62" s="181"/>
      <c r="K62" s="181">
        <f>'将来負担比率（分子）の構造'!L$45</f>
        <v>1844</v>
      </c>
      <c r="L62" s="181"/>
      <c r="M62" s="181"/>
      <c r="N62" s="181">
        <f>'将来負担比率（分子）の構造'!M$45</f>
        <v>1770</v>
      </c>
      <c r="O62" s="181"/>
      <c r="P62" s="181"/>
    </row>
    <row r="63" spans="1:16" x14ac:dyDescent="0.15">
      <c r="A63" s="181" t="s">
        <v>34</v>
      </c>
      <c r="B63" s="181">
        <f>'将来負担比率（分子）の構造'!I$44</f>
        <v>1662</v>
      </c>
      <c r="C63" s="181"/>
      <c r="D63" s="181"/>
      <c r="E63" s="181">
        <f>'将来負担比率（分子）の構造'!J$44</f>
        <v>1607</v>
      </c>
      <c r="F63" s="181"/>
      <c r="G63" s="181"/>
      <c r="H63" s="181">
        <f>'将来負担比率（分子）の構造'!K$44</f>
        <v>1542</v>
      </c>
      <c r="I63" s="181"/>
      <c r="J63" s="181"/>
      <c r="K63" s="181">
        <f>'将来負担比率（分子）の構造'!L$44</f>
        <v>1508</v>
      </c>
      <c r="L63" s="181"/>
      <c r="M63" s="181"/>
      <c r="N63" s="181">
        <f>'将来負担比率（分子）の構造'!M$44</f>
        <v>1366</v>
      </c>
      <c r="O63" s="181"/>
      <c r="P63" s="181"/>
    </row>
    <row r="64" spans="1:16" x14ac:dyDescent="0.15">
      <c r="A64" s="181" t="s">
        <v>33</v>
      </c>
      <c r="B64" s="181">
        <f>'将来負担比率（分子）の構造'!I$43</f>
        <v>6165</v>
      </c>
      <c r="C64" s="181"/>
      <c r="D64" s="181"/>
      <c r="E64" s="181">
        <f>'将来負担比率（分子）の構造'!J$43</f>
        <v>6067</v>
      </c>
      <c r="F64" s="181"/>
      <c r="G64" s="181"/>
      <c r="H64" s="181">
        <f>'将来負担比率（分子）の構造'!K$43</f>
        <v>6071</v>
      </c>
      <c r="I64" s="181"/>
      <c r="J64" s="181"/>
      <c r="K64" s="181">
        <f>'将来負担比率（分子）の構造'!L$43</f>
        <v>5749</v>
      </c>
      <c r="L64" s="181"/>
      <c r="M64" s="181"/>
      <c r="N64" s="181">
        <f>'将来負担比率（分子）の構造'!M$43</f>
        <v>5646</v>
      </c>
      <c r="O64" s="181"/>
      <c r="P64" s="181"/>
    </row>
    <row r="65" spans="1:16" x14ac:dyDescent="0.15">
      <c r="A65" s="181" t="s">
        <v>32</v>
      </c>
      <c r="B65" s="181">
        <f>'将来負担比率（分子）の構造'!I$42</f>
        <v>1767</v>
      </c>
      <c r="C65" s="181"/>
      <c r="D65" s="181"/>
      <c r="E65" s="181">
        <f>'将来負担比率（分子）の構造'!J$42</f>
        <v>1720</v>
      </c>
      <c r="F65" s="181"/>
      <c r="G65" s="181"/>
      <c r="H65" s="181">
        <f>'将来負担比率（分子）の構造'!K$42</f>
        <v>1803</v>
      </c>
      <c r="I65" s="181"/>
      <c r="J65" s="181"/>
      <c r="K65" s="181">
        <f>'将来負担比率（分子）の構造'!L$42</f>
        <v>1765</v>
      </c>
      <c r="L65" s="181"/>
      <c r="M65" s="181"/>
      <c r="N65" s="181">
        <f>'将来負担比率（分子）の構造'!M$42</f>
        <v>1767</v>
      </c>
      <c r="O65" s="181"/>
      <c r="P65" s="181"/>
    </row>
    <row r="66" spans="1:16" x14ac:dyDescent="0.15">
      <c r="A66" s="181" t="s">
        <v>31</v>
      </c>
      <c r="B66" s="181">
        <f>'将来負担比率（分子）の構造'!I$41</f>
        <v>13098</v>
      </c>
      <c r="C66" s="181"/>
      <c r="D66" s="181"/>
      <c r="E66" s="181">
        <f>'将来負担比率（分子）の構造'!J$41</f>
        <v>12744</v>
      </c>
      <c r="F66" s="181"/>
      <c r="G66" s="181"/>
      <c r="H66" s="181">
        <f>'将来負担比率（分子）の構造'!K$41</f>
        <v>12527</v>
      </c>
      <c r="I66" s="181"/>
      <c r="J66" s="181"/>
      <c r="K66" s="181">
        <f>'将来負担比率（分子）の構造'!L$41</f>
        <v>12672</v>
      </c>
      <c r="L66" s="181"/>
      <c r="M66" s="181"/>
      <c r="N66" s="181">
        <f>'将来負担比率（分子）の構造'!M$41</f>
        <v>12046</v>
      </c>
      <c r="O66" s="181"/>
      <c r="P66" s="181"/>
    </row>
    <row r="67" spans="1:16" x14ac:dyDescent="0.15">
      <c r="A67" s="181" t="s">
        <v>75</v>
      </c>
      <c r="B67" s="181" t="e">
        <f>NA()</f>
        <v>#N/A</v>
      </c>
      <c r="C67" s="181">
        <f>IF(ISNUMBER('将来負担比率（分子）の構造'!I$53), IF('将来負担比率（分子）の構造'!I$53 &lt; 0, 0, '将来負担比率（分子）の構造'!I$53), NA())</f>
        <v>5211</v>
      </c>
      <c r="D67" s="181" t="e">
        <f>NA()</f>
        <v>#N/A</v>
      </c>
      <c r="E67" s="181" t="e">
        <f>NA()</f>
        <v>#N/A</v>
      </c>
      <c r="F67" s="181">
        <f>IF(ISNUMBER('将来負担比率（分子）の構造'!J$53), IF('将来負担比率（分子）の構造'!J$53 &lt; 0, 0, '将来負担比率（分子）の構造'!J$53), NA())</f>
        <v>4596</v>
      </c>
      <c r="G67" s="181" t="e">
        <f>NA()</f>
        <v>#N/A</v>
      </c>
      <c r="H67" s="181" t="e">
        <f>NA()</f>
        <v>#N/A</v>
      </c>
      <c r="I67" s="181">
        <f>IF(ISNUMBER('将来負担比率（分子）の構造'!K$53), IF('将来負担比率（分子）の構造'!K$53 &lt; 0, 0, '将来負担比率（分子）の構造'!K$53), NA())</f>
        <v>4448</v>
      </c>
      <c r="J67" s="181" t="e">
        <f>NA()</f>
        <v>#N/A</v>
      </c>
      <c r="K67" s="181" t="e">
        <f>NA()</f>
        <v>#N/A</v>
      </c>
      <c r="L67" s="181">
        <f>IF(ISNUMBER('将来負担比率（分子）の構造'!L$53), IF('将来負担比率（分子）の構造'!L$53 &lt; 0, 0, '将来負担比率（分子）の構造'!L$53), NA())</f>
        <v>4382</v>
      </c>
      <c r="M67" s="181" t="e">
        <f>NA()</f>
        <v>#N/A</v>
      </c>
      <c r="N67" s="181" t="e">
        <f>NA()</f>
        <v>#N/A</v>
      </c>
      <c r="O67" s="181">
        <f>IF(ISNUMBER('将来負担比率（分子）の構造'!M$53), IF('将来負担比率（分子）の構造'!M$53 &lt; 0, 0, '将来負担比率（分子）の構造'!M$53), NA())</f>
        <v>3752</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2953</v>
      </c>
      <c r="C72" s="185">
        <f>基金残高に係る経年分析!G55</f>
        <v>3174</v>
      </c>
      <c r="D72" s="185">
        <f>基金残高に係る経年分析!H55</f>
        <v>3172</v>
      </c>
    </row>
    <row r="73" spans="1:16" x14ac:dyDescent="0.15">
      <c r="A73" s="184" t="s">
        <v>78</v>
      </c>
      <c r="B73" s="185">
        <f>基金残高に係る経年分析!F56</f>
        <v>1271</v>
      </c>
      <c r="C73" s="185">
        <f>基金残高に係る経年分析!G56</f>
        <v>1259</v>
      </c>
      <c r="D73" s="185">
        <f>基金残高に係る経年分析!H56</f>
        <v>1113</v>
      </c>
    </row>
    <row r="74" spans="1:16" x14ac:dyDescent="0.15">
      <c r="A74" s="184" t="s">
        <v>79</v>
      </c>
      <c r="B74" s="185">
        <f>基金残高に係る経年分析!F57</f>
        <v>3073</v>
      </c>
      <c r="C74" s="185">
        <f>基金残高に係る経年分析!G57</f>
        <v>2876</v>
      </c>
      <c r="D74" s="185">
        <f>基金残高に係る経年分析!H57</f>
        <v>4161</v>
      </c>
    </row>
  </sheetData>
  <sheetProtection algorithmName="SHA-512" hashValue="6SvlNOJTz6O/G0AeCc5sza2869+NhzOQXisCU7T+Cn4fgMDYq1A12RDVyyqVyoCnScg7YKeSsbzJjC1nQ2JuaQ==" saltValue="F/E6crd/Xf98ct6Cdxjt7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election activeCell="AY8" sqref="AY8:BM8"/>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213</v>
      </c>
      <c r="DI1" s="798"/>
      <c r="DJ1" s="798"/>
      <c r="DK1" s="798"/>
      <c r="DL1" s="798"/>
      <c r="DM1" s="798"/>
      <c r="DN1" s="799"/>
      <c r="DO1" s="226"/>
      <c r="DP1" s="797" t="s">
        <v>214</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216</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217</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218</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219</v>
      </c>
      <c r="S4" s="740"/>
      <c r="T4" s="740"/>
      <c r="U4" s="740"/>
      <c r="V4" s="740"/>
      <c r="W4" s="740"/>
      <c r="X4" s="740"/>
      <c r="Y4" s="741"/>
      <c r="Z4" s="739" t="s">
        <v>220</v>
      </c>
      <c r="AA4" s="740"/>
      <c r="AB4" s="740"/>
      <c r="AC4" s="741"/>
      <c r="AD4" s="739" t="s">
        <v>221</v>
      </c>
      <c r="AE4" s="740"/>
      <c r="AF4" s="740"/>
      <c r="AG4" s="740"/>
      <c r="AH4" s="740"/>
      <c r="AI4" s="740"/>
      <c r="AJ4" s="740"/>
      <c r="AK4" s="741"/>
      <c r="AL4" s="739" t="s">
        <v>220</v>
      </c>
      <c r="AM4" s="740"/>
      <c r="AN4" s="740"/>
      <c r="AO4" s="741"/>
      <c r="AP4" s="800" t="s">
        <v>222</v>
      </c>
      <c r="AQ4" s="800"/>
      <c r="AR4" s="800"/>
      <c r="AS4" s="800"/>
      <c r="AT4" s="800"/>
      <c r="AU4" s="800"/>
      <c r="AV4" s="800"/>
      <c r="AW4" s="800"/>
      <c r="AX4" s="800"/>
      <c r="AY4" s="800"/>
      <c r="AZ4" s="800"/>
      <c r="BA4" s="800"/>
      <c r="BB4" s="800"/>
      <c r="BC4" s="800"/>
      <c r="BD4" s="800"/>
      <c r="BE4" s="800"/>
      <c r="BF4" s="800"/>
      <c r="BG4" s="800" t="s">
        <v>223</v>
      </c>
      <c r="BH4" s="800"/>
      <c r="BI4" s="800"/>
      <c r="BJ4" s="800"/>
      <c r="BK4" s="800"/>
      <c r="BL4" s="800"/>
      <c r="BM4" s="800"/>
      <c r="BN4" s="800"/>
      <c r="BO4" s="800" t="s">
        <v>220</v>
      </c>
      <c r="BP4" s="800"/>
      <c r="BQ4" s="800"/>
      <c r="BR4" s="800"/>
      <c r="BS4" s="800" t="s">
        <v>224</v>
      </c>
      <c r="BT4" s="800"/>
      <c r="BU4" s="800"/>
      <c r="BV4" s="800"/>
      <c r="BW4" s="800"/>
      <c r="BX4" s="800"/>
      <c r="BY4" s="800"/>
      <c r="BZ4" s="800"/>
      <c r="CA4" s="800"/>
      <c r="CB4" s="800"/>
      <c r="CD4" s="782" t="s">
        <v>225</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6" t="s">
        <v>226</v>
      </c>
      <c r="C5" s="747"/>
      <c r="D5" s="747"/>
      <c r="E5" s="747"/>
      <c r="F5" s="747"/>
      <c r="G5" s="747"/>
      <c r="H5" s="747"/>
      <c r="I5" s="747"/>
      <c r="J5" s="747"/>
      <c r="K5" s="747"/>
      <c r="L5" s="747"/>
      <c r="M5" s="747"/>
      <c r="N5" s="747"/>
      <c r="O5" s="747"/>
      <c r="P5" s="747"/>
      <c r="Q5" s="748"/>
      <c r="R5" s="733">
        <v>2642346</v>
      </c>
      <c r="S5" s="734"/>
      <c r="T5" s="734"/>
      <c r="U5" s="734"/>
      <c r="V5" s="734"/>
      <c r="W5" s="734"/>
      <c r="X5" s="734"/>
      <c r="Y5" s="777"/>
      <c r="Z5" s="795">
        <v>15.2</v>
      </c>
      <c r="AA5" s="795"/>
      <c r="AB5" s="795"/>
      <c r="AC5" s="795"/>
      <c r="AD5" s="796">
        <v>2642346</v>
      </c>
      <c r="AE5" s="796"/>
      <c r="AF5" s="796"/>
      <c r="AG5" s="796"/>
      <c r="AH5" s="796"/>
      <c r="AI5" s="796"/>
      <c r="AJ5" s="796"/>
      <c r="AK5" s="796"/>
      <c r="AL5" s="778">
        <v>35</v>
      </c>
      <c r="AM5" s="751"/>
      <c r="AN5" s="751"/>
      <c r="AO5" s="779"/>
      <c r="AP5" s="746" t="s">
        <v>227</v>
      </c>
      <c r="AQ5" s="747"/>
      <c r="AR5" s="747"/>
      <c r="AS5" s="747"/>
      <c r="AT5" s="747"/>
      <c r="AU5" s="747"/>
      <c r="AV5" s="747"/>
      <c r="AW5" s="747"/>
      <c r="AX5" s="747"/>
      <c r="AY5" s="747"/>
      <c r="AZ5" s="747"/>
      <c r="BA5" s="747"/>
      <c r="BB5" s="747"/>
      <c r="BC5" s="747"/>
      <c r="BD5" s="747"/>
      <c r="BE5" s="747"/>
      <c r="BF5" s="748"/>
      <c r="BG5" s="678">
        <v>2565554</v>
      </c>
      <c r="BH5" s="679"/>
      <c r="BI5" s="679"/>
      <c r="BJ5" s="679"/>
      <c r="BK5" s="679"/>
      <c r="BL5" s="679"/>
      <c r="BM5" s="679"/>
      <c r="BN5" s="680"/>
      <c r="BO5" s="715">
        <v>97.1</v>
      </c>
      <c r="BP5" s="715"/>
      <c r="BQ5" s="715"/>
      <c r="BR5" s="715"/>
      <c r="BS5" s="716">
        <v>11995</v>
      </c>
      <c r="BT5" s="716"/>
      <c r="BU5" s="716"/>
      <c r="BV5" s="716"/>
      <c r="BW5" s="716"/>
      <c r="BX5" s="716"/>
      <c r="BY5" s="716"/>
      <c r="BZ5" s="716"/>
      <c r="CA5" s="716"/>
      <c r="CB5" s="766"/>
      <c r="CD5" s="782" t="s">
        <v>222</v>
      </c>
      <c r="CE5" s="783"/>
      <c r="CF5" s="783"/>
      <c r="CG5" s="783"/>
      <c r="CH5" s="783"/>
      <c r="CI5" s="783"/>
      <c r="CJ5" s="783"/>
      <c r="CK5" s="783"/>
      <c r="CL5" s="783"/>
      <c r="CM5" s="783"/>
      <c r="CN5" s="783"/>
      <c r="CO5" s="783"/>
      <c r="CP5" s="783"/>
      <c r="CQ5" s="784"/>
      <c r="CR5" s="782" t="s">
        <v>228</v>
      </c>
      <c r="CS5" s="783"/>
      <c r="CT5" s="783"/>
      <c r="CU5" s="783"/>
      <c r="CV5" s="783"/>
      <c r="CW5" s="783"/>
      <c r="CX5" s="783"/>
      <c r="CY5" s="784"/>
      <c r="CZ5" s="782" t="s">
        <v>220</v>
      </c>
      <c r="DA5" s="783"/>
      <c r="DB5" s="783"/>
      <c r="DC5" s="784"/>
      <c r="DD5" s="782" t="s">
        <v>229</v>
      </c>
      <c r="DE5" s="783"/>
      <c r="DF5" s="783"/>
      <c r="DG5" s="783"/>
      <c r="DH5" s="783"/>
      <c r="DI5" s="783"/>
      <c r="DJ5" s="783"/>
      <c r="DK5" s="783"/>
      <c r="DL5" s="783"/>
      <c r="DM5" s="783"/>
      <c r="DN5" s="783"/>
      <c r="DO5" s="783"/>
      <c r="DP5" s="784"/>
      <c r="DQ5" s="782" t="s">
        <v>230</v>
      </c>
      <c r="DR5" s="783"/>
      <c r="DS5" s="783"/>
      <c r="DT5" s="783"/>
      <c r="DU5" s="783"/>
      <c r="DV5" s="783"/>
      <c r="DW5" s="783"/>
      <c r="DX5" s="783"/>
      <c r="DY5" s="783"/>
      <c r="DZ5" s="783"/>
      <c r="EA5" s="783"/>
      <c r="EB5" s="783"/>
      <c r="EC5" s="784"/>
    </row>
    <row r="6" spans="2:143" ht="11.25" customHeight="1" x14ac:dyDescent="0.15">
      <c r="B6" s="675" t="s">
        <v>231</v>
      </c>
      <c r="C6" s="676"/>
      <c r="D6" s="676"/>
      <c r="E6" s="676"/>
      <c r="F6" s="676"/>
      <c r="G6" s="676"/>
      <c r="H6" s="676"/>
      <c r="I6" s="676"/>
      <c r="J6" s="676"/>
      <c r="K6" s="676"/>
      <c r="L6" s="676"/>
      <c r="M6" s="676"/>
      <c r="N6" s="676"/>
      <c r="O6" s="676"/>
      <c r="P6" s="676"/>
      <c r="Q6" s="677"/>
      <c r="R6" s="678">
        <v>110241</v>
      </c>
      <c r="S6" s="679"/>
      <c r="T6" s="679"/>
      <c r="U6" s="679"/>
      <c r="V6" s="679"/>
      <c r="W6" s="679"/>
      <c r="X6" s="679"/>
      <c r="Y6" s="680"/>
      <c r="Z6" s="715">
        <v>0.6</v>
      </c>
      <c r="AA6" s="715"/>
      <c r="AB6" s="715"/>
      <c r="AC6" s="715"/>
      <c r="AD6" s="716">
        <v>110241</v>
      </c>
      <c r="AE6" s="716"/>
      <c r="AF6" s="716"/>
      <c r="AG6" s="716"/>
      <c r="AH6" s="716"/>
      <c r="AI6" s="716"/>
      <c r="AJ6" s="716"/>
      <c r="AK6" s="716"/>
      <c r="AL6" s="681">
        <v>1.5</v>
      </c>
      <c r="AM6" s="682"/>
      <c r="AN6" s="682"/>
      <c r="AO6" s="717"/>
      <c r="AP6" s="675" t="s">
        <v>232</v>
      </c>
      <c r="AQ6" s="676"/>
      <c r="AR6" s="676"/>
      <c r="AS6" s="676"/>
      <c r="AT6" s="676"/>
      <c r="AU6" s="676"/>
      <c r="AV6" s="676"/>
      <c r="AW6" s="676"/>
      <c r="AX6" s="676"/>
      <c r="AY6" s="676"/>
      <c r="AZ6" s="676"/>
      <c r="BA6" s="676"/>
      <c r="BB6" s="676"/>
      <c r="BC6" s="676"/>
      <c r="BD6" s="676"/>
      <c r="BE6" s="676"/>
      <c r="BF6" s="677"/>
      <c r="BG6" s="678">
        <v>2565554</v>
      </c>
      <c r="BH6" s="679"/>
      <c r="BI6" s="679"/>
      <c r="BJ6" s="679"/>
      <c r="BK6" s="679"/>
      <c r="BL6" s="679"/>
      <c r="BM6" s="679"/>
      <c r="BN6" s="680"/>
      <c r="BO6" s="715">
        <v>97.1</v>
      </c>
      <c r="BP6" s="715"/>
      <c r="BQ6" s="715"/>
      <c r="BR6" s="715"/>
      <c r="BS6" s="716">
        <v>11995</v>
      </c>
      <c r="BT6" s="716"/>
      <c r="BU6" s="716"/>
      <c r="BV6" s="716"/>
      <c r="BW6" s="716"/>
      <c r="BX6" s="716"/>
      <c r="BY6" s="716"/>
      <c r="BZ6" s="716"/>
      <c r="CA6" s="716"/>
      <c r="CB6" s="766"/>
      <c r="CD6" s="736" t="s">
        <v>233</v>
      </c>
      <c r="CE6" s="737"/>
      <c r="CF6" s="737"/>
      <c r="CG6" s="737"/>
      <c r="CH6" s="737"/>
      <c r="CI6" s="737"/>
      <c r="CJ6" s="737"/>
      <c r="CK6" s="737"/>
      <c r="CL6" s="737"/>
      <c r="CM6" s="737"/>
      <c r="CN6" s="737"/>
      <c r="CO6" s="737"/>
      <c r="CP6" s="737"/>
      <c r="CQ6" s="738"/>
      <c r="CR6" s="678">
        <v>145590</v>
      </c>
      <c r="CS6" s="679"/>
      <c r="CT6" s="679"/>
      <c r="CU6" s="679"/>
      <c r="CV6" s="679"/>
      <c r="CW6" s="679"/>
      <c r="CX6" s="679"/>
      <c r="CY6" s="680"/>
      <c r="CZ6" s="778">
        <v>0.9</v>
      </c>
      <c r="DA6" s="751"/>
      <c r="DB6" s="751"/>
      <c r="DC6" s="781"/>
      <c r="DD6" s="684" t="s">
        <v>128</v>
      </c>
      <c r="DE6" s="679"/>
      <c r="DF6" s="679"/>
      <c r="DG6" s="679"/>
      <c r="DH6" s="679"/>
      <c r="DI6" s="679"/>
      <c r="DJ6" s="679"/>
      <c r="DK6" s="679"/>
      <c r="DL6" s="679"/>
      <c r="DM6" s="679"/>
      <c r="DN6" s="679"/>
      <c r="DO6" s="679"/>
      <c r="DP6" s="680"/>
      <c r="DQ6" s="684">
        <v>145590</v>
      </c>
      <c r="DR6" s="679"/>
      <c r="DS6" s="679"/>
      <c r="DT6" s="679"/>
      <c r="DU6" s="679"/>
      <c r="DV6" s="679"/>
      <c r="DW6" s="679"/>
      <c r="DX6" s="679"/>
      <c r="DY6" s="679"/>
      <c r="DZ6" s="679"/>
      <c r="EA6" s="679"/>
      <c r="EB6" s="679"/>
      <c r="EC6" s="722"/>
    </row>
    <row r="7" spans="2:143" ht="11.25" customHeight="1" x14ac:dyDescent="0.15">
      <c r="B7" s="675" t="s">
        <v>234</v>
      </c>
      <c r="C7" s="676"/>
      <c r="D7" s="676"/>
      <c r="E7" s="676"/>
      <c r="F7" s="676"/>
      <c r="G7" s="676"/>
      <c r="H7" s="676"/>
      <c r="I7" s="676"/>
      <c r="J7" s="676"/>
      <c r="K7" s="676"/>
      <c r="L7" s="676"/>
      <c r="M7" s="676"/>
      <c r="N7" s="676"/>
      <c r="O7" s="676"/>
      <c r="P7" s="676"/>
      <c r="Q7" s="677"/>
      <c r="R7" s="678">
        <v>2270</v>
      </c>
      <c r="S7" s="679"/>
      <c r="T7" s="679"/>
      <c r="U7" s="679"/>
      <c r="V7" s="679"/>
      <c r="W7" s="679"/>
      <c r="X7" s="679"/>
      <c r="Y7" s="680"/>
      <c r="Z7" s="715">
        <v>0</v>
      </c>
      <c r="AA7" s="715"/>
      <c r="AB7" s="715"/>
      <c r="AC7" s="715"/>
      <c r="AD7" s="716">
        <v>2270</v>
      </c>
      <c r="AE7" s="716"/>
      <c r="AF7" s="716"/>
      <c r="AG7" s="716"/>
      <c r="AH7" s="716"/>
      <c r="AI7" s="716"/>
      <c r="AJ7" s="716"/>
      <c r="AK7" s="716"/>
      <c r="AL7" s="681">
        <v>0</v>
      </c>
      <c r="AM7" s="682"/>
      <c r="AN7" s="682"/>
      <c r="AO7" s="717"/>
      <c r="AP7" s="675" t="s">
        <v>235</v>
      </c>
      <c r="AQ7" s="676"/>
      <c r="AR7" s="676"/>
      <c r="AS7" s="676"/>
      <c r="AT7" s="676"/>
      <c r="AU7" s="676"/>
      <c r="AV7" s="676"/>
      <c r="AW7" s="676"/>
      <c r="AX7" s="676"/>
      <c r="AY7" s="676"/>
      <c r="AZ7" s="676"/>
      <c r="BA7" s="676"/>
      <c r="BB7" s="676"/>
      <c r="BC7" s="676"/>
      <c r="BD7" s="676"/>
      <c r="BE7" s="676"/>
      <c r="BF7" s="677"/>
      <c r="BG7" s="678">
        <v>1064902</v>
      </c>
      <c r="BH7" s="679"/>
      <c r="BI7" s="679"/>
      <c r="BJ7" s="679"/>
      <c r="BK7" s="679"/>
      <c r="BL7" s="679"/>
      <c r="BM7" s="679"/>
      <c r="BN7" s="680"/>
      <c r="BO7" s="715">
        <v>40.299999999999997</v>
      </c>
      <c r="BP7" s="715"/>
      <c r="BQ7" s="715"/>
      <c r="BR7" s="715"/>
      <c r="BS7" s="716">
        <v>11995</v>
      </c>
      <c r="BT7" s="716"/>
      <c r="BU7" s="716"/>
      <c r="BV7" s="716"/>
      <c r="BW7" s="716"/>
      <c r="BX7" s="716"/>
      <c r="BY7" s="716"/>
      <c r="BZ7" s="716"/>
      <c r="CA7" s="716"/>
      <c r="CB7" s="766"/>
      <c r="CD7" s="711" t="s">
        <v>236</v>
      </c>
      <c r="CE7" s="712"/>
      <c r="CF7" s="712"/>
      <c r="CG7" s="712"/>
      <c r="CH7" s="712"/>
      <c r="CI7" s="712"/>
      <c r="CJ7" s="712"/>
      <c r="CK7" s="712"/>
      <c r="CL7" s="712"/>
      <c r="CM7" s="712"/>
      <c r="CN7" s="712"/>
      <c r="CO7" s="712"/>
      <c r="CP7" s="712"/>
      <c r="CQ7" s="713"/>
      <c r="CR7" s="678">
        <v>4556682</v>
      </c>
      <c r="CS7" s="679"/>
      <c r="CT7" s="679"/>
      <c r="CU7" s="679"/>
      <c r="CV7" s="679"/>
      <c r="CW7" s="679"/>
      <c r="CX7" s="679"/>
      <c r="CY7" s="680"/>
      <c r="CZ7" s="715">
        <v>27.2</v>
      </c>
      <c r="DA7" s="715"/>
      <c r="DB7" s="715"/>
      <c r="DC7" s="715"/>
      <c r="DD7" s="684">
        <v>27965</v>
      </c>
      <c r="DE7" s="679"/>
      <c r="DF7" s="679"/>
      <c r="DG7" s="679"/>
      <c r="DH7" s="679"/>
      <c r="DI7" s="679"/>
      <c r="DJ7" s="679"/>
      <c r="DK7" s="679"/>
      <c r="DL7" s="679"/>
      <c r="DM7" s="679"/>
      <c r="DN7" s="679"/>
      <c r="DO7" s="679"/>
      <c r="DP7" s="680"/>
      <c r="DQ7" s="684">
        <v>1280018</v>
      </c>
      <c r="DR7" s="679"/>
      <c r="DS7" s="679"/>
      <c r="DT7" s="679"/>
      <c r="DU7" s="679"/>
      <c r="DV7" s="679"/>
      <c r="DW7" s="679"/>
      <c r="DX7" s="679"/>
      <c r="DY7" s="679"/>
      <c r="DZ7" s="679"/>
      <c r="EA7" s="679"/>
      <c r="EB7" s="679"/>
      <c r="EC7" s="722"/>
    </row>
    <row r="8" spans="2:143" ht="11.25" customHeight="1" x14ac:dyDescent="0.15">
      <c r="B8" s="675" t="s">
        <v>237</v>
      </c>
      <c r="C8" s="676"/>
      <c r="D8" s="676"/>
      <c r="E8" s="676"/>
      <c r="F8" s="676"/>
      <c r="G8" s="676"/>
      <c r="H8" s="676"/>
      <c r="I8" s="676"/>
      <c r="J8" s="676"/>
      <c r="K8" s="676"/>
      <c r="L8" s="676"/>
      <c r="M8" s="676"/>
      <c r="N8" s="676"/>
      <c r="O8" s="676"/>
      <c r="P8" s="676"/>
      <c r="Q8" s="677"/>
      <c r="R8" s="678">
        <v>7160</v>
      </c>
      <c r="S8" s="679"/>
      <c r="T8" s="679"/>
      <c r="U8" s="679"/>
      <c r="V8" s="679"/>
      <c r="W8" s="679"/>
      <c r="X8" s="679"/>
      <c r="Y8" s="680"/>
      <c r="Z8" s="715">
        <v>0</v>
      </c>
      <c r="AA8" s="715"/>
      <c r="AB8" s="715"/>
      <c r="AC8" s="715"/>
      <c r="AD8" s="716">
        <v>7160</v>
      </c>
      <c r="AE8" s="716"/>
      <c r="AF8" s="716"/>
      <c r="AG8" s="716"/>
      <c r="AH8" s="716"/>
      <c r="AI8" s="716"/>
      <c r="AJ8" s="716"/>
      <c r="AK8" s="716"/>
      <c r="AL8" s="681">
        <v>0.1</v>
      </c>
      <c r="AM8" s="682"/>
      <c r="AN8" s="682"/>
      <c r="AO8" s="717"/>
      <c r="AP8" s="675" t="s">
        <v>238</v>
      </c>
      <c r="AQ8" s="676"/>
      <c r="AR8" s="676"/>
      <c r="AS8" s="676"/>
      <c r="AT8" s="676"/>
      <c r="AU8" s="676"/>
      <c r="AV8" s="676"/>
      <c r="AW8" s="676"/>
      <c r="AX8" s="676"/>
      <c r="AY8" s="676"/>
      <c r="AZ8" s="676"/>
      <c r="BA8" s="676"/>
      <c r="BB8" s="676"/>
      <c r="BC8" s="676"/>
      <c r="BD8" s="676"/>
      <c r="BE8" s="676"/>
      <c r="BF8" s="677"/>
      <c r="BG8" s="678">
        <v>44648</v>
      </c>
      <c r="BH8" s="679"/>
      <c r="BI8" s="679"/>
      <c r="BJ8" s="679"/>
      <c r="BK8" s="679"/>
      <c r="BL8" s="679"/>
      <c r="BM8" s="679"/>
      <c r="BN8" s="680"/>
      <c r="BO8" s="715">
        <v>1.7</v>
      </c>
      <c r="BP8" s="715"/>
      <c r="BQ8" s="715"/>
      <c r="BR8" s="715"/>
      <c r="BS8" s="684" t="s">
        <v>128</v>
      </c>
      <c r="BT8" s="679"/>
      <c r="BU8" s="679"/>
      <c r="BV8" s="679"/>
      <c r="BW8" s="679"/>
      <c r="BX8" s="679"/>
      <c r="BY8" s="679"/>
      <c r="BZ8" s="679"/>
      <c r="CA8" s="679"/>
      <c r="CB8" s="722"/>
      <c r="CD8" s="711" t="s">
        <v>239</v>
      </c>
      <c r="CE8" s="712"/>
      <c r="CF8" s="712"/>
      <c r="CG8" s="712"/>
      <c r="CH8" s="712"/>
      <c r="CI8" s="712"/>
      <c r="CJ8" s="712"/>
      <c r="CK8" s="712"/>
      <c r="CL8" s="712"/>
      <c r="CM8" s="712"/>
      <c r="CN8" s="712"/>
      <c r="CO8" s="712"/>
      <c r="CP8" s="712"/>
      <c r="CQ8" s="713"/>
      <c r="CR8" s="678">
        <v>5316285</v>
      </c>
      <c r="CS8" s="679"/>
      <c r="CT8" s="679"/>
      <c r="CU8" s="679"/>
      <c r="CV8" s="679"/>
      <c r="CW8" s="679"/>
      <c r="CX8" s="679"/>
      <c r="CY8" s="680"/>
      <c r="CZ8" s="715">
        <v>31.7</v>
      </c>
      <c r="DA8" s="715"/>
      <c r="DB8" s="715"/>
      <c r="DC8" s="715"/>
      <c r="DD8" s="684">
        <v>255314</v>
      </c>
      <c r="DE8" s="679"/>
      <c r="DF8" s="679"/>
      <c r="DG8" s="679"/>
      <c r="DH8" s="679"/>
      <c r="DI8" s="679"/>
      <c r="DJ8" s="679"/>
      <c r="DK8" s="679"/>
      <c r="DL8" s="679"/>
      <c r="DM8" s="679"/>
      <c r="DN8" s="679"/>
      <c r="DO8" s="679"/>
      <c r="DP8" s="680"/>
      <c r="DQ8" s="684">
        <v>2300936</v>
      </c>
      <c r="DR8" s="679"/>
      <c r="DS8" s="679"/>
      <c r="DT8" s="679"/>
      <c r="DU8" s="679"/>
      <c r="DV8" s="679"/>
      <c r="DW8" s="679"/>
      <c r="DX8" s="679"/>
      <c r="DY8" s="679"/>
      <c r="DZ8" s="679"/>
      <c r="EA8" s="679"/>
      <c r="EB8" s="679"/>
      <c r="EC8" s="722"/>
    </row>
    <row r="9" spans="2:143" ht="11.25" customHeight="1" x14ac:dyDescent="0.15">
      <c r="B9" s="675" t="s">
        <v>240</v>
      </c>
      <c r="C9" s="676"/>
      <c r="D9" s="676"/>
      <c r="E9" s="676"/>
      <c r="F9" s="676"/>
      <c r="G9" s="676"/>
      <c r="H9" s="676"/>
      <c r="I9" s="676"/>
      <c r="J9" s="676"/>
      <c r="K9" s="676"/>
      <c r="L9" s="676"/>
      <c r="M9" s="676"/>
      <c r="N9" s="676"/>
      <c r="O9" s="676"/>
      <c r="P9" s="676"/>
      <c r="Q9" s="677"/>
      <c r="R9" s="678">
        <v>3775</v>
      </c>
      <c r="S9" s="679"/>
      <c r="T9" s="679"/>
      <c r="U9" s="679"/>
      <c r="V9" s="679"/>
      <c r="W9" s="679"/>
      <c r="X9" s="679"/>
      <c r="Y9" s="680"/>
      <c r="Z9" s="715">
        <v>0</v>
      </c>
      <c r="AA9" s="715"/>
      <c r="AB9" s="715"/>
      <c r="AC9" s="715"/>
      <c r="AD9" s="716">
        <v>3775</v>
      </c>
      <c r="AE9" s="716"/>
      <c r="AF9" s="716"/>
      <c r="AG9" s="716"/>
      <c r="AH9" s="716"/>
      <c r="AI9" s="716"/>
      <c r="AJ9" s="716"/>
      <c r="AK9" s="716"/>
      <c r="AL9" s="681">
        <v>0</v>
      </c>
      <c r="AM9" s="682"/>
      <c r="AN9" s="682"/>
      <c r="AO9" s="717"/>
      <c r="AP9" s="675" t="s">
        <v>241</v>
      </c>
      <c r="AQ9" s="676"/>
      <c r="AR9" s="676"/>
      <c r="AS9" s="676"/>
      <c r="AT9" s="676"/>
      <c r="AU9" s="676"/>
      <c r="AV9" s="676"/>
      <c r="AW9" s="676"/>
      <c r="AX9" s="676"/>
      <c r="AY9" s="676"/>
      <c r="AZ9" s="676"/>
      <c r="BA9" s="676"/>
      <c r="BB9" s="676"/>
      <c r="BC9" s="676"/>
      <c r="BD9" s="676"/>
      <c r="BE9" s="676"/>
      <c r="BF9" s="677"/>
      <c r="BG9" s="678">
        <v>911499</v>
      </c>
      <c r="BH9" s="679"/>
      <c r="BI9" s="679"/>
      <c r="BJ9" s="679"/>
      <c r="BK9" s="679"/>
      <c r="BL9" s="679"/>
      <c r="BM9" s="679"/>
      <c r="BN9" s="680"/>
      <c r="BO9" s="715">
        <v>34.5</v>
      </c>
      <c r="BP9" s="715"/>
      <c r="BQ9" s="715"/>
      <c r="BR9" s="715"/>
      <c r="BS9" s="684" t="s">
        <v>242</v>
      </c>
      <c r="BT9" s="679"/>
      <c r="BU9" s="679"/>
      <c r="BV9" s="679"/>
      <c r="BW9" s="679"/>
      <c r="BX9" s="679"/>
      <c r="BY9" s="679"/>
      <c r="BZ9" s="679"/>
      <c r="CA9" s="679"/>
      <c r="CB9" s="722"/>
      <c r="CD9" s="711" t="s">
        <v>243</v>
      </c>
      <c r="CE9" s="712"/>
      <c r="CF9" s="712"/>
      <c r="CG9" s="712"/>
      <c r="CH9" s="712"/>
      <c r="CI9" s="712"/>
      <c r="CJ9" s="712"/>
      <c r="CK9" s="712"/>
      <c r="CL9" s="712"/>
      <c r="CM9" s="712"/>
      <c r="CN9" s="712"/>
      <c r="CO9" s="712"/>
      <c r="CP9" s="712"/>
      <c r="CQ9" s="713"/>
      <c r="CR9" s="678">
        <v>1152591</v>
      </c>
      <c r="CS9" s="679"/>
      <c r="CT9" s="679"/>
      <c r="CU9" s="679"/>
      <c r="CV9" s="679"/>
      <c r="CW9" s="679"/>
      <c r="CX9" s="679"/>
      <c r="CY9" s="680"/>
      <c r="CZ9" s="715">
        <v>6.9</v>
      </c>
      <c r="DA9" s="715"/>
      <c r="DB9" s="715"/>
      <c r="DC9" s="715"/>
      <c r="DD9" s="684">
        <v>5636</v>
      </c>
      <c r="DE9" s="679"/>
      <c r="DF9" s="679"/>
      <c r="DG9" s="679"/>
      <c r="DH9" s="679"/>
      <c r="DI9" s="679"/>
      <c r="DJ9" s="679"/>
      <c r="DK9" s="679"/>
      <c r="DL9" s="679"/>
      <c r="DM9" s="679"/>
      <c r="DN9" s="679"/>
      <c r="DO9" s="679"/>
      <c r="DP9" s="680"/>
      <c r="DQ9" s="684">
        <v>795455</v>
      </c>
      <c r="DR9" s="679"/>
      <c r="DS9" s="679"/>
      <c r="DT9" s="679"/>
      <c r="DU9" s="679"/>
      <c r="DV9" s="679"/>
      <c r="DW9" s="679"/>
      <c r="DX9" s="679"/>
      <c r="DY9" s="679"/>
      <c r="DZ9" s="679"/>
      <c r="EA9" s="679"/>
      <c r="EB9" s="679"/>
      <c r="EC9" s="722"/>
    </row>
    <row r="10" spans="2:143" ht="11.25" customHeight="1" x14ac:dyDescent="0.15">
      <c r="B10" s="675" t="s">
        <v>244</v>
      </c>
      <c r="C10" s="676"/>
      <c r="D10" s="676"/>
      <c r="E10" s="676"/>
      <c r="F10" s="676"/>
      <c r="G10" s="676"/>
      <c r="H10" s="676"/>
      <c r="I10" s="676"/>
      <c r="J10" s="676"/>
      <c r="K10" s="676"/>
      <c r="L10" s="676"/>
      <c r="M10" s="676"/>
      <c r="N10" s="676"/>
      <c r="O10" s="676"/>
      <c r="P10" s="676"/>
      <c r="Q10" s="677"/>
      <c r="R10" s="678" t="s">
        <v>128</v>
      </c>
      <c r="S10" s="679"/>
      <c r="T10" s="679"/>
      <c r="U10" s="679"/>
      <c r="V10" s="679"/>
      <c r="W10" s="679"/>
      <c r="X10" s="679"/>
      <c r="Y10" s="680"/>
      <c r="Z10" s="715" t="s">
        <v>242</v>
      </c>
      <c r="AA10" s="715"/>
      <c r="AB10" s="715"/>
      <c r="AC10" s="715"/>
      <c r="AD10" s="716" t="s">
        <v>128</v>
      </c>
      <c r="AE10" s="716"/>
      <c r="AF10" s="716"/>
      <c r="AG10" s="716"/>
      <c r="AH10" s="716"/>
      <c r="AI10" s="716"/>
      <c r="AJ10" s="716"/>
      <c r="AK10" s="716"/>
      <c r="AL10" s="681" t="s">
        <v>242</v>
      </c>
      <c r="AM10" s="682"/>
      <c r="AN10" s="682"/>
      <c r="AO10" s="717"/>
      <c r="AP10" s="675" t="s">
        <v>245</v>
      </c>
      <c r="AQ10" s="676"/>
      <c r="AR10" s="676"/>
      <c r="AS10" s="676"/>
      <c r="AT10" s="676"/>
      <c r="AU10" s="676"/>
      <c r="AV10" s="676"/>
      <c r="AW10" s="676"/>
      <c r="AX10" s="676"/>
      <c r="AY10" s="676"/>
      <c r="AZ10" s="676"/>
      <c r="BA10" s="676"/>
      <c r="BB10" s="676"/>
      <c r="BC10" s="676"/>
      <c r="BD10" s="676"/>
      <c r="BE10" s="676"/>
      <c r="BF10" s="677"/>
      <c r="BG10" s="678">
        <v>48280</v>
      </c>
      <c r="BH10" s="679"/>
      <c r="BI10" s="679"/>
      <c r="BJ10" s="679"/>
      <c r="BK10" s="679"/>
      <c r="BL10" s="679"/>
      <c r="BM10" s="679"/>
      <c r="BN10" s="680"/>
      <c r="BO10" s="715">
        <v>1.8</v>
      </c>
      <c r="BP10" s="715"/>
      <c r="BQ10" s="715"/>
      <c r="BR10" s="715"/>
      <c r="BS10" s="684" t="s">
        <v>128</v>
      </c>
      <c r="BT10" s="679"/>
      <c r="BU10" s="679"/>
      <c r="BV10" s="679"/>
      <c r="BW10" s="679"/>
      <c r="BX10" s="679"/>
      <c r="BY10" s="679"/>
      <c r="BZ10" s="679"/>
      <c r="CA10" s="679"/>
      <c r="CB10" s="722"/>
      <c r="CD10" s="711" t="s">
        <v>246</v>
      </c>
      <c r="CE10" s="712"/>
      <c r="CF10" s="712"/>
      <c r="CG10" s="712"/>
      <c r="CH10" s="712"/>
      <c r="CI10" s="712"/>
      <c r="CJ10" s="712"/>
      <c r="CK10" s="712"/>
      <c r="CL10" s="712"/>
      <c r="CM10" s="712"/>
      <c r="CN10" s="712"/>
      <c r="CO10" s="712"/>
      <c r="CP10" s="712"/>
      <c r="CQ10" s="713"/>
      <c r="CR10" s="678">
        <v>10447</v>
      </c>
      <c r="CS10" s="679"/>
      <c r="CT10" s="679"/>
      <c r="CU10" s="679"/>
      <c r="CV10" s="679"/>
      <c r="CW10" s="679"/>
      <c r="CX10" s="679"/>
      <c r="CY10" s="680"/>
      <c r="CZ10" s="715">
        <v>0.1</v>
      </c>
      <c r="DA10" s="715"/>
      <c r="DB10" s="715"/>
      <c r="DC10" s="715"/>
      <c r="DD10" s="684" t="s">
        <v>242</v>
      </c>
      <c r="DE10" s="679"/>
      <c r="DF10" s="679"/>
      <c r="DG10" s="679"/>
      <c r="DH10" s="679"/>
      <c r="DI10" s="679"/>
      <c r="DJ10" s="679"/>
      <c r="DK10" s="679"/>
      <c r="DL10" s="679"/>
      <c r="DM10" s="679"/>
      <c r="DN10" s="679"/>
      <c r="DO10" s="679"/>
      <c r="DP10" s="680"/>
      <c r="DQ10" s="684">
        <v>447</v>
      </c>
      <c r="DR10" s="679"/>
      <c r="DS10" s="679"/>
      <c r="DT10" s="679"/>
      <c r="DU10" s="679"/>
      <c r="DV10" s="679"/>
      <c r="DW10" s="679"/>
      <c r="DX10" s="679"/>
      <c r="DY10" s="679"/>
      <c r="DZ10" s="679"/>
      <c r="EA10" s="679"/>
      <c r="EB10" s="679"/>
      <c r="EC10" s="722"/>
    </row>
    <row r="11" spans="2:143" ht="11.25" customHeight="1" x14ac:dyDescent="0.15">
      <c r="B11" s="675" t="s">
        <v>247</v>
      </c>
      <c r="C11" s="676"/>
      <c r="D11" s="676"/>
      <c r="E11" s="676"/>
      <c r="F11" s="676"/>
      <c r="G11" s="676"/>
      <c r="H11" s="676"/>
      <c r="I11" s="676"/>
      <c r="J11" s="676"/>
      <c r="K11" s="676"/>
      <c r="L11" s="676"/>
      <c r="M11" s="676"/>
      <c r="N11" s="676"/>
      <c r="O11" s="676"/>
      <c r="P11" s="676"/>
      <c r="Q11" s="677"/>
      <c r="R11" s="678">
        <v>463626</v>
      </c>
      <c r="S11" s="679"/>
      <c r="T11" s="679"/>
      <c r="U11" s="679"/>
      <c r="V11" s="679"/>
      <c r="W11" s="679"/>
      <c r="X11" s="679"/>
      <c r="Y11" s="680"/>
      <c r="Z11" s="681">
        <v>2.7</v>
      </c>
      <c r="AA11" s="682"/>
      <c r="AB11" s="682"/>
      <c r="AC11" s="683"/>
      <c r="AD11" s="684">
        <v>463626</v>
      </c>
      <c r="AE11" s="679"/>
      <c r="AF11" s="679"/>
      <c r="AG11" s="679"/>
      <c r="AH11" s="679"/>
      <c r="AI11" s="679"/>
      <c r="AJ11" s="679"/>
      <c r="AK11" s="680"/>
      <c r="AL11" s="681">
        <v>6.1</v>
      </c>
      <c r="AM11" s="682"/>
      <c r="AN11" s="682"/>
      <c r="AO11" s="717"/>
      <c r="AP11" s="675" t="s">
        <v>248</v>
      </c>
      <c r="AQ11" s="676"/>
      <c r="AR11" s="676"/>
      <c r="AS11" s="676"/>
      <c r="AT11" s="676"/>
      <c r="AU11" s="676"/>
      <c r="AV11" s="676"/>
      <c r="AW11" s="676"/>
      <c r="AX11" s="676"/>
      <c r="AY11" s="676"/>
      <c r="AZ11" s="676"/>
      <c r="BA11" s="676"/>
      <c r="BB11" s="676"/>
      <c r="BC11" s="676"/>
      <c r="BD11" s="676"/>
      <c r="BE11" s="676"/>
      <c r="BF11" s="677"/>
      <c r="BG11" s="678">
        <v>60475</v>
      </c>
      <c r="BH11" s="679"/>
      <c r="BI11" s="679"/>
      <c r="BJ11" s="679"/>
      <c r="BK11" s="679"/>
      <c r="BL11" s="679"/>
      <c r="BM11" s="679"/>
      <c r="BN11" s="680"/>
      <c r="BO11" s="715">
        <v>2.2999999999999998</v>
      </c>
      <c r="BP11" s="715"/>
      <c r="BQ11" s="715"/>
      <c r="BR11" s="715"/>
      <c r="BS11" s="684">
        <v>11995</v>
      </c>
      <c r="BT11" s="679"/>
      <c r="BU11" s="679"/>
      <c r="BV11" s="679"/>
      <c r="BW11" s="679"/>
      <c r="BX11" s="679"/>
      <c r="BY11" s="679"/>
      <c r="BZ11" s="679"/>
      <c r="CA11" s="679"/>
      <c r="CB11" s="722"/>
      <c r="CD11" s="711" t="s">
        <v>249</v>
      </c>
      <c r="CE11" s="712"/>
      <c r="CF11" s="712"/>
      <c r="CG11" s="712"/>
      <c r="CH11" s="712"/>
      <c r="CI11" s="712"/>
      <c r="CJ11" s="712"/>
      <c r="CK11" s="712"/>
      <c r="CL11" s="712"/>
      <c r="CM11" s="712"/>
      <c r="CN11" s="712"/>
      <c r="CO11" s="712"/>
      <c r="CP11" s="712"/>
      <c r="CQ11" s="713"/>
      <c r="CR11" s="678">
        <v>910245</v>
      </c>
      <c r="CS11" s="679"/>
      <c r="CT11" s="679"/>
      <c r="CU11" s="679"/>
      <c r="CV11" s="679"/>
      <c r="CW11" s="679"/>
      <c r="CX11" s="679"/>
      <c r="CY11" s="680"/>
      <c r="CZ11" s="715">
        <v>5.4</v>
      </c>
      <c r="DA11" s="715"/>
      <c r="DB11" s="715"/>
      <c r="DC11" s="715"/>
      <c r="DD11" s="684">
        <v>241072</v>
      </c>
      <c r="DE11" s="679"/>
      <c r="DF11" s="679"/>
      <c r="DG11" s="679"/>
      <c r="DH11" s="679"/>
      <c r="DI11" s="679"/>
      <c r="DJ11" s="679"/>
      <c r="DK11" s="679"/>
      <c r="DL11" s="679"/>
      <c r="DM11" s="679"/>
      <c r="DN11" s="679"/>
      <c r="DO11" s="679"/>
      <c r="DP11" s="680"/>
      <c r="DQ11" s="684">
        <v>639048</v>
      </c>
      <c r="DR11" s="679"/>
      <c r="DS11" s="679"/>
      <c r="DT11" s="679"/>
      <c r="DU11" s="679"/>
      <c r="DV11" s="679"/>
      <c r="DW11" s="679"/>
      <c r="DX11" s="679"/>
      <c r="DY11" s="679"/>
      <c r="DZ11" s="679"/>
      <c r="EA11" s="679"/>
      <c r="EB11" s="679"/>
      <c r="EC11" s="722"/>
    </row>
    <row r="12" spans="2:143" ht="11.25" customHeight="1" x14ac:dyDescent="0.15">
      <c r="B12" s="675" t="s">
        <v>250</v>
      </c>
      <c r="C12" s="676"/>
      <c r="D12" s="676"/>
      <c r="E12" s="676"/>
      <c r="F12" s="676"/>
      <c r="G12" s="676"/>
      <c r="H12" s="676"/>
      <c r="I12" s="676"/>
      <c r="J12" s="676"/>
      <c r="K12" s="676"/>
      <c r="L12" s="676"/>
      <c r="M12" s="676"/>
      <c r="N12" s="676"/>
      <c r="O12" s="676"/>
      <c r="P12" s="676"/>
      <c r="Q12" s="677"/>
      <c r="R12" s="678" t="s">
        <v>128</v>
      </c>
      <c r="S12" s="679"/>
      <c r="T12" s="679"/>
      <c r="U12" s="679"/>
      <c r="V12" s="679"/>
      <c r="W12" s="679"/>
      <c r="X12" s="679"/>
      <c r="Y12" s="680"/>
      <c r="Z12" s="715" t="s">
        <v>128</v>
      </c>
      <c r="AA12" s="715"/>
      <c r="AB12" s="715"/>
      <c r="AC12" s="715"/>
      <c r="AD12" s="716" t="s">
        <v>128</v>
      </c>
      <c r="AE12" s="716"/>
      <c r="AF12" s="716"/>
      <c r="AG12" s="716"/>
      <c r="AH12" s="716"/>
      <c r="AI12" s="716"/>
      <c r="AJ12" s="716"/>
      <c r="AK12" s="716"/>
      <c r="AL12" s="681" t="s">
        <v>128</v>
      </c>
      <c r="AM12" s="682"/>
      <c r="AN12" s="682"/>
      <c r="AO12" s="717"/>
      <c r="AP12" s="675" t="s">
        <v>251</v>
      </c>
      <c r="AQ12" s="676"/>
      <c r="AR12" s="676"/>
      <c r="AS12" s="676"/>
      <c r="AT12" s="676"/>
      <c r="AU12" s="676"/>
      <c r="AV12" s="676"/>
      <c r="AW12" s="676"/>
      <c r="AX12" s="676"/>
      <c r="AY12" s="676"/>
      <c r="AZ12" s="676"/>
      <c r="BA12" s="676"/>
      <c r="BB12" s="676"/>
      <c r="BC12" s="676"/>
      <c r="BD12" s="676"/>
      <c r="BE12" s="676"/>
      <c r="BF12" s="677"/>
      <c r="BG12" s="678">
        <v>1219508</v>
      </c>
      <c r="BH12" s="679"/>
      <c r="BI12" s="679"/>
      <c r="BJ12" s="679"/>
      <c r="BK12" s="679"/>
      <c r="BL12" s="679"/>
      <c r="BM12" s="679"/>
      <c r="BN12" s="680"/>
      <c r="BO12" s="715">
        <v>46.2</v>
      </c>
      <c r="BP12" s="715"/>
      <c r="BQ12" s="715"/>
      <c r="BR12" s="715"/>
      <c r="BS12" s="684" t="s">
        <v>128</v>
      </c>
      <c r="BT12" s="679"/>
      <c r="BU12" s="679"/>
      <c r="BV12" s="679"/>
      <c r="BW12" s="679"/>
      <c r="BX12" s="679"/>
      <c r="BY12" s="679"/>
      <c r="BZ12" s="679"/>
      <c r="CA12" s="679"/>
      <c r="CB12" s="722"/>
      <c r="CD12" s="711" t="s">
        <v>252</v>
      </c>
      <c r="CE12" s="712"/>
      <c r="CF12" s="712"/>
      <c r="CG12" s="712"/>
      <c r="CH12" s="712"/>
      <c r="CI12" s="712"/>
      <c r="CJ12" s="712"/>
      <c r="CK12" s="712"/>
      <c r="CL12" s="712"/>
      <c r="CM12" s="712"/>
      <c r="CN12" s="712"/>
      <c r="CO12" s="712"/>
      <c r="CP12" s="712"/>
      <c r="CQ12" s="713"/>
      <c r="CR12" s="678">
        <v>495679</v>
      </c>
      <c r="CS12" s="679"/>
      <c r="CT12" s="679"/>
      <c r="CU12" s="679"/>
      <c r="CV12" s="679"/>
      <c r="CW12" s="679"/>
      <c r="CX12" s="679"/>
      <c r="CY12" s="680"/>
      <c r="CZ12" s="715">
        <v>3</v>
      </c>
      <c r="DA12" s="715"/>
      <c r="DB12" s="715"/>
      <c r="DC12" s="715"/>
      <c r="DD12" s="684">
        <v>47699</v>
      </c>
      <c r="DE12" s="679"/>
      <c r="DF12" s="679"/>
      <c r="DG12" s="679"/>
      <c r="DH12" s="679"/>
      <c r="DI12" s="679"/>
      <c r="DJ12" s="679"/>
      <c r="DK12" s="679"/>
      <c r="DL12" s="679"/>
      <c r="DM12" s="679"/>
      <c r="DN12" s="679"/>
      <c r="DO12" s="679"/>
      <c r="DP12" s="680"/>
      <c r="DQ12" s="684">
        <v>185402</v>
      </c>
      <c r="DR12" s="679"/>
      <c r="DS12" s="679"/>
      <c r="DT12" s="679"/>
      <c r="DU12" s="679"/>
      <c r="DV12" s="679"/>
      <c r="DW12" s="679"/>
      <c r="DX12" s="679"/>
      <c r="DY12" s="679"/>
      <c r="DZ12" s="679"/>
      <c r="EA12" s="679"/>
      <c r="EB12" s="679"/>
      <c r="EC12" s="722"/>
    </row>
    <row r="13" spans="2:143" ht="11.25" customHeight="1" x14ac:dyDescent="0.15">
      <c r="B13" s="675" t="s">
        <v>253</v>
      </c>
      <c r="C13" s="676"/>
      <c r="D13" s="676"/>
      <c r="E13" s="676"/>
      <c r="F13" s="676"/>
      <c r="G13" s="676"/>
      <c r="H13" s="676"/>
      <c r="I13" s="676"/>
      <c r="J13" s="676"/>
      <c r="K13" s="676"/>
      <c r="L13" s="676"/>
      <c r="M13" s="676"/>
      <c r="N13" s="676"/>
      <c r="O13" s="676"/>
      <c r="P13" s="676"/>
      <c r="Q13" s="677"/>
      <c r="R13" s="678" t="s">
        <v>128</v>
      </c>
      <c r="S13" s="679"/>
      <c r="T13" s="679"/>
      <c r="U13" s="679"/>
      <c r="V13" s="679"/>
      <c r="W13" s="679"/>
      <c r="X13" s="679"/>
      <c r="Y13" s="680"/>
      <c r="Z13" s="715" t="s">
        <v>242</v>
      </c>
      <c r="AA13" s="715"/>
      <c r="AB13" s="715"/>
      <c r="AC13" s="715"/>
      <c r="AD13" s="716" t="s">
        <v>128</v>
      </c>
      <c r="AE13" s="716"/>
      <c r="AF13" s="716"/>
      <c r="AG13" s="716"/>
      <c r="AH13" s="716"/>
      <c r="AI13" s="716"/>
      <c r="AJ13" s="716"/>
      <c r="AK13" s="716"/>
      <c r="AL13" s="681" t="s">
        <v>128</v>
      </c>
      <c r="AM13" s="682"/>
      <c r="AN13" s="682"/>
      <c r="AO13" s="717"/>
      <c r="AP13" s="675" t="s">
        <v>254</v>
      </c>
      <c r="AQ13" s="676"/>
      <c r="AR13" s="676"/>
      <c r="AS13" s="676"/>
      <c r="AT13" s="676"/>
      <c r="AU13" s="676"/>
      <c r="AV13" s="676"/>
      <c r="AW13" s="676"/>
      <c r="AX13" s="676"/>
      <c r="AY13" s="676"/>
      <c r="AZ13" s="676"/>
      <c r="BA13" s="676"/>
      <c r="BB13" s="676"/>
      <c r="BC13" s="676"/>
      <c r="BD13" s="676"/>
      <c r="BE13" s="676"/>
      <c r="BF13" s="677"/>
      <c r="BG13" s="678">
        <v>1216146</v>
      </c>
      <c r="BH13" s="679"/>
      <c r="BI13" s="679"/>
      <c r="BJ13" s="679"/>
      <c r="BK13" s="679"/>
      <c r="BL13" s="679"/>
      <c r="BM13" s="679"/>
      <c r="BN13" s="680"/>
      <c r="BO13" s="715">
        <v>46</v>
      </c>
      <c r="BP13" s="715"/>
      <c r="BQ13" s="715"/>
      <c r="BR13" s="715"/>
      <c r="BS13" s="684" t="s">
        <v>242</v>
      </c>
      <c r="BT13" s="679"/>
      <c r="BU13" s="679"/>
      <c r="BV13" s="679"/>
      <c r="BW13" s="679"/>
      <c r="BX13" s="679"/>
      <c r="BY13" s="679"/>
      <c r="BZ13" s="679"/>
      <c r="CA13" s="679"/>
      <c r="CB13" s="722"/>
      <c r="CD13" s="711" t="s">
        <v>255</v>
      </c>
      <c r="CE13" s="712"/>
      <c r="CF13" s="712"/>
      <c r="CG13" s="712"/>
      <c r="CH13" s="712"/>
      <c r="CI13" s="712"/>
      <c r="CJ13" s="712"/>
      <c r="CK13" s="712"/>
      <c r="CL13" s="712"/>
      <c r="CM13" s="712"/>
      <c r="CN13" s="712"/>
      <c r="CO13" s="712"/>
      <c r="CP13" s="712"/>
      <c r="CQ13" s="713"/>
      <c r="CR13" s="678">
        <v>965424</v>
      </c>
      <c r="CS13" s="679"/>
      <c r="CT13" s="679"/>
      <c r="CU13" s="679"/>
      <c r="CV13" s="679"/>
      <c r="CW13" s="679"/>
      <c r="CX13" s="679"/>
      <c r="CY13" s="680"/>
      <c r="CZ13" s="715">
        <v>5.8</v>
      </c>
      <c r="DA13" s="715"/>
      <c r="DB13" s="715"/>
      <c r="DC13" s="715"/>
      <c r="DD13" s="684">
        <v>539295</v>
      </c>
      <c r="DE13" s="679"/>
      <c r="DF13" s="679"/>
      <c r="DG13" s="679"/>
      <c r="DH13" s="679"/>
      <c r="DI13" s="679"/>
      <c r="DJ13" s="679"/>
      <c r="DK13" s="679"/>
      <c r="DL13" s="679"/>
      <c r="DM13" s="679"/>
      <c r="DN13" s="679"/>
      <c r="DO13" s="679"/>
      <c r="DP13" s="680"/>
      <c r="DQ13" s="684">
        <v>604058</v>
      </c>
      <c r="DR13" s="679"/>
      <c r="DS13" s="679"/>
      <c r="DT13" s="679"/>
      <c r="DU13" s="679"/>
      <c r="DV13" s="679"/>
      <c r="DW13" s="679"/>
      <c r="DX13" s="679"/>
      <c r="DY13" s="679"/>
      <c r="DZ13" s="679"/>
      <c r="EA13" s="679"/>
      <c r="EB13" s="679"/>
      <c r="EC13" s="722"/>
    </row>
    <row r="14" spans="2:143" ht="11.25" customHeight="1" x14ac:dyDescent="0.15">
      <c r="B14" s="675" t="s">
        <v>256</v>
      </c>
      <c r="C14" s="676"/>
      <c r="D14" s="676"/>
      <c r="E14" s="676"/>
      <c r="F14" s="676"/>
      <c r="G14" s="676"/>
      <c r="H14" s="676"/>
      <c r="I14" s="676"/>
      <c r="J14" s="676"/>
      <c r="K14" s="676"/>
      <c r="L14" s="676"/>
      <c r="M14" s="676"/>
      <c r="N14" s="676"/>
      <c r="O14" s="676"/>
      <c r="P14" s="676"/>
      <c r="Q14" s="677"/>
      <c r="R14" s="678">
        <v>13036</v>
      </c>
      <c r="S14" s="679"/>
      <c r="T14" s="679"/>
      <c r="U14" s="679"/>
      <c r="V14" s="679"/>
      <c r="W14" s="679"/>
      <c r="X14" s="679"/>
      <c r="Y14" s="680"/>
      <c r="Z14" s="715">
        <v>0.1</v>
      </c>
      <c r="AA14" s="715"/>
      <c r="AB14" s="715"/>
      <c r="AC14" s="715"/>
      <c r="AD14" s="716">
        <v>13036</v>
      </c>
      <c r="AE14" s="716"/>
      <c r="AF14" s="716"/>
      <c r="AG14" s="716"/>
      <c r="AH14" s="716"/>
      <c r="AI14" s="716"/>
      <c r="AJ14" s="716"/>
      <c r="AK14" s="716"/>
      <c r="AL14" s="681">
        <v>0.2</v>
      </c>
      <c r="AM14" s="682"/>
      <c r="AN14" s="682"/>
      <c r="AO14" s="717"/>
      <c r="AP14" s="675" t="s">
        <v>257</v>
      </c>
      <c r="AQ14" s="676"/>
      <c r="AR14" s="676"/>
      <c r="AS14" s="676"/>
      <c r="AT14" s="676"/>
      <c r="AU14" s="676"/>
      <c r="AV14" s="676"/>
      <c r="AW14" s="676"/>
      <c r="AX14" s="676"/>
      <c r="AY14" s="676"/>
      <c r="AZ14" s="676"/>
      <c r="BA14" s="676"/>
      <c r="BB14" s="676"/>
      <c r="BC14" s="676"/>
      <c r="BD14" s="676"/>
      <c r="BE14" s="676"/>
      <c r="BF14" s="677"/>
      <c r="BG14" s="678">
        <v>102846</v>
      </c>
      <c r="BH14" s="679"/>
      <c r="BI14" s="679"/>
      <c r="BJ14" s="679"/>
      <c r="BK14" s="679"/>
      <c r="BL14" s="679"/>
      <c r="BM14" s="679"/>
      <c r="BN14" s="680"/>
      <c r="BO14" s="715">
        <v>3.9</v>
      </c>
      <c r="BP14" s="715"/>
      <c r="BQ14" s="715"/>
      <c r="BR14" s="715"/>
      <c r="BS14" s="684" t="s">
        <v>242</v>
      </c>
      <c r="BT14" s="679"/>
      <c r="BU14" s="679"/>
      <c r="BV14" s="679"/>
      <c r="BW14" s="679"/>
      <c r="BX14" s="679"/>
      <c r="BY14" s="679"/>
      <c r="BZ14" s="679"/>
      <c r="CA14" s="679"/>
      <c r="CB14" s="722"/>
      <c r="CD14" s="711" t="s">
        <v>258</v>
      </c>
      <c r="CE14" s="712"/>
      <c r="CF14" s="712"/>
      <c r="CG14" s="712"/>
      <c r="CH14" s="712"/>
      <c r="CI14" s="712"/>
      <c r="CJ14" s="712"/>
      <c r="CK14" s="712"/>
      <c r="CL14" s="712"/>
      <c r="CM14" s="712"/>
      <c r="CN14" s="712"/>
      <c r="CO14" s="712"/>
      <c r="CP14" s="712"/>
      <c r="CQ14" s="713"/>
      <c r="CR14" s="678">
        <v>694979</v>
      </c>
      <c r="CS14" s="679"/>
      <c r="CT14" s="679"/>
      <c r="CU14" s="679"/>
      <c r="CV14" s="679"/>
      <c r="CW14" s="679"/>
      <c r="CX14" s="679"/>
      <c r="CY14" s="680"/>
      <c r="CZ14" s="715">
        <v>4.0999999999999996</v>
      </c>
      <c r="DA14" s="715"/>
      <c r="DB14" s="715"/>
      <c r="DC14" s="715"/>
      <c r="DD14" s="684">
        <v>234733</v>
      </c>
      <c r="DE14" s="679"/>
      <c r="DF14" s="679"/>
      <c r="DG14" s="679"/>
      <c r="DH14" s="679"/>
      <c r="DI14" s="679"/>
      <c r="DJ14" s="679"/>
      <c r="DK14" s="679"/>
      <c r="DL14" s="679"/>
      <c r="DM14" s="679"/>
      <c r="DN14" s="679"/>
      <c r="DO14" s="679"/>
      <c r="DP14" s="680"/>
      <c r="DQ14" s="684">
        <v>481905</v>
      </c>
      <c r="DR14" s="679"/>
      <c r="DS14" s="679"/>
      <c r="DT14" s="679"/>
      <c r="DU14" s="679"/>
      <c r="DV14" s="679"/>
      <c r="DW14" s="679"/>
      <c r="DX14" s="679"/>
      <c r="DY14" s="679"/>
      <c r="DZ14" s="679"/>
      <c r="EA14" s="679"/>
      <c r="EB14" s="679"/>
      <c r="EC14" s="722"/>
    </row>
    <row r="15" spans="2:143" ht="11.25" customHeight="1" x14ac:dyDescent="0.15">
      <c r="B15" s="675" t="s">
        <v>259</v>
      </c>
      <c r="C15" s="676"/>
      <c r="D15" s="676"/>
      <c r="E15" s="676"/>
      <c r="F15" s="676"/>
      <c r="G15" s="676"/>
      <c r="H15" s="676"/>
      <c r="I15" s="676"/>
      <c r="J15" s="676"/>
      <c r="K15" s="676"/>
      <c r="L15" s="676"/>
      <c r="M15" s="676"/>
      <c r="N15" s="676"/>
      <c r="O15" s="676"/>
      <c r="P15" s="676"/>
      <c r="Q15" s="677"/>
      <c r="R15" s="678" t="s">
        <v>128</v>
      </c>
      <c r="S15" s="679"/>
      <c r="T15" s="679"/>
      <c r="U15" s="679"/>
      <c r="V15" s="679"/>
      <c r="W15" s="679"/>
      <c r="X15" s="679"/>
      <c r="Y15" s="680"/>
      <c r="Z15" s="715" t="s">
        <v>128</v>
      </c>
      <c r="AA15" s="715"/>
      <c r="AB15" s="715"/>
      <c r="AC15" s="715"/>
      <c r="AD15" s="716" t="s">
        <v>242</v>
      </c>
      <c r="AE15" s="716"/>
      <c r="AF15" s="716"/>
      <c r="AG15" s="716"/>
      <c r="AH15" s="716"/>
      <c r="AI15" s="716"/>
      <c r="AJ15" s="716"/>
      <c r="AK15" s="716"/>
      <c r="AL15" s="681" t="s">
        <v>242</v>
      </c>
      <c r="AM15" s="682"/>
      <c r="AN15" s="682"/>
      <c r="AO15" s="717"/>
      <c r="AP15" s="675" t="s">
        <v>260</v>
      </c>
      <c r="AQ15" s="676"/>
      <c r="AR15" s="676"/>
      <c r="AS15" s="676"/>
      <c r="AT15" s="676"/>
      <c r="AU15" s="676"/>
      <c r="AV15" s="676"/>
      <c r="AW15" s="676"/>
      <c r="AX15" s="676"/>
      <c r="AY15" s="676"/>
      <c r="AZ15" s="676"/>
      <c r="BA15" s="676"/>
      <c r="BB15" s="676"/>
      <c r="BC15" s="676"/>
      <c r="BD15" s="676"/>
      <c r="BE15" s="676"/>
      <c r="BF15" s="677"/>
      <c r="BG15" s="678">
        <v>178298</v>
      </c>
      <c r="BH15" s="679"/>
      <c r="BI15" s="679"/>
      <c r="BJ15" s="679"/>
      <c r="BK15" s="679"/>
      <c r="BL15" s="679"/>
      <c r="BM15" s="679"/>
      <c r="BN15" s="680"/>
      <c r="BO15" s="715">
        <v>6.7</v>
      </c>
      <c r="BP15" s="715"/>
      <c r="BQ15" s="715"/>
      <c r="BR15" s="715"/>
      <c r="BS15" s="684" t="s">
        <v>242</v>
      </c>
      <c r="BT15" s="679"/>
      <c r="BU15" s="679"/>
      <c r="BV15" s="679"/>
      <c r="BW15" s="679"/>
      <c r="BX15" s="679"/>
      <c r="BY15" s="679"/>
      <c r="BZ15" s="679"/>
      <c r="CA15" s="679"/>
      <c r="CB15" s="722"/>
      <c r="CD15" s="711" t="s">
        <v>261</v>
      </c>
      <c r="CE15" s="712"/>
      <c r="CF15" s="712"/>
      <c r="CG15" s="712"/>
      <c r="CH15" s="712"/>
      <c r="CI15" s="712"/>
      <c r="CJ15" s="712"/>
      <c r="CK15" s="712"/>
      <c r="CL15" s="712"/>
      <c r="CM15" s="712"/>
      <c r="CN15" s="712"/>
      <c r="CO15" s="712"/>
      <c r="CP15" s="712"/>
      <c r="CQ15" s="713"/>
      <c r="CR15" s="678">
        <v>971855</v>
      </c>
      <c r="CS15" s="679"/>
      <c r="CT15" s="679"/>
      <c r="CU15" s="679"/>
      <c r="CV15" s="679"/>
      <c r="CW15" s="679"/>
      <c r="CX15" s="679"/>
      <c r="CY15" s="680"/>
      <c r="CZ15" s="715">
        <v>5.8</v>
      </c>
      <c r="DA15" s="715"/>
      <c r="DB15" s="715"/>
      <c r="DC15" s="715"/>
      <c r="DD15" s="684">
        <v>194525</v>
      </c>
      <c r="DE15" s="679"/>
      <c r="DF15" s="679"/>
      <c r="DG15" s="679"/>
      <c r="DH15" s="679"/>
      <c r="DI15" s="679"/>
      <c r="DJ15" s="679"/>
      <c r="DK15" s="679"/>
      <c r="DL15" s="679"/>
      <c r="DM15" s="679"/>
      <c r="DN15" s="679"/>
      <c r="DO15" s="679"/>
      <c r="DP15" s="680"/>
      <c r="DQ15" s="684">
        <v>701263</v>
      </c>
      <c r="DR15" s="679"/>
      <c r="DS15" s="679"/>
      <c r="DT15" s="679"/>
      <c r="DU15" s="679"/>
      <c r="DV15" s="679"/>
      <c r="DW15" s="679"/>
      <c r="DX15" s="679"/>
      <c r="DY15" s="679"/>
      <c r="DZ15" s="679"/>
      <c r="EA15" s="679"/>
      <c r="EB15" s="679"/>
      <c r="EC15" s="722"/>
    </row>
    <row r="16" spans="2:143" ht="11.25" customHeight="1" x14ac:dyDescent="0.15">
      <c r="B16" s="675" t="s">
        <v>262</v>
      </c>
      <c r="C16" s="676"/>
      <c r="D16" s="676"/>
      <c r="E16" s="676"/>
      <c r="F16" s="676"/>
      <c r="G16" s="676"/>
      <c r="H16" s="676"/>
      <c r="I16" s="676"/>
      <c r="J16" s="676"/>
      <c r="K16" s="676"/>
      <c r="L16" s="676"/>
      <c r="M16" s="676"/>
      <c r="N16" s="676"/>
      <c r="O16" s="676"/>
      <c r="P16" s="676"/>
      <c r="Q16" s="677"/>
      <c r="R16" s="678">
        <v>4086</v>
      </c>
      <c r="S16" s="679"/>
      <c r="T16" s="679"/>
      <c r="U16" s="679"/>
      <c r="V16" s="679"/>
      <c r="W16" s="679"/>
      <c r="X16" s="679"/>
      <c r="Y16" s="680"/>
      <c r="Z16" s="715">
        <v>0</v>
      </c>
      <c r="AA16" s="715"/>
      <c r="AB16" s="715"/>
      <c r="AC16" s="715"/>
      <c r="AD16" s="716">
        <v>4086</v>
      </c>
      <c r="AE16" s="716"/>
      <c r="AF16" s="716"/>
      <c r="AG16" s="716"/>
      <c r="AH16" s="716"/>
      <c r="AI16" s="716"/>
      <c r="AJ16" s="716"/>
      <c r="AK16" s="716"/>
      <c r="AL16" s="681">
        <v>0.1</v>
      </c>
      <c r="AM16" s="682"/>
      <c r="AN16" s="682"/>
      <c r="AO16" s="717"/>
      <c r="AP16" s="675" t="s">
        <v>263</v>
      </c>
      <c r="AQ16" s="676"/>
      <c r="AR16" s="676"/>
      <c r="AS16" s="676"/>
      <c r="AT16" s="676"/>
      <c r="AU16" s="676"/>
      <c r="AV16" s="676"/>
      <c r="AW16" s="676"/>
      <c r="AX16" s="676"/>
      <c r="AY16" s="676"/>
      <c r="AZ16" s="676"/>
      <c r="BA16" s="676"/>
      <c r="BB16" s="676"/>
      <c r="BC16" s="676"/>
      <c r="BD16" s="676"/>
      <c r="BE16" s="676"/>
      <c r="BF16" s="677"/>
      <c r="BG16" s="678" t="s">
        <v>242</v>
      </c>
      <c r="BH16" s="679"/>
      <c r="BI16" s="679"/>
      <c r="BJ16" s="679"/>
      <c r="BK16" s="679"/>
      <c r="BL16" s="679"/>
      <c r="BM16" s="679"/>
      <c r="BN16" s="680"/>
      <c r="BO16" s="715" t="s">
        <v>242</v>
      </c>
      <c r="BP16" s="715"/>
      <c r="BQ16" s="715"/>
      <c r="BR16" s="715"/>
      <c r="BS16" s="684" t="s">
        <v>128</v>
      </c>
      <c r="BT16" s="679"/>
      <c r="BU16" s="679"/>
      <c r="BV16" s="679"/>
      <c r="BW16" s="679"/>
      <c r="BX16" s="679"/>
      <c r="BY16" s="679"/>
      <c r="BZ16" s="679"/>
      <c r="CA16" s="679"/>
      <c r="CB16" s="722"/>
      <c r="CD16" s="711" t="s">
        <v>264</v>
      </c>
      <c r="CE16" s="712"/>
      <c r="CF16" s="712"/>
      <c r="CG16" s="712"/>
      <c r="CH16" s="712"/>
      <c r="CI16" s="712"/>
      <c r="CJ16" s="712"/>
      <c r="CK16" s="712"/>
      <c r="CL16" s="712"/>
      <c r="CM16" s="712"/>
      <c r="CN16" s="712"/>
      <c r="CO16" s="712"/>
      <c r="CP16" s="712"/>
      <c r="CQ16" s="713"/>
      <c r="CR16" s="678">
        <v>131818</v>
      </c>
      <c r="CS16" s="679"/>
      <c r="CT16" s="679"/>
      <c r="CU16" s="679"/>
      <c r="CV16" s="679"/>
      <c r="CW16" s="679"/>
      <c r="CX16" s="679"/>
      <c r="CY16" s="680"/>
      <c r="CZ16" s="715">
        <v>0.8</v>
      </c>
      <c r="DA16" s="715"/>
      <c r="DB16" s="715"/>
      <c r="DC16" s="715"/>
      <c r="DD16" s="684" t="s">
        <v>128</v>
      </c>
      <c r="DE16" s="679"/>
      <c r="DF16" s="679"/>
      <c r="DG16" s="679"/>
      <c r="DH16" s="679"/>
      <c r="DI16" s="679"/>
      <c r="DJ16" s="679"/>
      <c r="DK16" s="679"/>
      <c r="DL16" s="679"/>
      <c r="DM16" s="679"/>
      <c r="DN16" s="679"/>
      <c r="DO16" s="679"/>
      <c r="DP16" s="680"/>
      <c r="DQ16" s="684">
        <v>17454</v>
      </c>
      <c r="DR16" s="679"/>
      <c r="DS16" s="679"/>
      <c r="DT16" s="679"/>
      <c r="DU16" s="679"/>
      <c r="DV16" s="679"/>
      <c r="DW16" s="679"/>
      <c r="DX16" s="679"/>
      <c r="DY16" s="679"/>
      <c r="DZ16" s="679"/>
      <c r="EA16" s="679"/>
      <c r="EB16" s="679"/>
      <c r="EC16" s="722"/>
    </row>
    <row r="17" spans="2:133" ht="11.25" customHeight="1" x14ac:dyDescent="0.15">
      <c r="B17" s="675" t="s">
        <v>265</v>
      </c>
      <c r="C17" s="676"/>
      <c r="D17" s="676"/>
      <c r="E17" s="676"/>
      <c r="F17" s="676"/>
      <c r="G17" s="676"/>
      <c r="H17" s="676"/>
      <c r="I17" s="676"/>
      <c r="J17" s="676"/>
      <c r="K17" s="676"/>
      <c r="L17" s="676"/>
      <c r="M17" s="676"/>
      <c r="N17" s="676"/>
      <c r="O17" s="676"/>
      <c r="P17" s="676"/>
      <c r="Q17" s="677"/>
      <c r="R17" s="678">
        <v>36904</v>
      </c>
      <c r="S17" s="679"/>
      <c r="T17" s="679"/>
      <c r="U17" s="679"/>
      <c r="V17" s="679"/>
      <c r="W17" s="679"/>
      <c r="X17" s="679"/>
      <c r="Y17" s="680"/>
      <c r="Z17" s="715">
        <v>0.2</v>
      </c>
      <c r="AA17" s="715"/>
      <c r="AB17" s="715"/>
      <c r="AC17" s="715"/>
      <c r="AD17" s="716">
        <v>36904</v>
      </c>
      <c r="AE17" s="716"/>
      <c r="AF17" s="716"/>
      <c r="AG17" s="716"/>
      <c r="AH17" s="716"/>
      <c r="AI17" s="716"/>
      <c r="AJ17" s="716"/>
      <c r="AK17" s="716"/>
      <c r="AL17" s="681">
        <v>0.5</v>
      </c>
      <c r="AM17" s="682"/>
      <c r="AN17" s="682"/>
      <c r="AO17" s="717"/>
      <c r="AP17" s="675" t="s">
        <v>266</v>
      </c>
      <c r="AQ17" s="676"/>
      <c r="AR17" s="676"/>
      <c r="AS17" s="676"/>
      <c r="AT17" s="676"/>
      <c r="AU17" s="676"/>
      <c r="AV17" s="676"/>
      <c r="AW17" s="676"/>
      <c r="AX17" s="676"/>
      <c r="AY17" s="676"/>
      <c r="AZ17" s="676"/>
      <c r="BA17" s="676"/>
      <c r="BB17" s="676"/>
      <c r="BC17" s="676"/>
      <c r="BD17" s="676"/>
      <c r="BE17" s="676"/>
      <c r="BF17" s="677"/>
      <c r="BG17" s="678" t="s">
        <v>242</v>
      </c>
      <c r="BH17" s="679"/>
      <c r="BI17" s="679"/>
      <c r="BJ17" s="679"/>
      <c r="BK17" s="679"/>
      <c r="BL17" s="679"/>
      <c r="BM17" s="679"/>
      <c r="BN17" s="680"/>
      <c r="BO17" s="715" t="s">
        <v>242</v>
      </c>
      <c r="BP17" s="715"/>
      <c r="BQ17" s="715"/>
      <c r="BR17" s="715"/>
      <c r="BS17" s="684" t="s">
        <v>128</v>
      </c>
      <c r="BT17" s="679"/>
      <c r="BU17" s="679"/>
      <c r="BV17" s="679"/>
      <c r="BW17" s="679"/>
      <c r="BX17" s="679"/>
      <c r="BY17" s="679"/>
      <c r="BZ17" s="679"/>
      <c r="CA17" s="679"/>
      <c r="CB17" s="722"/>
      <c r="CD17" s="711" t="s">
        <v>267</v>
      </c>
      <c r="CE17" s="712"/>
      <c r="CF17" s="712"/>
      <c r="CG17" s="712"/>
      <c r="CH17" s="712"/>
      <c r="CI17" s="712"/>
      <c r="CJ17" s="712"/>
      <c r="CK17" s="712"/>
      <c r="CL17" s="712"/>
      <c r="CM17" s="712"/>
      <c r="CN17" s="712"/>
      <c r="CO17" s="712"/>
      <c r="CP17" s="712"/>
      <c r="CQ17" s="713"/>
      <c r="CR17" s="678">
        <v>1430704</v>
      </c>
      <c r="CS17" s="679"/>
      <c r="CT17" s="679"/>
      <c r="CU17" s="679"/>
      <c r="CV17" s="679"/>
      <c r="CW17" s="679"/>
      <c r="CX17" s="679"/>
      <c r="CY17" s="680"/>
      <c r="CZ17" s="715">
        <v>8.5</v>
      </c>
      <c r="DA17" s="715"/>
      <c r="DB17" s="715"/>
      <c r="DC17" s="715"/>
      <c r="DD17" s="684" t="s">
        <v>242</v>
      </c>
      <c r="DE17" s="679"/>
      <c r="DF17" s="679"/>
      <c r="DG17" s="679"/>
      <c r="DH17" s="679"/>
      <c r="DI17" s="679"/>
      <c r="DJ17" s="679"/>
      <c r="DK17" s="679"/>
      <c r="DL17" s="679"/>
      <c r="DM17" s="679"/>
      <c r="DN17" s="679"/>
      <c r="DO17" s="679"/>
      <c r="DP17" s="680"/>
      <c r="DQ17" s="684">
        <v>1414773</v>
      </c>
      <c r="DR17" s="679"/>
      <c r="DS17" s="679"/>
      <c r="DT17" s="679"/>
      <c r="DU17" s="679"/>
      <c r="DV17" s="679"/>
      <c r="DW17" s="679"/>
      <c r="DX17" s="679"/>
      <c r="DY17" s="679"/>
      <c r="DZ17" s="679"/>
      <c r="EA17" s="679"/>
      <c r="EB17" s="679"/>
      <c r="EC17" s="722"/>
    </row>
    <row r="18" spans="2:133" ht="11.25" customHeight="1" x14ac:dyDescent="0.15">
      <c r="B18" s="675" t="s">
        <v>268</v>
      </c>
      <c r="C18" s="676"/>
      <c r="D18" s="676"/>
      <c r="E18" s="676"/>
      <c r="F18" s="676"/>
      <c r="G18" s="676"/>
      <c r="H18" s="676"/>
      <c r="I18" s="676"/>
      <c r="J18" s="676"/>
      <c r="K18" s="676"/>
      <c r="L18" s="676"/>
      <c r="M18" s="676"/>
      <c r="N18" s="676"/>
      <c r="O18" s="676"/>
      <c r="P18" s="676"/>
      <c r="Q18" s="677"/>
      <c r="R18" s="678">
        <v>13165</v>
      </c>
      <c r="S18" s="679"/>
      <c r="T18" s="679"/>
      <c r="U18" s="679"/>
      <c r="V18" s="679"/>
      <c r="W18" s="679"/>
      <c r="X18" s="679"/>
      <c r="Y18" s="680"/>
      <c r="Z18" s="715">
        <v>0.1</v>
      </c>
      <c r="AA18" s="715"/>
      <c r="AB18" s="715"/>
      <c r="AC18" s="715"/>
      <c r="AD18" s="716">
        <v>13165</v>
      </c>
      <c r="AE18" s="716"/>
      <c r="AF18" s="716"/>
      <c r="AG18" s="716"/>
      <c r="AH18" s="716"/>
      <c r="AI18" s="716"/>
      <c r="AJ18" s="716"/>
      <c r="AK18" s="716"/>
      <c r="AL18" s="681">
        <v>0.2</v>
      </c>
      <c r="AM18" s="682"/>
      <c r="AN18" s="682"/>
      <c r="AO18" s="717"/>
      <c r="AP18" s="675" t="s">
        <v>269</v>
      </c>
      <c r="AQ18" s="676"/>
      <c r="AR18" s="676"/>
      <c r="AS18" s="676"/>
      <c r="AT18" s="676"/>
      <c r="AU18" s="676"/>
      <c r="AV18" s="676"/>
      <c r="AW18" s="676"/>
      <c r="AX18" s="676"/>
      <c r="AY18" s="676"/>
      <c r="AZ18" s="676"/>
      <c r="BA18" s="676"/>
      <c r="BB18" s="676"/>
      <c r="BC18" s="676"/>
      <c r="BD18" s="676"/>
      <c r="BE18" s="676"/>
      <c r="BF18" s="677"/>
      <c r="BG18" s="678" t="s">
        <v>128</v>
      </c>
      <c r="BH18" s="679"/>
      <c r="BI18" s="679"/>
      <c r="BJ18" s="679"/>
      <c r="BK18" s="679"/>
      <c r="BL18" s="679"/>
      <c r="BM18" s="679"/>
      <c r="BN18" s="680"/>
      <c r="BO18" s="715" t="s">
        <v>128</v>
      </c>
      <c r="BP18" s="715"/>
      <c r="BQ18" s="715"/>
      <c r="BR18" s="715"/>
      <c r="BS18" s="684" t="s">
        <v>128</v>
      </c>
      <c r="BT18" s="679"/>
      <c r="BU18" s="679"/>
      <c r="BV18" s="679"/>
      <c r="BW18" s="679"/>
      <c r="BX18" s="679"/>
      <c r="BY18" s="679"/>
      <c r="BZ18" s="679"/>
      <c r="CA18" s="679"/>
      <c r="CB18" s="722"/>
      <c r="CD18" s="711" t="s">
        <v>270</v>
      </c>
      <c r="CE18" s="712"/>
      <c r="CF18" s="712"/>
      <c r="CG18" s="712"/>
      <c r="CH18" s="712"/>
      <c r="CI18" s="712"/>
      <c r="CJ18" s="712"/>
      <c r="CK18" s="712"/>
      <c r="CL18" s="712"/>
      <c r="CM18" s="712"/>
      <c r="CN18" s="712"/>
      <c r="CO18" s="712"/>
      <c r="CP18" s="712"/>
      <c r="CQ18" s="713"/>
      <c r="CR18" s="678" t="s">
        <v>128</v>
      </c>
      <c r="CS18" s="679"/>
      <c r="CT18" s="679"/>
      <c r="CU18" s="679"/>
      <c r="CV18" s="679"/>
      <c r="CW18" s="679"/>
      <c r="CX18" s="679"/>
      <c r="CY18" s="680"/>
      <c r="CZ18" s="715" t="s">
        <v>242</v>
      </c>
      <c r="DA18" s="715"/>
      <c r="DB18" s="715"/>
      <c r="DC18" s="715"/>
      <c r="DD18" s="684" t="s">
        <v>128</v>
      </c>
      <c r="DE18" s="679"/>
      <c r="DF18" s="679"/>
      <c r="DG18" s="679"/>
      <c r="DH18" s="679"/>
      <c r="DI18" s="679"/>
      <c r="DJ18" s="679"/>
      <c r="DK18" s="679"/>
      <c r="DL18" s="679"/>
      <c r="DM18" s="679"/>
      <c r="DN18" s="679"/>
      <c r="DO18" s="679"/>
      <c r="DP18" s="680"/>
      <c r="DQ18" s="684" t="s">
        <v>242</v>
      </c>
      <c r="DR18" s="679"/>
      <c r="DS18" s="679"/>
      <c r="DT18" s="679"/>
      <c r="DU18" s="679"/>
      <c r="DV18" s="679"/>
      <c r="DW18" s="679"/>
      <c r="DX18" s="679"/>
      <c r="DY18" s="679"/>
      <c r="DZ18" s="679"/>
      <c r="EA18" s="679"/>
      <c r="EB18" s="679"/>
      <c r="EC18" s="722"/>
    </row>
    <row r="19" spans="2:133" ht="11.25" customHeight="1" x14ac:dyDescent="0.15">
      <c r="B19" s="675" t="s">
        <v>271</v>
      </c>
      <c r="C19" s="676"/>
      <c r="D19" s="676"/>
      <c r="E19" s="676"/>
      <c r="F19" s="676"/>
      <c r="G19" s="676"/>
      <c r="H19" s="676"/>
      <c r="I19" s="676"/>
      <c r="J19" s="676"/>
      <c r="K19" s="676"/>
      <c r="L19" s="676"/>
      <c r="M19" s="676"/>
      <c r="N19" s="676"/>
      <c r="O19" s="676"/>
      <c r="P19" s="676"/>
      <c r="Q19" s="677"/>
      <c r="R19" s="678">
        <v>1513</v>
      </c>
      <c r="S19" s="679"/>
      <c r="T19" s="679"/>
      <c r="U19" s="679"/>
      <c r="V19" s="679"/>
      <c r="W19" s="679"/>
      <c r="X19" s="679"/>
      <c r="Y19" s="680"/>
      <c r="Z19" s="715">
        <v>0</v>
      </c>
      <c r="AA19" s="715"/>
      <c r="AB19" s="715"/>
      <c r="AC19" s="715"/>
      <c r="AD19" s="716">
        <v>1513</v>
      </c>
      <c r="AE19" s="716"/>
      <c r="AF19" s="716"/>
      <c r="AG19" s="716"/>
      <c r="AH19" s="716"/>
      <c r="AI19" s="716"/>
      <c r="AJ19" s="716"/>
      <c r="AK19" s="716"/>
      <c r="AL19" s="681">
        <v>0</v>
      </c>
      <c r="AM19" s="682"/>
      <c r="AN19" s="682"/>
      <c r="AO19" s="717"/>
      <c r="AP19" s="675" t="s">
        <v>272</v>
      </c>
      <c r="AQ19" s="676"/>
      <c r="AR19" s="676"/>
      <c r="AS19" s="676"/>
      <c r="AT19" s="676"/>
      <c r="AU19" s="676"/>
      <c r="AV19" s="676"/>
      <c r="AW19" s="676"/>
      <c r="AX19" s="676"/>
      <c r="AY19" s="676"/>
      <c r="AZ19" s="676"/>
      <c r="BA19" s="676"/>
      <c r="BB19" s="676"/>
      <c r="BC19" s="676"/>
      <c r="BD19" s="676"/>
      <c r="BE19" s="676"/>
      <c r="BF19" s="677"/>
      <c r="BG19" s="678">
        <v>76792</v>
      </c>
      <c r="BH19" s="679"/>
      <c r="BI19" s="679"/>
      <c r="BJ19" s="679"/>
      <c r="BK19" s="679"/>
      <c r="BL19" s="679"/>
      <c r="BM19" s="679"/>
      <c r="BN19" s="680"/>
      <c r="BO19" s="715">
        <v>2.9</v>
      </c>
      <c r="BP19" s="715"/>
      <c r="BQ19" s="715"/>
      <c r="BR19" s="715"/>
      <c r="BS19" s="684" t="s">
        <v>128</v>
      </c>
      <c r="BT19" s="679"/>
      <c r="BU19" s="679"/>
      <c r="BV19" s="679"/>
      <c r="BW19" s="679"/>
      <c r="BX19" s="679"/>
      <c r="BY19" s="679"/>
      <c r="BZ19" s="679"/>
      <c r="CA19" s="679"/>
      <c r="CB19" s="722"/>
      <c r="CD19" s="711" t="s">
        <v>273</v>
      </c>
      <c r="CE19" s="712"/>
      <c r="CF19" s="712"/>
      <c r="CG19" s="712"/>
      <c r="CH19" s="712"/>
      <c r="CI19" s="712"/>
      <c r="CJ19" s="712"/>
      <c r="CK19" s="712"/>
      <c r="CL19" s="712"/>
      <c r="CM19" s="712"/>
      <c r="CN19" s="712"/>
      <c r="CO19" s="712"/>
      <c r="CP19" s="712"/>
      <c r="CQ19" s="713"/>
      <c r="CR19" s="678" t="s">
        <v>128</v>
      </c>
      <c r="CS19" s="679"/>
      <c r="CT19" s="679"/>
      <c r="CU19" s="679"/>
      <c r="CV19" s="679"/>
      <c r="CW19" s="679"/>
      <c r="CX19" s="679"/>
      <c r="CY19" s="680"/>
      <c r="CZ19" s="715" t="s">
        <v>128</v>
      </c>
      <c r="DA19" s="715"/>
      <c r="DB19" s="715"/>
      <c r="DC19" s="715"/>
      <c r="DD19" s="684" t="s">
        <v>242</v>
      </c>
      <c r="DE19" s="679"/>
      <c r="DF19" s="679"/>
      <c r="DG19" s="679"/>
      <c r="DH19" s="679"/>
      <c r="DI19" s="679"/>
      <c r="DJ19" s="679"/>
      <c r="DK19" s="679"/>
      <c r="DL19" s="679"/>
      <c r="DM19" s="679"/>
      <c r="DN19" s="679"/>
      <c r="DO19" s="679"/>
      <c r="DP19" s="680"/>
      <c r="DQ19" s="684" t="s">
        <v>128</v>
      </c>
      <c r="DR19" s="679"/>
      <c r="DS19" s="679"/>
      <c r="DT19" s="679"/>
      <c r="DU19" s="679"/>
      <c r="DV19" s="679"/>
      <c r="DW19" s="679"/>
      <c r="DX19" s="679"/>
      <c r="DY19" s="679"/>
      <c r="DZ19" s="679"/>
      <c r="EA19" s="679"/>
      <c r="EB19" s="679"/>
      <c r="EC19" s="722"/>
    </row>
    <row r="20" spans="2:133" ht="11.25" customHeight="1" x14ac:dyDescent="0.15">
      <c r="B20" s="675" t="s">
        <v>274</v>
      </c>
      <c r="C20" s="676"/>
      <c r="D20" s="676"/>
      <c r="E20" s="676"/>
      <c r="F20" s="676"/>
      <c r="G20" s="676"/>
      <c r="H20" s="676"/>
      <c r="I20" s="676"/>
      <c r="J20" s="676"/>
      <c r="K20" s="676"/>
      <c r="L20" s="676"/>
      <c r="M20" s="676"/>
      <c r="N20" s="676"/>
      <c r="O20" s="676"/>
      <c r="P20" s="676"/>
      <c r="Q20" s="677"/>
      <c r="R20" s="678">
        <v>609</v>
      </c>
      <c r="S20" s="679"/>
      <c r="T20" s="679"/>
      <c r="U20" s="679"/>
      <c r="V20" s="679"/>
      <c r="W20" s="679"/>
      <c r="X20" s="679"/>
      <c r="Y20" s="680"/>
      <c r="Z20" s="715">
        <v>0</v>
      </c>
      <c r="AA20" s="715"/>
      <c r="AB20" s="715"/>
      <c r="AC20" s="715"/>
      <c r="AD20" s="716">
        <v>609</v>
      </c>
      <c r="AE20" s="716"/>
      <c r="AF20" s="716"/>
      <c r="AG20" s="716"/>
      <c r="AH20" s="716"/>
      <c r="AI20" s="716"/>
      <c r="AJ20" s="716"/>
      <c r="AK20" s="716"/>
      <c r="AL20" s="681">
        <v>0</v>
      </c>
      <c r="AM20" s="682"/>
      <c r="AN20" s="682"/>
      <c r="AO20" s="717"/>
      <c r="AP20" s="675" t="s">
        <v>275</v>
      </c>
      <c r="AQ20" s="676"/>
      <c r="AR20" s="676"/>
      <c r="AS20" s="676"/>
      <c r="AT20" s="676"/>
      <c r="AU20" s="676"/>
      <c r="AV20" s="676"/>
      <c r="AW20" s="676"/>
      <c r="AX20" s="676"/>
      <c r="AY20" s="676"/>
      <c r="AZ20" s="676"/>
      <c r="BA20" s="676"/>
      <c r="BB20" s="676"/>
      <c r="BC20" s="676"/>
      <c r="BD20" s="676"/>
      <c r="BE20" s="676"/>
      <c r="BF20" s="677"/>
      <c r="BG20" s="678">
        <v>76792</v>
      </c>
      <c r="BH20" s="679"/>
      <c r="BI20" s="679"/>
      <c r="BJ20" s="679"/>
      <c r="BK20" s="679"/>
      <c r="BL20" s="679"/>
      <c r="BM20" s="679"/>
      <c r="BN20" s="680"/>
      <c r="BO20" s="715">
        <v>2.9</v>
      </c>
      <c r="BP20" s="715"/>
      <c r="BQ20" s="715"/>
      <c r="BR20" s="715"/>
      <c r="BS20" s="684" t="s">
        <v>242</v>
      </c>
      <c r="BT20" s="679"/>
      <c r="BU20" s="679"/>
      <c r="BV20" s="679"/>
      <c r="BW20" s="679"/>
      <c r="BX20" s="679"/>
      <c r="BY20" s="679"/>
      <c r="BZ20" s="679"/>
      <c r="CA20" s="679"/>
      <c r="CB20" s="722"/>
      <c r="CD20" s="711" t="s">
        <v>276</v>
      </c>
      <c r="CE20" s="712"/>
      <c r="CF20" s="712"/>
      <c r="CG20" s="712"/>
      <c r="CH20" s="712"/>
      <c r="CI20" s="712"/>
      <c r="CJ20" s="712"/>
      <c r="CK20" s="712"/>
      <c r="CL20" s="712"/>
      <c r="CM20" s="712"/>
      <c r="CN20" s="712"/>
      <c r="CO20" s="712"/>
      <c r="CP20" s="712"/>
      <c r="CQ20" s="713"/>
      <c r="CR20" s="678">
        <v>16782299</v>
      </c>
      <c r="CS20" s="679"/>
      <c r="CT20" s="679"/>
      <c r="CU20" s="679"/>
      <c r="CV20" s="679"/>
      <c r="CW20" s="679"/>
      <c r="CX20" s="679"/>
      <c r="CY20" s="680"/>
      <c r="CZ20" s="715">
        <v>100</v>
      </c>
      <c r="DA20" s="715"/>
      <c r="DB20" s="715"/>
      <c r="DC20" s="715"/>
      <c r="DD20" s="684">
        <v>1546239</v>
      </c>
      <c r="DE20" s="679"/>
      <c r="DF20" s="679"/>
      <c r="DG20" s="679"/>
      <c r="DH20" s="679"/>
      <c r="DI20" s="679"/>
      <c r="DJ20" s="679"/>
      <c r="DK20" s="679"/>
      <c r="DL20" s="679"/>
      <c r="DM20" s="679"/>
      <c r="DN20" s="679"/>
      <c r="DO20" s="679"/>
      <c r="DP20" s="680"/>
      <c r="DQ20" s="684">
        <v>8566349</v>
      </c>
      <c r="DR20" s="679"/>
      <c r="DS20" s="679"/>
      <c r="DT20" s="679"/>
      <c r="DU20" s="679"/>
      <c r="DV20" s="679"/>
      <c r="DW20" s="679"/>
      <c r="DX20" s="679"/>
      <c r="DY20" s="679"/>
      <c r="DZ20" s="679"/>
      <c r="EA20" s="679"/>
      <c r="EB20" s="679"/>
      <c r="EC20" s="722"/>
    </row>
    <row r="21" spans="2:133" ht="11.25" customHeight="1" x14ac:dyDescent="0.15">
      <c r="B21" s="675" t="s">
        <v>277</v>
      </c>
      <c r="C21" s="676"/>
      <c r="D21" s="676"/>
      <c r="E21" s="676"/>
      <c r="F21" s="676"/>
      <c r="G21" s="676"/>
      <c r="H21" s="676"/>
      <c r="I21" s="676"/>
      <c r="J21" s="676"/>
      <c r="K21" s="676"/>
      <c r="L21" s="676"/>
      <c r="M21" s="676"/>
      <c r="N21" s="676"/>
      <c r="O21" s="676"/>
      <c r="P21" s="676"/>
      <c r="Q21" s="677"/>
      <c r="R21" s="678">
        <v>21617</v>
      </c>
      <c r="S21" s="679"/>
      <c r="T21" s="679"/>
      <c r="U21" s="679"/>
      <c r="V21" s="679"/>
      <c r="W21" s="679"/>
      <c r="X21" s="679"/>
      <c r="Y21" s="680"/>
      <c r="Z21" s="715">
        <v>0.1</v>
      </c>
      <c r="AA21" s="715"/>
      <c r="AB21" s="715"/>
      <c r="AC21" s="715"/>
      <c r="AD21" s="716">
        <v>21617</v>
      </c>
      <c r="AE21" s="716"/>
      <c r="AF21" s="716"/>
      <c r="AG21" s="716"/>
      <c r="AH21" s="716"/>
      <c r="AI21" s="716"/>
      <c r="AJ21" s="716"/>
      <c r="AK21" s="716"/>
      <c r="AL21" s="681">
        <v>0.3</v>
      </c>
      <c r="AM21" s="682"/>
      <c r="AN21" s="682"/>
      <c r="AO21" s="717"/>
      <c r="AP21" s="773" t="s">
        <v>278</v>
      </c>
      <c r="AQ21" s="780"/>
      <c r="AR21" s="780"/>
      <c r="AS21" s="780"/>
      <c r="AT21" s="780"/>
      <c r="AU21" s="780"/>
      <c r="AV21" s="780"/>
      <c r="AW21" s="780"/>
      <c r="AX21" s="780"/>
      <c r="AY21" s="780"/>
      <c r="AZ21" s="780"/>
      <c r="BA21" s="780"/>
      <c r="BB21" s="780"/>
      <c r="BC21" s="780"/>
      <c r="BD21" s="780"/>
      <c r="BE21" s="780"/>
      <c r="BF21" s="775"/>
      <c r="BG21" s="678">
        <v>76792</v>
      </c>
      <c r="BH21" s="679"/>
      <c r="BI21" s="679"/>
      <c r="BJ21" s="679"/>
      <c r="BK21" s="679"/>
      <c r="BL21" s="679"/>
      <c r="BM21" s="679"/>
      <c r="BN21" s="680"/>
      <c r="BO21" s="715">
        <v>2.9</v>
      </c>
      <c r="BP21" s="715"/>
      <c r="BQ21" s="715"/>
      <c r="BR21" s="715"/>
      <c r="BS21" s="684" t="s">
        <v>128</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279</v>
      </c>
      <c r="C22" s="676"/>
      <c r="D22" s="676"/>
      <c r="E22" s="676"/>
      <c r="F22" s="676"/>
      <c r="G22" s="676"/>
      <c r="H22" s="676"/>
      <c r="I22" s="676"/>
      <c r="J22" s="676"/>
      <c r="K22" s="676"/>
      <c r="L22" s="676"/>
      <c r="M22" s="676"/>
      <c r="N22" s="676"/>
      <c r="O22" s="676"/>
      <c r="P22" s="676"/>
      <c r="Q22" s="677"/>
      <c r="R22" s="678">
        <v>4702820</v>
      </c>
      <c r="S22" s="679"/>
      <c r="T22" s="679"/>
      <c r="U22" s="679"/>
      <c r="V22" s="679"/>
      <c r="W22" s="679"/>
      <c r="X22" s="679"/>
      <c r="Y22" s="680"/>
      <c r="Z22" s="715">
        <v>27</v>
      </c>
      <c r="AA22" s="715"/>
      <c r="AB22" s="715"/>
      <c r="AC22" s="715"/>
      <c r="AD22" s="716">
        <v>4251603</v>
      </c>
      <c r="AE22" s="716"/>
      <c r="AF22" s="716"/>
      <c r="AG22" s="716"/>
      <c r="AH22" s="716"/>
      <c r="AI22" s="716"/>
      <c r="AJ22" s="716"/>
      <c r="AK22" s="716"/>
      <c r="AL22" s="681">
        <v>56.3</v>
      </c>
      <c r="AM22" s="682"/>
      <c r="AN22" s="682"/>
      <c r="AO22" s="717"/>
      <c r="AP22" s="773" t="s">
        <v>280</v>
      </c>
      <c r="AQ22" s="780"/>
      <c r="AR22" s="780"/>
      <c r="AS22" s="780"/>
      <c r="AT22" s="780"/>
      <c r="AU22" s="780"/>
      <c r="AV22" s="780"/>
      <c r="AW22" s="780"/>
      <c r="AX22" s="780"/>
      <c r="AY22" s="780"/>
      <c r="AZ22" s="780"/>
      <c r="BA22" s="780"/>
      <c r="BB22" s="780"/>
      <c r="BC22" s="780"/>
      <c r="BD22" s="780"/>
      <c r="BE22" s="780"/>
      <c r="BF22" s="775"/>
      <c r="BG22" s="678" t="s">
        <v>242</v>
      </c>
      <c r="BH22" s="679"/>
      <c r="BI22" s="679"/>
      <c r="BJ22" s="679"/>
      <c r="BK22" s="679"/>
      <c r="BL22" s="679"/>
      <c r="BM22" s="679"/>
      <c r="BN22" s="680"/>
      <c r="BO22" s="715" t="s">
        <v>242</v>
      </c>
      <c r="BP22" s="715"/>
      <c r="BQ22" s="715"/>
      <c r="BR22" s="715"/>
      <c r="BS22" s="684" t="s">
        <v>128</v>
      </c>
      <c r="BT22" s="679"/>
      <c r="BU22" s="679"/>
      <c r="BV22" s="679"/>
      <c r="BW22" s="679"/>
      <c r="BX22" s="679"/>
      <c r="BY22" s="679"/>
      <c r="BZ22" s="679"/>
      <c r="CA22" s="679"/>
      <c r="CB22" s="722"/>
      <c r="CD22" s="782" t="s">
        <v>281</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282</v>
      </c>
      <c r="C23" s="676"/>
      <c r="D23" s="676"/>
      <c r="E23" s="676"/>
      <c r="F23" s="676"/>
      <c r="G23" s="676"/>
      <c r="H23" s="676"/>
      <c r="I23" s="676"/>
      <c r="J23" s="676"/>
      <c r="K23" s="676"/>
      <c r="L23" s="676"/>
      <c r="M23" s="676"/>
      <c r="N23" s="676"/>
      <c r="O23" s="676"/>
      <c r="P23" s="676"/>
      <c r="Q23" s="677"/>
      <c r="R23" s="678">
        <v>4251603</v>
      </c>
      <c r="S23" s="679"/>
      <c r="T23" s="679"/>
      <c r="U23" s="679"/>
      <c r="V23" s="679"/>
      <c r="W23" s="679"/>
      <c r="X23" s="679"/>
      <c r="Y23" s="680"/>
      <c r="Z23" s="715">
        <v>24.4</v>
      </c>
      <c r="AA23" s="715"/>
      <c r="AB23" s="715"/>
      <c r="AC23" s="715"/>
      <c r="AD23" s="716">
        <v>4251603</v>
      </c>
      <c r="AE23" s="716"/>
      <c r="AF23" s="716"/>
      <c r="AG23" s="716"/>
      <c r="AH23" s="716"/>
      <c r="AI23" s="716"/>
      <c r="AJ23" s="716"/>
      <c r="AK23" s="716"/>
      <c r="AL23" s="681">
        <v>56.3</v>
      </c>
      <c r="AM23" s="682"/>
      <c r="AN23" s="682"/>
      <c r="AO23" s="717"/>
      <c r="AP23" s="773" t="s">
        <v>283</v>
      </c>
      <c r="AQ23" s="780"/>
      <c r="AR23" s="780"/>
      <c r="AS23" s="780"/>
      <c r="AT23" s="780"/>
      <c r="AU23" s="780"/>
      <c r="AV23" s="780"/>
      <c r="AW23" s="780"/>
      <c r="AX23" s="780"/>
      <c r="AY23" s="780"/>
      <c r="AZ23" s="780"/>
      <c r="BA23" s="780"/>
      <c r="BB23" s="780"/>
      <c r="BC23" s="780"/>
      <c r="BD23" s="780"/>
      <c r="BE23" s="780"/>
      <c r="BF23" s="775"/>
      <c r="BG23" s="678" t="s">
        <v>128</v>
      </c>
      <c r="BH23" s="679"/>
      <c r="BI23" s="679"/>
      <c r="BJ23" s="679"/>
      <c r="BK23" s="679"/>
      <c r="BL23" s="679"/>
      <c r="BM23" s="679"/>
      <c r="BN23" s="680"/>
      <c r="BO23" s="715" t="s">
        <v>128</v>
      </c>
      <c r="BP23" s="715"/>
      <c r="BQ23" s="715"/>
      <c r="BR23" s="715"/>
      <c r="BS23" s="684" t="s">
        <v>242</v>
      </c>
      <c r="BT23" s="679"/>
      <c r="BU23" s="679"/>
      <c r="BV23" s="679"/>
      <c r="BW23" s="679"/>
      <c r="BX23" s="679"/>
      <c r="BY23" s="679"/>
      <c r="BZ23" s="679"/>
      <c r="CA23" s="679"/>
      <c r="CB23" s="722"/>
      <c r="CD23" s="782" t="s">
        <v>222</v>
      </c>
      <c r="CE23" s="783"/>
      <c r="CF23" s="783"/>
      <c r="CG23" s="783"/>
      <c r="CH23" s="783"/>
      <c r="CI23" s="783"/>
      <c r="CJ23" s="783"/>
      <c r="CK23" s="783"/>
      <c r="CL23" s="783"/>
      <c r="CM23" s="783"/>
      <c r="CN23" s="783"/>
      <c r="CO23" s="783"/>
      <c r="CP23" s="783"/>
      <c r="CQ23" s="784"/>
      <c r="CR23" s="782" t="s">
        <v>284</v>
      </c>
      <c r="CS23" s="783"/>
      <c r="CT23" s="783"/>
      <c r="CU23" s="783"/>
      <c r="CV23" s="783"/>
      <c r="CW23" s="783"/>
      <c r="CX23" s="783"/>
      <c r="CY23" s="784"/>
      <c r="CZ23" s="782" t="s">
        <v>285</v>
      </c>
      <c r="DA23" s="783"/>
      <c r="DB23" s="783"/>
      <c r="DC23" s="784"/>
      <c r="DD23" s="782" t="s">
        <v>286</v>
      </c>
      <c r="DE23" s="783"/>
      <c r="DF23" s="783"/>
      <c r="DG23" s="783"/>
      <c r="DH23" s="783"/>
      <c r="DI23" s="783"/>
      <c r="DJ23" s="783"/>
      <c r="DK23" s="784"/>
      <c r="DL23" s="791" t="s">
        <v>287</v>
      </c>
      <c r="DM23" s="792"/>
      <c r="DN23" s="792"/>
      <c r="DO23" s="792"/>
      <c r="DP23" s="792"/>
      <c r="DQ23" s="792"/>
      <c r="DR23" s="792"/>
      <c r="DS23" s="792"/>
      <c r="DT23" s="792"/>
      <c r="DU23" s="792"/>
      <c r="DV23" s="793"/>
      <c r="DW23" s="782" t="s">
        <v>288</v>
      </c>
      <c r="DX23" s="783"/>
      <c r="DY23" s="783"/>
      <c r="DZ23" s="783"/>
      <c r="EA23" s="783"/>
      <c r="EB23" s="783"/>
      <c r="EC23" s="784"/>
    </row>
    <row r="24" spans="2:133" ht="11.25" customHeight="1" x14ac:dyDescent="0.15">
      <c r="B24" s="675" t="s">
        <v>289</v>
      </c>
      <c r="C24" s="676"/>
      <c r="D24" s="676"/>
      <c r="E24" s="676"/>
      <c r="F24" s="676"/>
      <c r="G24" s="676"/>
      <c r="H24" s="676"/>
      <c r="I24" s="676"/>
      <c r="J24" s="676"/>
      <c r="K24" s="676"/>
      <c r="L24" s="676"/>
      <c r="M24" s="676"/>
      <c r="N24" s="676"/>
      <c r="O24" s="676"/>
      <c r="P24" s="676"/>
      <c r="Q24" s="677"/>
      <c r="R24" s="678">
        <v>451217</v>
      </c>
      <c r="S24" s="679"/>
      <c r="T24" s="679"/>
      <c r="U24" s="679"/>
      <c r="V24" s="679"/>
      <c r="W24" s="679"/>
      <c r="X24" s="679"/>
      <c r="Y24" s="680"/>
      <c r="Z24" s="715">
        <v>2.6</v>
      </c>
      <c r="AA24" s="715"/>
      <c r="AB24" s="715"/>
      <c r="AC24" s="715"/>
      <c r="AD24" s="716" t="s">
        <v>242</v>
      </c>
      <c r="AE24" s="716"/>
      <c r="AF24" s="716"/>
      <c r="AG24" s="716"/>
      <c r="AH24" s="716"/>
      <c r="AI24" s="716"/>
      <c r="AJ24" s="716"/>
      <c r="AK24" s="716"/>
      <c r="AL24" s="681" t="s">
        <v>242</v>
      </c>
      <c r="AM24" s="682"/>
      <c r="AN24" s="682"/>
      <c r="AO24" s="717"/>
      <c r="AP24" s="773" t="s">
        <v>290</v>
      </c>
      <c r="AQ24" s="780"/>
      <c r="AR24" s="780"/>
      <c r="AS24" s="780"/>
      <c r="AT24" s="780"/>
      <c r="AU24" s="780"/>
      <c r="AV24" s="780"/>
      <c r="AW24" s="780"/>
      <c r="AX24" s="780"/>
      <c r="AY24" s="780"/>
      <c r="AZ24" s="780"/>
      <c r="BA24" s="780"/>
      <c r="BB24" s="780"/>
      <c r="BC24" s="780"/>
      <c r="BD24" s="780"/>
      <c r="BE24" s="780"/>
      <c r="BF24" s="775"/>
      <c r="BG24" s="678" t="s">
        <v>128</v>
      </c>
      <c r="BH24" s="679"/>
      <c r="BI24" s="679"/>
      <c r="BJ24" s="679"/>
      <c r="BK24" s="679"/>
      <c r="BL24" s="679"/>
      <c r="BM24" s="679"/>
      <c r="BN24" s="680"/>
      <c r="BO24" s="715" t="s">
        <v>128</v>
      </c>
      <c r="BP24" s="715"/>
      <c r="BQ24" s="715"/>
      <c r="BR24" s="715"/>
      <c r="BS24" s="684" t="s">
        <v>128</v>
      </c>
      <c r="BT24" s="679"/>
      <c r="BU24" s="679"/>
      <c r="BV24" s="679"/>
      <c r="BW24" s="679"/>
      <c r="BX24" s="679"/>
      <c r="BY24" s="679"/>
      <c r="BZ24" s="679"/>
      <c r="CA24" s="679"/>
      <c r="CB24" s="722"/>
      <c r="CD24" s="736" t="s">
        <v>291</v>
      </c>
      <c r="CE24" s="737"/>
      <c r="CF24" s="737"/>
      <c r="CG24" s="737"/>
      <c r="CH24" s="737"/>
      <c r="CI24" s="737"/>
      <c r="CJ24" s="737"/>
      <c r="CK24" s="737"/>
      <c r="CL24" s="737"/>
      <c r="CM24" s="737"/>
      <c r="CN24" s="737"/>
      <c r="CO24" s="737"/>
      <c r="CP24" s="737"/>
      <c r="CQ24" s="738"/>
      <c r="CR24" s="733">
        <v>6685474</v>
      </c>
      <c r="CS24" s="734"/>
      <c r="CT24" s="734"/>
      <c r="CU24" s="734"/>
      <c r="CV24" s="734"/>
      <c r="CW24" s="734"/>
      <c r="CX24" s="734"/>
      <c r="CY24" s="777"/>
      <c r="CZ24" s="778">
        <v>39.799999999999997</v>
      </c>
      <c r="DA24" s="751"/>
      <c r="DB24" s="751"/>
      <c r="DC24" s="781"/>
      <c r="DD24" s="776">
        <v>4108907</v>
      </c>
      <c r="DE24" s="734"/>
      <c r="DF24" s="734"/>
      <c r="DG24" s="734"/>
      <c r="DH24" s="734"/>
      <c r="DI24" s="734"/>
      <c r="DJ24" s="734"/>
      <c r="DK24" s="777"/>
      <c r="DL24" s="776">
        <v>4096741</v>
      </c>
      <c r="DM24" s="734"/>
      <c r="DN24" s="734"/>
      <c r="DO24" s="734"/>
      <c r="DP24" s="734"/>
      <c r="DQ24" s="734"/>
      <c r="DR24" s="734"/>
      <c r="DS24" s="734"/>
      <c r="DT24" s="734"/>
      <c r="DU24" s="734"/>
      <c r="DV24" s="777"/>
      <c r="DW24" s="778">
        <v>52.3</v>
      </c>
      <c r="DX24" s="751"/>
      <c r="DY24" s="751"/>
      <c r="DZ24" s="751"/>
      <c r="EA24" s="751"/>
      <c r="EB24" s="751"/>
      <c r="EC24" s="779"/>
    </row>
    <row r="25" spans="2:133" ht="11.25" customHeight="1" x14ac:dyDescent="0.15">
      <c r="B25" s="675" t="s">
        <v>292</v>
      </c>
      <c r="C25" s="676"/>
      <c r="D25" s="676"/>
      <c r="E25" s="676"/>
      <c r="F25" s="676"/>
      <c r="G25" s="676"/>
      <c r="H25" s="676"/>
      <c r="I25" s="676"/>
      <c r="J25" s="676"/>
      <c r="K25" s="676"/>
      <c r="L25" s="676"/>
      <c r="M25" s="676"/>
      <c r="N25" s="676"/>
      <c r="O25" s="676"/>
      <c r="P25" s="676"/>
      <c r="Q25" s="677"/>
      <c r="R25" s="678" t="s">
        <v>242</v>
      </c>
      <c r="S25" s="679"/>
      <c r="T25" s="679"/>
      <c r="U25" s="679"/>
      <c r="V25" s="679"/>
      <c r="W25" s="679"/>
      <c r="X25" s="679"/>
      <c r="Y25" s="680"/>
      <c r="Z25" s="715" t="s">
        <v>128</v>
      </c>
      <c r="AA25" s="715"/>
      <c r="AB25" s="715"/>
      <c r="AC25" s="715"/>
      <c r="AD25" s="716" t="s">
        <v>242</v>
      </c>
      <c r="AE25" s="716"/>
      <c r="AF25" s="716"/>
      <c r="AG25" s="716"/>
      <c r="AH25" s="716"/>
      <c r="AI25" s="716"/>
      <c r="AJ25" s="716"/>
      <c r="AK25" s="716"/>
      <c r="AL25" s="681" t="s">
        <v>128</v>
      </c>
      <c r="AM25" s="682"/>
      <c r="AN25" s="682"/>
      <c r="AO25" s="717"/>
      <c r="AP25" s="773" t="s">
        <v>293</v>
      </c>
      <c r="AQ25" s="780"/>
      <c r="AR25" s="780"/>
      <c r="AS25" s="780"/>
      <c r="AT25" s="780"/>
      <c r="AU25" s="780"/>
      <c r="AV25" s="780"/>
      <c r="AW25" s="780"/>
      <c r="AX25" s="780"/>
      <c r="AY25" s="780"/>
      <c r="AZ25" s="780"/>
      <c r="BA25" s="780"/>
      <c r="BB25" s="780"/>
      <c r="BC25" s="780"/>
      <c r="BD25" s="780"/>
      <c r="BE25" s="780"/>
      <c r="BF25" s="775"/>
      <c r="BG25" s="678" t="s">
        <v>128</v>
      </c>
      <c r="BH25" s="679"/>
      <c r="BI25" s="679"/>
      <c r="BJ25" s="679"/>
      <c r="BK25" s="679"/>
      <c r="BL25" s="679"/>
      <c r="BM25" s="679"/>
      <c r="BN25" s="680"/>
      <c r="BO25" s="715" t="s">
        <v>128</v>
      </c>
      <c r="BP25" s="715"/>
      <c r="BQ25" s="715"/>
      <c r="BR25" s="715"/>
      <c r="BS25" s="684" t="s">
        <v>128</v>
      </c>
      <c r="BT25" s="679"/>
      <c r="BU25" s="679"/>
      <c r="BV25" s="679"/>
      <c r="BW25" s="679"/>
      <c r="BX25" s="679"/>
      <c r="BY25" s="679"/>
      <c r="BZ25" s="679"/>
      <c r="CA25" s="679"/>
      <c r="CB25" s="722"/>
      <c r="CD25" s="711" t="s">
        <v>294</v>
      </c>
      <c r="CE25" s="712"/>
      <c r="CF25" s="712"/>
      <c r="CG25" s="712"/>
      <c r="CH25" s="712"/>
      <c r="CI25" s="712"/>
      <c r="CJ25" s="712"/>
      <c r="CK25" s="712"/>
      <c r="CL25" s="712"/>
      <c r="CM25" s="712"/>
      <c r="CN25" s="712"/>
      <c r="CO25" s="712"/>
      <c r="CP25" s="712"/>
      <c r="CQ25" s="713"/>
      <c r="CR25" s="678">
        <v>2046731</v>
      </c>
      <c r="CS25" s="697"/>
      <c r="CT25" s="697"/>
      <c r="CU25" s="697"/>
      <c r="CV25" s="697"/>
      <c r="CW25" s="697"/>
      <c r="CX25" s="697"/>
      <c r="CY25" s="698"/>
      <c r="CZ25" s="681">
        <v>12.2</v>
      </c>
      <c r="DA25" s="699"/>
      <c r="DB25" s="699"/>
      <c r="DC25" s="700"/>
      <c r="DD25" s="684">
        <v>1890767</v>
      </c>
      <c r="DE25" s="697"/>
      <c r="DF25" s="697"/>
      <c r="DG25" s="697"/>
      <c r="DH25" s="697"/>
      <c r="DI25" s="697"/>
      <c r="DJ25" s="697"/>
      <c r="DK25" s="698"/>
      <c r="DL25" s="684">
        <v>1878910</v>
      </c>
      <c r="DM25" s="697"/>
      <c r="DN25" s="697"/>
      <c r="DO25" s="697"/>
      <c r="DP25" s="697"/>
      <c r="DQ25" s="697"/>
      <c r="DR25" s="697"/>
      <c r="DS25" s="697"/>
      <c r="DT25" s="697"/>
      <c r="DU25" s="697"/>
      <c r="DV25" s="698"/>
      <c r="DW25" s="681">
        <v>24</v>
      </c>
      <c r="DX25" s="699"/>
      <c r="DY25" s="699"/>
      <c r="DZ25" s="699"/>
      <c r="EA25" s="699"/>
      <c r="EB25" s="699"/>
      <c r="EC25" s="714"/>
    </row>
    <row r="26" spans="2:133" ht="11.25" customHeight="1" x14ac:dyDescent="0.15">
      <c r="B26" s="675" t="s">
        <v>295</v>
      </c>
      <c r="C26" s="676"/>
      <c r="D26" s="676"/>
      <c r="E26" s="676"/>
      <c r="F26" s="676"/>
      <c r="G26" s="676"/>
      <c r="H26" s="676"/>
      <c r="I26" s="676"/>
      <c r="J26" s="676"/>
      <c r="K26" s="676"/>
      <c r="L26" s="676"/>
      <c r="M26" s="676"/>
      <c r="N26" s="676"/>
      <c r="O26" s="676"/>
      <c r="P26" s="676"/>
      <c r="Q26" s="677"/>
      <c r="R26" s="678">
        <v>7986264</v>
      </c>
      <c r="S26" s="679"/>
      <c r="T26" s="679"/>
      <c r="U26" s="679"/>
      <c r="V26" s="679"/>
      <c r="W26" s="679"/>
      <c r="X26" s="679"/>
      <c r="Y26" s="680"/>
      <c r="Z26" s="715">
        <v>45.9</v>
      </c>
      <c r="AA26" s="715"/>
      <c r="AB26" s="715"/>
      <c r="AC26" s="715"/>
      <c r="AD26" s="716">
        <v>7535047</v>
      </c>
      <c r="AE26" s="716"/>
      <c r="AF26" s="716"/>
      <c r="AG26" s="716"/>
      <c r="AH26" s="716"/>
      <c r="AI26" s="716"/>
      <c r="AJ26" s="716"/>
      <c r="AK26" s="716"/>
      <c r="AL26" s="681">
        <v>99.8</v>
      </c>
      <c r="AM26" s="682"/>
      <c r="AN26" s="682"/>
      <c r="AO26" s="717"/>
      <c r="AP26" s="773" t="s">
        <v>296</v>
      </c>
      <c r="AQ26" s="774"/>
      <c r="AR26" s="774"/>
      <c r="AS26" s="774"/>
      <c r="AT26" s="774"/>
      <c r="AU26" s="774"/>
      <c r="AV26" s="774"/>
      <c r="AW26" s="774"/>
      <c r="AX26" s="774"/>
      <c r="AY26" s="774"/>
      <c r="AZ26" s="774"/>
      <c r="BA26" s="774"/>
      <c r="BB26" s="774"/>
      <c r="BC26" s="774"/>
      <c r="BD26" s="774"/>
      <c r="BE26" s="774"/>
      <c r="BF26" s="775"/>
      <c r="BG26" s="678" t="s">
        <v>128</v>
      </c>
      <c r="BH26" s="679"/>
      <c r="BI26" s="679"/>
      <c r="BJ26" s="679"/>
      <c r="BK26" s="679"/>
      <c r="BL26" s="679"/>
      <c r="BM26" s="679"/>
      <c r="BN26" s="680"/>
      <c r="BO26" s="715" t="s">
        <v>242</v>
      </c>
      <c r="BP26" s="715"/>
      <c r="BQ26" s="715"/>
      <c r="BR26" s="715"/>
      <c r="BS26" s="684" t="s">
        <v>242</v>
      </c>
      <c r="BT26" s="679"/>
      <c r="BU26" s="679"/>
      <c r="BV26" s="679"/>
      <c r="BW26" s="679"/>
      <c r="BX26" s="679"/>
      <c r="BY26" s="679"/>
      <c r="BZ26" s="679"/>
      <c r="CA26" s="679"/>
      <c r="CB26" s="722"/>
      <c r="CD26" s="711" t="s">
        <v>297</v>
      </c>
      <c r="CE26" s="712"/>
      <c r="CF26" s="712"/>
      <c r="CG26" s="712"/>
      <c r="CH26" s="712"/>
      <c r="CI26" s="712"/>
      <c r="CJ26" s="712"/>
      <c r="CK26" s="712"/>
      <c r="CL26" s="712"/>
      <c r="CM26" s="712"/>
      <c r="CN26" s="712"/>
      <c r="CO26" s="712"/>
      <c r="CP26" s="712"/>
      <c r="CQ26" s="713"/>
      <c r="CR26" s="678">
        <v>1049912</v>
      </c>
      <c r="CS26" s="679"/>
      <c r="CT26" s="679"/>
      <c r="CU26" s="679"/>
      <c r="CV26" s="679"/>
      <c r="CW26" s="679"/>
      <c r="CX26" s="679"/>
      <c r="CY26" s="680"/>
      <c r="CZ26" s="681">
        <v>6.3</v>
      </c>
      <c r="DA26" s="699"/>
      <c r="DB26" s="699"/>
      <c r="DC26" s="700"/>
      <c r="DD26" s="684">
        <v>988567</v>
      </c>
      <c r="DE26" s="679"/>
      <c r="DF26" s="679"/>
      <c r="DG26" s="679"/>
      <c r="DH26" s="679"/>
      <c r="DI26" s="679"/>
      <c r="DJ26" s="679"/>
      <c r="DK26" s="680"/>
      <c r="DL26" s="684" t="s">
        <v>128</v>
      </c>
      <c r="DM26" s="679"/>
      <c r="DN26" s="679"/>
      <c r="DO26" s="679"/>
      <c r="DP26" s="679"/>
      <c r="DQ26" s="679"/>
      <c r="DR26" s="679"/>
      <c r="DS26" s="679"/>
      <c r="DT26" s="679"/>
      <c r="DU26" s="679"/>
      <c r="DV26" s="680"/>
      <c r="DW26" s="681" t="s">
        <v>128</v>
      </c>
      <c r="DX26" s="699"/>
      <c r="DY26" s="699"/>
      <c r="DZ26" s="699"/>
      <c r="EA26" s="699"/>
      <c r="EB26" s="699"/>
      <c r="EC26" s="714"/>
    </row>
    <row r="27" spans="2:133" ht="11.25" customHeight="1" x14ac:dyDescent="0.15">
      <c r="B27" s="675" t="s">
        <v>298</v>
      </c>
      <c r="C27" s="676"/>
      <c r="D27" s="676"/>
      <c r="E27" s="676"/>
      <c r="F27" s="676"/>
      <c r="G27" s="676"/>
      <c r="H27" s="676"/>
      <c r="I27" s="676"/>
      <c r="J27" s="676"/>
      <c r="K27" s="676"/>
      <c r="L27" s="676"/>
      <c r="M27" s="676"/>
      <c r="N27" s="676"/>
      <c r="O27" s="676"/>
      <c r="P27" s="676"/>
      <c r="Q27" s="677"/>
      <c r="R27" s="678">
        <v>3132</v>
      </c>
      <c r="S27" s="679"/>
      <c r="T27" s="679"/>
      <c r="U27" s="679"/>
      <c r="V27" s="679"/>
      <c r="W27" s="679"/>
      <c r="X27" s="679"/>
      <c r="Y27" s="680"/>
      <c r="Z27" s="715">
        <v>0</v>
      </c>
      <c r="AA27" s="715"/>
      <c r="AB27" s="715"/>
      <c r="AC27" s="715"/>
      <c r="AD27" s="716">
        <v>3132</v>
      </c>
      <c r="AE27" s="716"/>
      <c r="AF27" s="716"/>
      <c r="AG27" s="716"/>
      <c r="AH27" s="716"/>
      <c r="AI27" s="716"/>
      <c r="AJ27" s="716"/>
      <c r="AK27" s="716"/>
      <c r="AL27" s="681">
        <v>0</v>
      </c>
      <c r="AM27" s="682"/>
      <c r="AN27" s="682"/>
      <c r="AO27" s="717"/>
      <c r="AP27" s="675" t="s">
        <v>299</v>
      </c>
      <c r="AQ27" s="676"/>
      <c r="AR27" s="676"/>
      <c r="AS27" s="676"/>
      <c r="AT27" s="676"/>
      <c r="AU27" s="676"/>
      <c r="AV27" s="676"/>
      <c r="AW27" s="676"/>
      <c r="AX27" s="676"/>
      <c r="AY27" s="676"/>
      <c r="AZ27" s="676"/>
      <c r="BA27" s="676"/>
      <c r="BB27" s="676"/>
      <c r="BC27" s="676"/>
      <c r="BD27" s="676"/>
      <c r="BE27" s="676"/>
      <c r="BF27" s="677"/>
      <c r="BG27" s="678">
        <v>2642346</v>
      </c>
      <c r="BH27" s="679"/>
      <c r="BI27" s="679"/>
      <c r="BJ27" s="679"/>
      <c r="BK27" s="679"/>
      <c r="BL27" s="679"/>
      <c r="BM27" s="679"/>
      <c r="BN27" s="680"/>
      <c r="BO27" s="715">
        <v>100</v>
      </c>
      <c r="BP27" s="715"/>
      <c r="BQ27" s="715"/>
      <c r="BR27" s="715"/>
      <c r="BS27" s="684">
        <v>11995</v>
      </c>
      <c r="BT27" s="679"/>
      <c r="BU27" s="679"/>
      <c r="BV27" s="679"/>
      <c r="BW27" s="679"/>
      <c r="BX27" s="679"/>
      <c r="BY27" s="679"/>
      <c r="BZ27" s="679"/>
      <c r="CA27" s="679"/>
      <c r="CB27" s="722"/>
      <c r="CD27" s="711" t="s">
        <v>300</v>
      </c>
      <c r="CE27" s="712"/>
      <c r="CF27" s="712"/>
      <c r="CG27" s="712"/>
      <c r="CH27" s="712"/>
      <c r="CI27" s="712"/>
      <c r="CJ27" s="712"/>
      <c r="CK27" s="712"/>
      <c r="CL27" s="712"/>
      <c r="CM27" s="712"/>
      <c r="CN27" s="712"/>
      <c r="CO27" s="712"/>
      <c r="CP27" s="712"/>
      <c r="CQ27" s="713"/>
      <c r="CR27" s="678">
        <v>3208039</v>
      </c>
      <c r="CS27" s="697"/>
      <c r="CT27" s="697"/>
      <c r="CU27" s="697"/>
      <c r="CV27" s="697"/>
      <c r="CW27" s="697"/>
      <c r="CX27" s="697"/>
      <c r="CY27" s="698"/>
      <c r="CZ27" s="681">
        <v>19.100000000000001</v>
      </c>
      <c r="DA27" s="699"/>
      <c r="DB27" s="699"/>
      <c r="DC27" s="700"/>
      <c r="DD27" s="684">
        <v>803367</v>
      </c>
      <c r="DE27" s="697"/>
      <c r="DF27" s="697"/>
      <c r="DG27" s="697"/>
      <c r="DH27" s="697"/>
      <c r="DI27" s="697"/>
      <c r="DJ27" s="697"/>
      <c r="DK27" s="698"/>
      <c r="DL27" s="684">
        <v>803058</v>
      </c>
      <c r="DM27" s="697"/>
      <c r="DN27" s="697"/>
      <c r="DO27" s="697"/>
      <c r="DP27" s="697"/>
      <c r="DQ27" s="697"/>
      <c r="DR27" s="697"/>
      <c r="DS27" s="697"/>
      <c r="DT27" s="697"/>
      <c r="DU27" s="697"/>
      <c r="DV27" s="698"/>
      <c r="DW27" s="681">
        <v>10.199999999999999</v>
      </c>
      <c r="DX27" s="699"/>
      <c r="DY27" s="699"/>
      <c r="DZ27" s="699"/>
      <c r="EA27" s="699"/>
      <c r="EB27" s="699"/>
      <c r="EC27" s="714"/>
    </row>
    <row r="28" spans="2:133" ht="11.25" customHeight="1" x14ac:dyDescent="0.15">
      <c r="B28" s="675" t="s">
        <v>301</v>
      </c>
      <c r="C28" s="676"/>
      <c r="D28" s="676"/>
      <c r="E28" s="676"/>
      <c r="F28" s="676"/>
      <c r="G28" s="676"/>
      <c r="H28" s="676"/>
      <c r="I28" s="676"/>
      <c r="J28" s="676"/>
      <c r="K28" s="676"/>
      <c r="L28" s="676"/>
      <c r="M28" s="676"/>
      <c r="N28" s="676"/>
      <c r="O28" s="676"/>
      <c r="P28" s="676"/>
      <c r="Q28" s="677"/>
      <c r="R28" s="678">
        <v>229423</v>
      </c>
      <c r="S28" s="679"/>
      <c r="T28" s="679"/>
      <c r="U28" s="679"/>
      <c r="V28" s="679"/>
      <c r="W28" s="679"/>
      <c r="X28" s="679"/>
      <c r="Y28" s="680"/>
      <c r="Z28" s="715">
        <v>1.3</v>
      </c>
      <c r="AA28" s="715"/>
      <c r="AB28" s="715"/>
      <c r="AC28" s="715"/>
      <c r="AD28" s="716" t="s">
        <v>242</v>
      </c>
      <c r="AE28" s="716"/>
      <c r="AF28" s="716"/>
      <c r="AG28" s="716"/>
      <c r="AH28" s="716"/>
      <c r="AI28" s="716"/>
      <c r="AJ28" s="716"/>
      <c r="AK28" s="716"/>
      <c r="AL28" s="681" t="s">
        <v>128</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302</v>
      </c>
      <c r="CE28" s="712"/>
      <c r="CF28" s="712"/>
      <c r="CG28" s="712"/>
      <c r="CH28" s="712"/>
      <c r="CI28" s="712"/>
      <c r="CJ28" s="712"/>
      <c r="CK28" s="712"/>
      <c r="CL28" s="712"/>
      <c r="CM28" s="712"/>
      <c r="CN28" s="712"/>
      <c r="CO28" s="712"/>
      <c r="CP28" s="712"/>
      <c r="CQ28" s="713"/>
      <c r="CR28" s="678">
        <v>1430704</v>
      </c>
      <c r="CS28" s="679"/>
      <c r="CT28" s="679"/>
      <c r="CU28" s="679"/>
      <c r="CV28" s="679"/>
      <c r="CW28" s="679"/>
      <c r="CX28" s="679"/>
      <c r="CY28" s="680"/>
      <c r="CZ28" s="681">
        <v>8.5</v>
      </c>
      <c r="DA28" s="699"/>
      <c r="DB28" s="699"/>
      <c r="DC28" s="700"/>
      <c r="DD28" s="684">
        <v>1414773</v>
      </c>
      <c r="DE28" s="679"/>
      <c r="DF28" s="679"/>
      <c r="DG28" s="679"/>
      <c r="DH28" s="679"/>
      <c r="DI28" s="679"/>
      <c r="DJ28" s="679"/>
      <c r="DK28" s="680"/>
      <c r="DL28" s="684">
        <v>1414773</v>
      </c>
      <c r="DM28" s="679"/>
      <c r="DN28" s="679"/>
      <c r="DO28" s="679"/>
      <c r="DP28" s="679"/>
      <c r="DQ28" s="679"/>
      <c r="DR28" s="679"/>
      <c r="DS28" s="679"/>
      <c r="DT28" s="679"/>
      <c r="DU28" s="679"/>
      <c r="DV28" s="680"/>
      <c r="DW28" s="681">
        <v>18</v>
      </c>
      <c r="DX28" s="699"/>
      <c r="DY28" s="699"/>
      <c r="DZ28" s="699"/>
      <c r="EA28" s="699"/>
      <c r="EB28" s="699"/>
      <c r="EC28" s="714"/>
    </row>
    <row r="29" spans="2:133" ht="11.25" customHeight="1" x14ac:dyDescent="0.15">
      <c r="B29" s="675" t="s">
        <v>303</v>
      </c>
      <c r="C29" s="676"/>
      <c r="D29" s="676"/>
      <c r="E29" s="676"/>
      <c r="F29" s="676"/>
      <c r="G29" s="676"/>
      <c r="H29" s="676"/>
      <c r="I29" s="676"/>
      <c r="J29" s="676"/>
      <c r="K29" s="676"/>
      <c r="L29" s="676"/>
      <c r="M29" s="676"/>
      <c r="N29" s="676"/>
      <c r="O29" s="676"/>
      <c r="P29" s="676"/>
      <c r="Q29" s="677"/>
      <c r="R29" s="678">
        <v>50720</v>
      </c>
      <c r="S29" s="679"/>
      <c r="T29" s="679"/>
      <c r="U29" s="679"/>
      <c r="V29" s="679"/>
      <c r="W29" s="679"/>
      <c r="X29" s="679"/>
      <c r="Y29" s="680"/>
      <c r="Z29" s="715">
        <v>0.3</v>
      </c>
      <c r="AA29" s="715"/>
      <c r="AB29" s="715"/>
      <c r="AC29" s="715"/>
      <c r="AD29" s="716">
        <v>3983</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66"/>
      <c r="CD29" s="767" t="s">
        <v>304</v>
      </c>
      <c r="CE29" s="768"/>
      <c r="CF29" s="711" t="s">
        <v>305</v>
      </c>
      <c r="CG29" s="712"/>
      <c r="CH29" s="712"/>
      <c r="CI29" s="712"/>
      <c r="CJ29" s="712"/>
      <c r="CK29" s="712"/>
      <c r="CL29" s="712"/>
      <c r="CM29" s="712"/>
      <c r="CN29" s="712"/>
      <c r="CO29" s="712"/>
      <c r="CP29" s="712"/>
      <c r="CQ29" s="713"/>
      <c r="CR29" s="678">
        <v>1430704</v>
      </c>
      <c r="CS29" s="697"/>
      <c r="CT29" s="697"/>
      <c r="CU29" s="697"/>
      <c r="CV29" s="697"/>
      <c r="CW29" s="697"/>
      <c r="CX29" s="697"/>
      <c r="CY29" s="698"/>
      <c r="CZ29" s="681">
        <v>8.5</v>
      </c>
      <c r="DA29" s="699"/>
      <c r="DB29" s="699"/>
      <c r="DC29" s="700"/>
      <c r="DD29" s="684">
        <v>1414773</v>
      </c>
      <c r="DE29" s="697"/>
      <c r="DF29" s="697"/>
      <c r="DG29" s="697"/>
      <c r="DH29" s="697"/>
      <c r="DI29" s="697"/>
      <c r="DJ29" s="697"/>
      <c r="DK29" s="698"/>
      <c r="DL29" s="684">
        <v>1414773</v>
      </c>
      <c r="DM29" s="697"/>
      <c r="DN29" s="697"/>
      <c r="DO29" s="697"/>
      <c r="DP29" s="697"/>
      <c r="DQ29" s="697"/>
      <c r="DR29" s="697"/>
      <c r="DS29" s="697"/>
      <c r="DT29" s="697"/>
      <c r="DU29" s="697"/>
      <c r="DV29" s="698"/>
      <c r="DW29" s="681">
        <v>18</v>
      </c>
      <c r="DX29" s="699"/>
      <c r="DY29" s="699"/>
      <c r="DZ29" s="699"/>
      <c r="EA29" s="699"/>
      <c r="EB29" s="699"/>
      <c r="EC29" s="714"/>
    </row>
    <row r="30" spans="2:133" ht="11.25" customHeight="1" x14ac:dyDescent="0.15">
      <c r="B30" s="675" t="s">
        <v>306</v>
      </c>
      <c r="C30" s="676"/>
      <c r="D30" s="676"/>
      <c r="E30" s="676"/>
      <c r="F30" s="676"/>
      <c r="G30" s="676"/>
      <c r="H30" s="676"/>
      <c r="I30" s="676"/>
      <c r="J30" s="676"/>
      <c r="K30" s="676"/>
      <c r="L30" s="676"/>
      <c r="M30" s="676"/>
      <c r="N30" s="676"/>
      <c r="O30" s="676"/>
      <c r="P30" s="676"/>
      <c r="Q30" s="677"/>
      <c r="R30" s="678">
        <v>217259</v>
      </c>
      <c r="S30" s="679"/>
      <c r="T30" s="679"/>
      <c r="U30" s="679"/>
      <c r="V30" s="679"/>
      <c r="W30" s="679"/>
      <c r="X30" s="679"/>
      <c r="Y30" s="680"/>
      <c r="Z30" s="715">
        <v>1.2</v>
      </c>
      <c r="AA30" s="715"/>
      <c r="AB30" s="715"/>
      <c r="AC30" s="715"/>
      <c r="AD30" s="716" t="s">
        <v>128</v>
      </c>
      <c r="AE30" s="716"/>
      <c r="AF30" s="716"/>
      <c r="AG30" s="716"/>
      <c r="AH30" s="716"/>
      <c r="AI30" s="716"/>
      <c r="AJ30" s="716"/>
      <c r="AK30" s="716"/>
      <c r="AL30" s="681" t="s">
        <v>242</v>
      </c>
      <c r="AM30" s="682"/>
      <c r="AN30" s="682"/>
      <c r="AO30" s="717"/>
      <c r="AP30" s="739" t="s">
        <v>222</v>
      </c>
      <c r="AQ30" s="740"/>
      <c r="AR30" s="740"/>
      <c r="AS30" s="740"/>
      <c r="AT30" s="740"/>
      <c r="AU30" s="740"/>
      <c r="AV30" s="740"/>
      <c r="AW30" s="740"/>
      <c r="AX30" s="740"/>
      <c r="AY30" s="740"/>
      <c r="AZ30" s="740"/>
      <c r="BA30" s="740"/>
      <c r="BB30" s="740"/>
      <c r="BC30" s="740"/>
      <c r="BD30" s="740"/>
      <c r="BE30" s="740"/>
      <c r="BF30" s="741"/>
      <c r="BG30" s="739" t="s">
        <v>307</v>
      </c>
      <c r="BH30" s="764"/>
      <c r="BI30" s="764"/>
      <c r="BJ30" s="764"/>
      <c r="BK30" s="764"/>
      <c r="BL30" s="764"/>
      <c r="BM30" s="764"/>
      <c r="BN30" s="764"/>
      <c r="BO30" s="764"/>
      <c r="BP30" s="764"/>
      <c r="BQ30" s="765"/>
      <c r="BR30" s="739" t="s">
        <v>308</v>
      </c>
      <c r="BS30" s="764"/>
      <c r="BT30" s="764"/>
      <c r="BU30" s="764"/>
      <c r="BV30" s="764"/>
      <c r="BW30" s="764"/>
      <c r="BX30" s="764"/>
      <c r="BY30" s="764"/>
      <c r="BZ30" s="764"/>
      <c r="CA30" s="764"/>
      <c r="CB30" s="765"/>
      <c r="CD30" s="769"/>
      <c r="CE30" s="770"/>
      <c r="CF30" s="711" t="s">
        <v>309</v>
      </c>
      <c r="CG30" s="712"/>
      <c r="CH30" s="712"/>
      <c r="CI30" s="712"/>
      <c r="CJ30" s="712"/>
      <c r="CK30" s="712"/>
      <c r="CL30" s="712"/>
      <c r="CM30" s="712"/>
      <c r="CN30" s="712"/>
      <c r="CO30" s="712"/>
      <c r="CP30" s="712"/>
      <c r="CQ30" s="713"/>
      <c r="CR30" s="678">
        <v>1357362</v>
      </c>
      <c r="CS30" s="679"/>
      <c r="CT30" s="679"/>
      <c r="CU30" s="679"/>
      <c r="CV30" s="679"/>
      <c r="CW30" s="679"/>
      <c r="CX30" s="679"/>
      <c r="CY30" s="680"/>
      <c r="CZ30" s="681">
        <v>8.1</v>
      </c>
      <c r="DA30" s="699"/>
      <c r="DB30" s="699"/>
      <c r="DC30" s="700"/>
      <c r="DD30" s="684">
        <v>1342556</v>
      </c>
      <c r="DE30" s="679"/>
      <c r="DF30" s="679"/>
      <c r="DG30" s="679"/>
      <c r="DH30" s="679"/>
      <c r="DI30" s="679"/>
      <c r="DJ30" s="679"/>
      <c r="DK30" s="680"/>
      <c r="DL30" s="684">
        <v>1342556</v>
      </c>
      <c r="DM30" s="679"/>
      <c r="DN30" s="679"/>
      <c r="DO30" s="679"/>
      <c r="DP30" s="679"/>
      <c r="DQ30" s="679"/>
      <c r="DR30" s="679"/>
      <c r="DS30" s="679"/>
      <c r="DT30" s="679"/>
      <c r="DU30" s="679"/>
      <c r="DV30" s="680"/>
      <c r="DW30" s="681">
        <v>17.100000000000001</v>
      </c>
      <c r="DX30" s="699"/>
      <c r="DY30" s="699"/>
      <c r="DZ30" s="699"/>
      <c r="EA30" s="699"/>
      <c r="EB30" s="699"/>
      <c r="EC30" s="714"/>
    </row>
    <row r="31" spans="2:133" ht="11.25" customHeight="1" x14ac:dyDescent="0.15">
      <c r="B31" s="675" t="s">
        <v>310</v>
      </c>
      <c r="C31" s="676"/>
      <c r="D31" s="676"/>
      <c r="E31" s="676"/>
      <c r="F31" s="676"/>
      <c r="G31" s="676"/>
      <c r="H31" s="676"/>
      <c r="I31" s="676"/>
      <c r="J31" s="676"/>
      <c r="K31" s="676"/>
      <c r="L31" s="676"/>
      <c r="M31" s="676"/>
      <c r="N31" s="676"/>
      <c r="O31" s="676"/>
      <c r="P31" s="676"/>
      <c r="Q31" s="677"/>
      <c r="R31" s="678">
        <v>2184987</v>
      </c>
      <c r="S31" s="679"/>
      <c r="T31" s="679"/>
      <c r="U31" s="679"/>
      <c r="V31" s="679"/>
      <c r="W31" s="679"/>
      <c r="X31" s="679"/>
      <c r="Y31" s="680"/>
      <c r="Z31" s="715">
        <v>12.6</v>
      </c>
      <c r="AA31" s="715"/>
      <c r="AB31" s="715"/>
      <c r="AC31" s="715"/>
      <c r="AD31" s="716" t="s">
        <v>242</v>
      </c>
      <c r="AE31" s="716"/>
      <c r="AF31" s="716"/>
      <c r="AG31" s="716"/>
      <c r="AH31" s="716"/>
      <c r="AI31" s="716"/>
      <c r="AJ31" s="716"/>
      <c r="AK31" s="716"/>
      <c r="AL31" s="681" t="s">
        <v>128</v>
      </c>
      <c r="AM31" s="682"/>
      <c r="AN31" s="682"/>
      <c r="AO31" s="717"/>
      <c r="AP31" s="753" t="s">
        <v>311</v>
      </c>
      <c r="AQ31" s="754"/>
      <c r="AR31" s="754"/>
      <c r="AS31" s="754"/>
      <c r="AT31" s="759" t="s">
        <v>312</v>
      </c>
      <c r="AU31" s="231"/>
      <c r="AV31" s="231"/>
      <c r="AW31" s="231"/>
      <c r="AX31" s="746" t="s">
        <v>187</v>
      </c>
      <c r="AY31" s="747"/>
      <c r="AZ31" s="747"/>
      <c r="BA31" s="747"/>
      <c r="BB31" s="747"/>
      <c r="BC31" s="747"/>
      <c r="BD31" s="747"/>
      <c r="BE31" s="747"/>
      <c r="BF31" s="748"/>
      <c r="BG31" s="749">
        <v>98.5</v>
      </c>
      <c r="BH31" s="750"/>
      <c r="BI31" s="750"/>
      <c r="BJ31" s="750"/>
      <c r="BK31" s="750"/>
      <c r="BL31" s="750"/>
      <c r="BM31" s="751">
        <v>87.2</v>
      </c>
      <c r="BN31" s="750"/>
      <c r="BO31" s="750"/>
      <c r="BP31" s="750"/>
      <c r="BQ31" s="752"/>
      <c r="BR31" s="749">
        <v>98.3</v>
      </c>
      <c r="BS31" s="750"/>
      <c r="BT31" s="750"/>
      <c r="BU31" s="750"/>
      <c r="BV31" s="750"/>
      <c r="BW31" s="750"/>
      <c r="BX31" s="751">
        <v>86.9</v>
      </c>
      <c r="BY31" s="750"/>
      <c r="BZ31" s="750"/>
      <c r="CA31" s="750"/>
      <c r="CB31" s="752"/>
      <c r="CD31" s="769"/>
      <c r="CE31" s="770"/>
      <c r="CF31" s="711" t="s">
        <v>313</v>
      </c>
      <c r="CG31" s="712"/>
      <c r="CH31" s="712"/>
      <c r="CI31" s="712"/>
      <c r="CJ31" s="712"/>
      <c r="CK31" s="712"/>
      <c r="CL31" s="712"/>
      <c r="CM31" s="712"/>
      <c r="CN31" s="712"/>
      <c r="CO31" s="712"/>
      <c r="CP31" s="712"/>
      <c r="CQ31" s="713"/>
      <c r="CR31" s="678">
        <v>73342</v>
      </c>
      <c r="CS31" s="697"/>
      <c r="CT31" s="697"/>
      <c r="CU31" s="697"/>
      <c r="CV31" s="697"/>
      <c r="CW31" s="697"/>
      <c r="CX31" s="697"/>
      <c r="CY31" s="698"/>
      <c r="CZ31" s="681">
        <v>0.4</v>
      </c>
      <c r="DA31" s="699"/>
      <c r="DB31" s="699"/>
      <c r="DC31" s="700"/>
      <c r="DD31" s="684">
        <v>72217</v>
      </c>
      <c r="DE31" s="697"/>
      <c r="DF31" s="697"/>
      <c r="DG31" s="697"/>
      <c r="DH31" s="697"/>
      <c r="DI31" s="697"/>
      <c r="DJ31" s="697"/>
      <c r="DK31" s="698"/>
      <c r="DL31" s="684">
        <v>72217</v>
      </c>
      <c r="DM31" s="697"/>
      <c r="DN31" s="697"/>
      <c r="DO31" s="697"/>
      <c r="DP31" s="697"/>
      <c r="DQ31" s="697"/>
      <c r="DR31" s="697"/>
      <c r="DS31" s="697"/>
      <c r="DT31" s="697"/>
      <c r="DU31" s="697"/>
      <c r="DV31" s="698"/>
      <c r="DW31" s="681">
        <v>0.9</v>
      </c>
      <c r="DX31" s="699"/>
      <c r="DY31" s="699"/>
      <c r="DZ31" s="699"/>
      <c r="EA31" s="699"/>
      <c r="EB31" s="699"/>
      <c r="EC31" s="714"/>
    </row>
    <row r="32" spans="2:133" ht="11.25" customHeight="1" x14ac:dyDescent="0.15">
      <c r="B32" s="742" t="s">
        <v>314</v>
      </c>
      <c r="C32" s="743"/>
      <c r="D32" s="743"/>
      <c r="E32" s="743"/>
      <c r="F32" s="743"/>
      <c r="G32" s="743"/>
      <c r="H32" s="743"/>
      <c r="I32" s="743"/>
      <c r="J32" s="743"/>
      <c r="K32" s="743"/>
      <c r="L32" s="743"/>
      <c r="M32" s="743"/>
      <c r="N32" s="743"/>
      <c r="O32" s="743"/>
      <c r="P32" s="743"/>
      <c r="Q32" s="744"/>
      <c r="R32" s="678">
        <v>300</v>
      </c>
      <c r="S32" s="679"/>
      <c r="T32" s="679"/>
      <c r="U32" s="679"/>
      <c r="V32" s="679"/>
      <c r="W32" s="679"/>
      <c r="X32" s="679"/>
      <c r="Y32" s="680"/>
      <c r="Z32" s="715">
        <v>0</v>
      </c>
      <c r="AA32" s="715"/>
      <c r="AB32" s="715"/>
      <c r="AC32" s="715"/>
      <c r="AD32" s="716">
        <v>300</v>
      </c>
      <c r="AE32" s="716"/>
      <c r="AF32" s="716"/>
      <c r="AG32" s="716"/>
      <c r="AH32" s="716"/>
      <c r="AI32" s="716"/>
      <c r="AJ32" s="716"/>
      <c r="AK32" s="716"/>
      <c r="AL32" s="681">
        <v>0</v>
      </c>
      <c r="AM32" s="682"/>
      <c r="AN32" s="682"/>
      <c r="AO32" s="717"/>
      <c r="AP32" s="755"/>
      <c r="AQ32" s="756"/>
      <c r="AR32" s="756"/>
      <c r="AS32" s="756"/>
      <c r="AT32" s="760"/>
      <c r="AU32" s="230" t="s">
        <v>315</v>
      </c>
      <c r="AV32" s="230"/>
      <c r="AW32" s="230"/>
      <c r="AX32" s="675" t="s">
        <v>316</v>
      </c>
      <c r="AY32" s="676"/>
      <c r="AZ32" s="676"/>
      <c r="BA32" s="676"/>
      <c r="BB32" s="676"/>
      <c r="BC32" s="676"/>
      <c r="BD32" s="676"/>
      <c r="BE32" s="676"/>
      <c r="BF32" s="677"/>
      <c r="BG32" s="762">
        <v>98.7</v>
      </c>
      <c r="BH32" s="697"/>
      <c r="BI32" s="697"/>
      <c r="BJ32" s="697"/>
      <c r="BK32" s="697"/>
      <c r="BL32" s="697"/>
      <c r="BM32" s="682">
        <v>95.3</v>
      </c>
      <c r="BN32" s="763"/>
      <c r="BO32" s="763"/>
      <c r="BP32" s="763"/>
      <c r="BQ32" s="721"/>
      <c r="BR32" s="762">
        <v>98.6</v>
      </c>
      <c r="BS32" s="697"/>
      <c r="BT32" s="697"/>
      <c r="BU32" s="697"/>
      <c r="BV32" s="697"/>
      <c r="BW32" s="697"/>
      <c r="BX32" s="682">
        <v>95.3</v>
      </c>
      <c r="BY32" s="763"/>
      <c r="BZ32" s="763"/>
      <c r="CA32" s="763"/>
      <c r="CB32" s="721"/>
      <c r="CD32" s="771"/>
      <c r="CE32" s="772"/>
      <c r="CF32" s="711" t="s">
        <v>317</v>
      </c>
      <c r="CG32" s="712"/>
      <c r="CH32" s="712"/>
      <c r="CI32" s="712"/>
      <c r="CJ32" s="712"/>
      <c r="CK32" s="712"/>
      <c r="CL32" s="712"/>
      <c r="CM32" s="712"/>
      <c r="CN32" s="712"/>
      <c r="CO32" s="712"/>
      <c r="CP32" s="712"/>
      <c r="CQ32" s="713"/>
      <c r="CR32" s="678" t="s">
        <v>128</v>
      </c>
      <c r="CS32" s="679"/>
      <c r="CT32" s="679"/>
      <c r="CU32" s="679"/>
      <c r="CV32" s="679"/>
      <c r="CW32" s="679"/>
      <c r="CX32" s="679"/>
      <c r="CY32" s="680"/>
      <c r="CZ32" s="681" t="s">
        <v>242</v>
      </c>
      <c r="DA32" s="699"/>
      <c r="DB32" s="699"/>
      <c r="DC32" s="700"/>
      <c r="DD32" s="684" t="s">
        <v>242</v>
      </c>
      <c r="DE32" s="679"/>
      <c r="DF32" s="679"/>
      <c r="DG32" s="679"/>
      <c r="DH32" s="679"/>
      <c r="DI32" s="679"/>
      <c r="DJ32" s="679"/>
      <c r="DK32" s="680"/>
      <c r="DL32" s="684" t="s">
        <v>242</v>
      </c>
      <c r="DM32" s="679"/>
      <c r="DN32" s="679"/>
      <c r="DO32" s="679"/>
      <c r="DP32" s="679"/>
      <c r="DQ32" s="679"/>
      <c r="DR32" s="679"/>
      <c r="DS32" s="679"/>
      <c r="DT32" s="679"/>
      <c r="DU32" s="679"/>
      <c r="DV32" s="680"/>
      <c r="DW32" s="681" t="s">
        <v>128</v>
      </c>
      <c r="DX32" s="699"/>
      <c r="DY32" s="699"/>
      <c r="DZ32" s="699"/>
      <c r="EA32" s="699"/>
      <c r="EB32" s="699"/>
      <c r="EC32" s="714"/>
    </row>
    <row r="33" spans="2:133" ht="11.25" customHeight="1" x14ac:dyDescent="0.15">
      <c r="B33" s="675" t="s">
        <v>318</v>
      </c>
      <c r="C33" s="676"/>
      <c r="D33" s="676"/>
      <c r="E33" s="676"/>
      <c r="F33" s="676"/>
      <c r="G33" s="676"/>
      <c r="H33" s="676"/>
      <c r="I33" s="676"/>
      <c r="J33" s="676"/>
      <c r="K33" s="676"/>
      <c r="L33" s="676"/>
      <c r="M33" s="676"/>
      <c r="N33" s="676"/>
      <c r="O33" s="676"/>
      <c r="P33" s="676"/>
      <c r="Q33" s="677"/>
      <c r="R33" s="678">
        <v>1287356</v>
      </c>
      <c r="S33" s="679"/>
      <c r="T33" s="679"/>
      <c r="U33" s="679"/>
      <c r="V33" s="679"/>
      <c r="W33" s="679"/>
      <c r="X33" s="679"/>
      <c r="Y33" s="680"/>
      <c r="Z33" s="715">
        <v>7.4</v>
      </c>
      <c r="AA33" s="715"/>
      <c r="AB33" s="715"/>
      <c r="AC33" s="715"/>
      <c r="AD33" s="716" t="s">
        <v>128</v>
      </c>
      <c r="AE33" s="716"/>
      <c r="AF33" s="716"/>
      <c r="AG33" s="716"/>
      <c r="AH33" s="716"/>
      <c r="AI33" s="716"/>
      <c r="AJ33" s="716"/>
      <c r="AK33" s="716"/>
      <c r="AL33" s="681" t="s">
        <v>242</v>
      </c>
      <c r="AM33" s="682"/>
      <c r="AN33" s="682"/>
      <c r="AO33" s="717"/>
      <c r="AP33" s="757"/>
      <c r="AQ33" s="758"/>
      <c r="AR33" s="758"/>
      <c r="AS33" s="758"/>
      <c r="AT33" s="761"/>
      <c r="AU33" s="232"/>
      <c r="AV33" s="232"/>
      <c r="AW33" s="232"/>
      <c r="AX33" s="659" t="s">
        <v>319</v>
      </c>
      <c r="AY33" s="660"/>
      <c r="AZ33" s="660"/>
      <c r="BA33" s="660"/>
      <c r="BB33" s="660"/>
      <c r="BC33" s="660"/>
      <c r="BD33" s="660"/>
      <c r="BE33" s="660"/>
      <c r="BF33" s="661"/>
      <c r="BG33" s="745">
        <v>98.1</v>
      </c>
      <c r="BH33" s="663"/>
      <c r="BI33" s="663"/>
      <c r="BJ33" s="663"/>
      <c r="BK33" s="663"/>
      <c r="BL33" s="663"/>
      <c r="BM33" s="706">
        <v>78.900000000000006</v>
      </c>
      <c r="BN33" s="663"/>
      <c r="BO33" s="663"/>
      <c r="BP33" s="663"/>
      <c r="BQ33" s="727"/>
      <c r="BR33" s="745">
        <v>97.8</v>
      </c>
      <c r="BS33" s="663"/>
      <c r="BT33" s="663"/>
      <c r="BU33" s="663"/>
      <c r="BV33" s="663"/>
      <c r="BW33" s="663"/>
      <c r="BX33" s="706">
        <v>78</v>
      </c>
      <c r="BY33" s="663"/>
      <c r="BZ33" s="663"/>
      <c r="CA33" s="663"/>
      <c r="CB33" s="727"/>
      <c r="CD33" s="711" t="s">
        <v>320</v>
      </c>
      <c r="CE33" s="712"/>
      <c r="CF33" s="712"/>
      <c r="CG33" s="712"/>
      <c r="CH33" s="712"/>
      <c r="CI33" s="712"/>
      <c r="CJ33" s="712"/>
      <c r="CK33" s="712"/>
      <c r="CL33" s="712"/>
      <c r="CM33" s="712"/>
      <c r="CN33" s="712"/>
      <c r="CO33" s="712"/>
      <c r="CP33" s="712"/>
      <c r="CQ33" s="713"/>
      <c r="CR33" s="678">
        <v>8418768</v>
      </c>
      <c r="CS33" s="697"/>
      <c r="CT33" s="697"/>
      <c r="CU33" s="697"/>
      <c r="CV33" s="697"/>
      <c r="CW33" s="697"/>
      <c r="CX33" s="697"/>
      <c r="CY33" s="698"/>
      <c r="CZ33" s="681">
        <v>50.2</v>
      </c>
      <c r="DA33" s="699"/>
      <c r="DB33" s="699"/>
      <c r="DC33" s="700"/>
      <c r="DD33" s="684">
        <v>4068948</v>
      </c>
      <c r="DE33" s="697"/>
      <c r="DF33" s="697"/>
      <c r="DG33" s="697"/>
      <c r="DH33" s="697"/>
      <c r="DI33" s="697"/>
      <c r="DJ33" s="697"/>
      <c r="DK33" s="698"/>
      <c r="DL33" s="684">
        <v>3235443</v>
      </c>
      <c r="DM33" s="697"/>
      <c r="DN33" s="697"/>
      <c r="DO33" s="697"/>
      <c r="DP33" s="697"/>
      <c r="DQ33" s="697"/>
      <c r="DR33" s="697"/>
      <c r="DS33" s="697"/>
      <c r="DT33" s="697"/>
      <c r="DU33" s="697"/>
      <c r="DV33" s="698"/>
      <c r="DW33" s="681">
        <v>41.3</v>
      </c>
      <c r="DX33" s="699"/>
      <c r="DY33" s="699"/>
      <c r="DZ33" s="699"/>
      <c r="EA33" s="699"/>
      <c r="EB33" s="699"/>
      <c r="EC33" s="714"/>
    </row>
    <row r="34" spans="2:133" ht="11.25" customHeight="1" x14ac:dyDescent="0.15">
      <c r="B34" s="675" t="s">
        <v>321</v>
      </c>
      <c r="C34" s="676"/>
      <c r="D34" s="676"/>
      <c r="E34" s="676"/>
      <c r="F34" s="676"/>
      <c r="G34" s="676"/>
      <c r="H34" s="676"/>
      <c r="I34" s="676"/>
      <c r="J34" s="676"/>
      <c r="K34" s="676"/>
      <c r="L34" s="676"/>
      <c r="M34" s="676"/>
      <c r="N34" s="676"/>
      <c r="O34" s="676"/>
      <c r="P34" s="676"/>
      <c r="Q34" s="677"/>
      <c r="R34" s="678">
        <v>21004</v>
      </c>
      <c r="S34" s="679"/>
      <c r="T34" s="679"/>
      <c r="U34" s="679"/>
      <c r="V34" s="679"/>
      <c r="W34" s="679"/>
      <c r="X34" s="679"/>
      <c r="Y34" s="680"/>
      <c r="Z34" s="715">
        <v>0.1</v>
      </c>
      <c r="AA34" s="715"/>
      <c r="AB34" s="715"/>
      <c r="AC34" s="715"/>
      <c r="AD34" s="716">
        <v>8073</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322</v>
      </c>
      <c r="CE34" s="712"/>
      <c r="CF34" s="712"/>
      <c r="CG34" s="712"/>
      <c r="CH34" s="712"/>
      <c r="CI34" s="712"/>
      <c r="CJ34" s="712"/>
      <c r="CK34" s="712"/>
      <c r="CL34" s="712"/>
      <c r="CM34" s="712"/>
      <c r="CN34" s="712"/>
      <c r="CO34" s="712"/>
      <c r="CP34" s="712"/>
      <c r="CQ34" s="713"/>
      <c r="CR34" s="678">
        <v>2952507</v>
      </c>
      <c r="CS34" s="679"/>
      <c r="CT34" s="679"/>
      <c r="CU34" s="679"/>
      <c r="CV34" s="679"/>
      <c r="CW34" s="679"/>
      <c r="CX34" s="679"/>
      <c r="CY34" s="680"/>
      <c r="CZ34" s="681">
        <v>17.600000000000001</v>
      </c>
      <c r="DA34" s="699"/>
      <c r="DB34" s="699"/>
      <c r="DC34" s="700"/>
      <c r="DD34" s="684">
        <v>1014992</v>
      </c>
      <c r="DE34" s="679"/>
      <c r="DF34" s="679"/>
      <c r="DG34" s="679"/>
      <c r="DH34" s="679"/>
      <c r="DI34" s="679"/>
      <c r="DJ34" s="679"/>
      <c r="DK34" s="680"/>
      <c r="DL34" s="684">
        <v>885217</v>
      </c>
      <c r="DM34" s="679"/>
      <c r="DN34" s="679"/>
      <c r="DO34" s="679"/>
      <c r="DP34" s="679"/>
      <c r="DQ34" s="679"/>
      <c r="DR34" s="679"/>
      <c r="DS34" s="679"/>
      <c r="DT34" s="679"/>
      <c r="DU34" s="679"/>
      <c r="DV34" s="680"/>
      <c r="DW34" s="681">
        <v>11.3</v>
      </c>
      <c r="DX34" s="699"/>
      <c r="DY34" s="699"/>
      <c r="DZ34" s="699"/>
      <c r="EA34" s="699"/>
      <c r="EB34" s="699"/>
      <c r="EC34" s="714"/>
    </row>
    <row r="35" spans="2:133" ht="11.25" customHeight="1" x14ac:dyDescent="0.15">
      <c r="B35" s="675" t="s">
        <v>323</v>
      </c>
      <c r="C35" s="676"/>
      <c r="D35" s="676"/>
      <c r="E35" s="676"/>
      <c r="F35" s="676"/>
      <c r="G35" s="676"/>
      <c r="H35" s="676"/>
      <c r="I35" s="676"/>
      <c r="J35" s="676"/>
      <c r="K35" s="676"/>
      <c r="L35" s="676"/>
      <c r="M35" s="676"/>
      <c r="N35" s="676"/>
      <c r="O35" s="676"/>
      <c r="P35" s="676"/>
      <c r="Q35" s="677"/>
      <c r="R35" s="678">
        <v>3050951</v>
      </c>
      <c r="S35" s="679"/>
      <c r="T35" s="679"/>
      <c r="U35" s="679"/>
      <c r="V35" s="679"/>
      <c r="W35" s="679"/>
      <c r="X35" s="679"/>
      <c r="Y35" s="680"/>
      <c r="Z35" s="715">
        <v>17.5</v>
      </c>
      <c r="AA35" s="715"/>
      <c r="AB35" s="715"/>
      <c r="AC35" s="715"/>
      <c r="AD35" s="716" t="s">
        <v>242</v>
      </c>
      <c r="AE35" s="716"/>
      <c r="AF35" s="716"/>
      <c r="AG35" s="716"/>
      <c r="AH35" s="716"/>
      <c r="AI35" s="716"/>
      <c r="AJ35" s="716"/>
      <c r="AK35" s="716"/>
      <c r="AL35" s="681" t="s">
        <v>128</v>
      </c>
      <c r="AM35" s="682"/>
      <c r="AN35" s="682"/>
      <c r="AO35" s="717"/>
      <c r="AP35" s="235"/>
      <c r="AQ35" s="739" t="s">
        <v>324</v>
      </c>
      <c r="AR35" s="740"/>
      <c r="AS35" s="740"/>
      <c r="AT35" s="740"/>
      <c r="AU35" s="740"/>
      <c r="AV35" s="740"/>
      <c r="AW35" s="740"/>
      <c r="AX35" s="740"/>
      <c r="AY35" s="740"/>
      <c r="AZ35" s="740"/>
      <c r="BA35" s="740"/>
      <c r="BB35" s="740"/>
      <c r="BC35" s="740"/>
      <c r="BD35" s="740"/>
      <c r="BE35" s="740"/>
      <c r="BF35" s="741"/>
      <c r="BG35" s="739" t="s">
        <v>325</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326</v>
      </c>
      <c r="CE35" s="712"/>
      <c r="CF35" s="712"/>
      <c r="CG35" s="712"/>
      <c r="CH35" s="712"/>
      <c r="CI35" s="712"/>
      <c r="CJ35" s="712"/>
      <c r="CK35" s="712"/>
      <c r="CL35" s="712"/>
      <c r="CM35" s="712"/>
      <c r="CN35" s="712"/>
      <c r="CO35" s="712"/>
      <c r="CP35" s="712"/>
      <c r="CQ35" s="713"/>
      <c r="CR35" s="678">
        <v>14558</v>
      </c>
      <c r="CS35" s="697"/>
      <c r="CT35" s="697"/>
      <c r="CU35" s="697"/>
      <c r="CV35" s="697"/>
      <c r="CW35" s="697"/>
      <c r="CX35" s="697"/>
      <c r="CY35" s="698"/>
      <c r="CZ35" s="681">
        <v>0.1</v>
      </c>
      <c r="DA35" s="699"/>
      <c r="DB35" s="699"/>
      <c r="DC35" s="700"/>
      <c r="DD35" s="684">
        <v>12149</v>
      </c>
      <c r="DE35" s="697"/>
      <c r="DF35" s="697"/>
      <c r="DG35" s="697"/>
      <c r="DH35" s="697"/>
      <c r="DI35" s="697"/>
      <c r="DJ35" s="697"/>
      <c r="DK35" s="698"/>
      <c r="DL35" s="684">
        <v>12149</v>
      </c>
      <c r="DM35" s="697"/>
      <c r="DN35" s="697"/>
      <c r="DO35" s="697"/>
      <c r="DP35" s="697"/>
      <c r="DQ35" s="697"/>
      <c r="DR35" s="697"/>
      <c r="DS35" s="697"/>
      <c r="DT35" s="697"/>
      <c r="DU35" s="697"/>
      <c r="DV35" s="698"/>
      <c r="DW35" s="681">
        <v>0.2</v>
      </c>
      <c r="DX35" s="699"/>
      <c r="DY35" s="699"/>
      <c r="DZ35" s="699"/>
      <c r="EA35" s="699"/>
      <c r="EB35" s="699"/>
      <c r="EC35" s="714"/>
    </row>
    <row r="36" spans="2:133" ht="11.25" customHeight="1" x14ac:dyDescent="0.15">
      <c r="B36" s="675" t="s">
        <v>327</v>
      </c>
      <c r="C36" s="676"/>
      <c r="D36" s="676"/>
      <c r="E36" s="676"/>
      <c r="F36" s="676"/>
      <c r="G36" s="676"/>
      <c r="H36" s="676"/>
      <c r="I36" s="676"/>
      <c r="J36" s="676"/>
      <c r="K36" s="676"/>
      <c r="L36" s="676"/>
      <c r="M36" s="676"/>
      <c r="N36" s="676"/>
      <c r="O36" s="676"/>
      <c r="P36" s="676"/>
      <c r="Q36" s="677"/>
      <c r="R36" s="678">
        <v>777639</v>
      </c>
      <c r="S36" s="679"/>
      <c r="T36" s="679"/>
      <c r="U36" s="679"/>
      <c r="V36" s="679"/>
      <c r="W36" s="679"/>
      <c r="X36" s="679"/>
      <c r="Y36" s="680"/>
      <c r="Z36" s="715">
        <v>4.5</v>
      </c>
      <c r="AA36" s="715"/>
      <c r="AB36" s="715"/>
      <c r="AC36" s="715"/>
      <c r="AD36" s="716" t="s">
        <v>128</v>
      </c>
      <c r="AE36" s="716"/>
      <c r="AF36" s="716"/>
      <c r="AG36" s="716"/>
      <c r="AH36" s="716"/>
      <c r="AI36" s="716"/>
      <c r="AJ36" s="716"/>
      <c r="AK36" s="716"/>
      <c r="AL36" s="681" t="s">
        <v>242</v>
      </c>
      <c r="AM36" s="682"/>
      <c r="AN36" s="682"/>
      <c r="AO36" s="717"/>
      <c r="AP36" s="235"/>
      <c r="AQ36" s="730" t="s">
        <v>328</v>
      </c>
      <c r="AR36" s="731"/>
      <c r="AS36" s="731"/>
      <c r="AT36" s="731"/>
      <c r="AU36" s="731"/>
      <c r="AV36" s="731"/>
      <c r="AW36" s="731"/>
      <c r="AX36" s="731"/>
      <c r="AY36" s="732"/>
      <c r="AZ36" s="733">
        <v>1830365</v>
      </c>
      <c r="BA36" s="734"/>
      <c r="BB36" s="734"/>
      <c r="BC36" s="734"/>
      <c r="BD36" s="734"/>
      <c r="BE36" s="734"/>
      <c r="BF36" s="735"/>
      <c r="BG36" s="736" t="s">
        <v>329</v>
      </c>
      <c r="BH36" s="737"/>
      <c r="BI36" s="737"/>
      <c r="BJ36" s="737"/>
      <c r="BK36" s="737"/>
      <c r="BL36" s="737"/>
      <c r="BM36" s="737"/>
      <c r="BN36" s="737"/>
      <c r="BO36" s="737"/>
      <c r="BP36" s="737"/>
      <c r="BQ36" s="737"/>
      <c r="BR36" s="737"/>
      <c r="BS36" s="737"/>
      <c r="BT36" s="737"/>
      <c r="BU36" s="738"/>
      <c r="BV36" s="733">
        <v>28552</v>
      </c>
      <c r="BW36" s="734"/>
      <c r="BX36" s="734"/>
      <c r="BY36" s="734"/>
      <c r="BZ36" s="734"/>
      <c r="CA36" s="734"/>
      <c r="CB36" s="735"/>
      <c r="CD36" s="711" t="s">
        <v>330</v>
      </c>
      <c r="CE36" s="712"/>
      <c r="CF36" s="712"/>
      <c r="CG36" s="712"/>
      <c r="CH36" s="712"/>
      <c r="CI36" s="712"/>
      <c r="CJ36" s="712"/>
      <c r="CK36" s="712"/>
      <c r="CL36" s="712"/>
      <c r="CM36" s="712"/>
      <c r="CN36" s="712"/>
      <c r="CO36" s="712"/>
      <c r="CP36" s="712"/>
      <c r="CQ36" s="713"/>
      <c r="CR36" s="678">
        <v>1603015</v>
      </c>
      <c r="CS36" s="679"/>
      <c r="CT36" s="679"/>
      <c r="CU36" s="679"/>
      <c r="CV36" s="679"/>
      <c r="CW36" s="679"/>
      <c r="CX36" s="679"/>
      <c r="CY36" s="680"/>
      <c r="CZ36" s="681">
        <v>9.6</v>
      </c>
      <c r="DA36" s="699"/>
      <c r="DB36" s="699"/>
      <c r="DC36" s="700"/>
      <c r="DD36" s="684">
        <v>1254680</v>
      </c>
      <c r="DE36" s="679"/>
      <c r="DF36" s="679"/>
      <c r="DG36" s="679"/>
      <c r="DH36" s="679"/>
      <c r="DI36" s="679"/>
      <c r="DJ36" s="679"/>
      <c r="DK36" s="680"/>
      <c r="DL36" s="684">
        <v>914977</v>
      </c>
      <c r="DM36" s="679"/>
      <c r="DN36" s="679"/>
      <c r="DO36" s="679"/>
      <c r="DP36" s="679"/>
      <c r="DQ36" s="679"/>
      <c r="DR36" s="679"/>
      <c r="DS36" s="679"/>
      <c r="DT36" s="679"/>
      <c r="DU36" s="679"/>
      <c r="DV36" s="680"/>
      <c r="DW36" s="681">
        <v>11.7</v>
      </c>
      <c r="DX36" s="699"/>
      <c r="DY36" s="699"/>
      <c r="DZ36" s="699"/>
      <c r="EA36" s="699"/>
      <c r="EB36" s="699"/>
      <c r="EC36" s="714"/>
    </row>
    <row r="37" spans="2:133" ht="11.25" customHeight="1" x14ac:dyDescent="0.15">
      <c r="B37" s="675" t="s">
        <v>331</v>
      </c>
      <c r="C37" s="676"/>
      <c r="D37" s="676"/>
      <c r="E37" s="676"/>
      <c r="F37" s="676"/>
      <c r="G37" s="676"/>
      <c r="H37" s="676"/>
      <c r="I37" s="676"/>
      <c r="J37" s="676"/>
      <c r="K37" s="676"/>
      <c r="L37" s="676"/>
      <c r="M37" s="676"/>
      <c r="N37" s="676"/>
      <c r="O37" s="676"/>
      <c r="P37" s="676"/>
      <c r="Q37" s="677"/>
      <c r="R37" s="678">
        <v>491833</v>
      </c>
      <c r="S37" s="679"/>
      <c r="T37" s="679"/>
      <c r="U37" s="679"/>
      <c r="V37" s="679"/>
      <c r="W37" s="679"/>
      <c r="X37" s="679"/>
      <c r="Y37" s="680"/>
      <c r="Z37" s="715">
        <v>2.8</v>
      </c>
      <c r="AA37" s="715"/>
      <c r="AB37" s="715"/>
      <c r="AC37" s="715"/>
      <c r="AD37" s="716" t="s">
        <v>128</v>
      </c>
      <c r="AE37" s="716"/>
      <c r="AF37" s="716"/>
      <c r="AG37" s="716"/>
      <c r="AH37" s="716"/>
      <c r="AI37" s="716"/>
      <c r="AJ37" s="716"/>
      <c r="AK37" s="716"/>
      <c r="AL37" s="681" t="s">
        <v>128</v>
      </c>
      <c r="AM37" s="682"/>
      <c r="AN37" s="682"/>
      <c r="AO37" s="717"/>
      <c r="AQ37" s="718" t="s">
        <v>332</v>
      </c>
      <c r="AR37" s="719"/>
      <c r="AS37" s="719"/>
      <c r="AT37" s="719"/>
      <c r="AU37" s="719"/>
      <c r="AV37" s="719"/>
      <c r="AW37" s="719"/>
      <c r="AX37" s="719"/>
      <c r="AY37" s="720"/>
      <c r="AZ37" s="678">
        <v>539599</v>
      </c>
      <c r="BA37" s="679"/>
      <c r="BB37" s="679"/>
      <c r="BC37" s="679"/>
      <c r="BD37" s="697"/>
      <c r="BE37" s="697"/>
      <c r="BF37" s="721"/>
      <c r="BG37" s="711" t="s">
        <v>333</v>
      </c>
      <c r="BH37" s="712"/>
      <c r="BI37" s="712"/>
      <c r="BJ37" s="712"/>
      <c r="BK37" s="712"/>
      <c r="BL37" s="712"/>
      <c r="BM37" s="712"/>
      <c r="BN37" s="712"/>
      <c r="BO37" s="712"/>
      <c r="BP37" s="712"/>
      <c r="BQ37" s="712"/>
      <c r="BR37" s="712"/>
      <c r="BS37" s="712"/>
      <c r="BT37" s="712"/>
      <c r="BU37" s="713"/>
      <c r="BV37" s="678">
        <v>-21079</v>
      </c>
      <c r="BW37" s="679"/>
      <c r="BX37" s="679"/>
      <c r="BY37" s="679"/>
      <c r="BZ37" s="679"/>
      <c r="CA37" s="679"/>
      <c r="CB37" s="722"/>
      <c r="CD37" s="711" t="s">
        <v>334</v>
      </c>
      <c r="CE37" s="712"/>
      <c r="CF37" s="712"/>
      <c r="CG37" s="712"/>
      <c r="CH37" s="712"/>
      <c r="CI37" s="712"/>
      <c r="CJ37" s="712"/>
      <c r="CK37" s="712"/>
      <c r="CL37" s="712"/>
      <c r="CM37" s="712"/>
      <c r="CN37" s="712"/>
      <c r="CO37" s="712"/>
      <c r="CP37" s="712"/>
      <c r="CQ37" s="713"/>
      <c r="CR37" s="678">
        <v>786496</v>
      </c>
      <c r="CS37" s="697"/>
      <c r="CT37" s="697"/>
      <c r="CU37" s="697"/>
      <c r="CV37" s="697"/>
      <c r="CW37" s="697"/>
      <c r="CX37" s="697"/>
      <c r="CY37" s="698"/>
      <c r="CZ37" s="681">
        <v>4.7</v>
      </c>
      <c r="DA37" s="699"/>
      <c r="DB37" s="699"/>
      <c r="DC37" s="700"/>
      <c r="DD37" s="684">
        <v>772887</v>
      </c>
      <c r="DE37" s="697"/>
      <c r="DF37" s="697"/>
      <c r="DG37" s="697"/>
      <c r="DH37" s="697"/>
      <c r="DI37" s="697"/>
      <c r="DJ37" s="697"/>
      <c r="DK37" s="698"/>
      <c r="DL37" s="684">
        <v>651171</v>
      </c>
      <c r="DM37" s="697"/>
      <c r="DN37" s="697"/>
      <c r="DO37" s="697"/>
      <c r="DP37" s="697"/>
      <c r="DQ37" s="697"/>
      <c r="DR37" s="697"/>
      <c r="DS37" s="697"/>
      <c r="DT37" s="697"/>
      <c r="DU37" s="697"/>
      <c r="DV37" s="698"/>
      <c r="DW37" s="681">
        <v>8.3000000000000007</v>
      </c>
      <c r="DX37" s="699"/>
      <c r="DY37" s="699"/>
      <c r="DZ37" s="699"/>
      <c r="EA37" s="699"/>
      <c r="EB37" s="699"/>
      <c r="EC37" s="714"/>
    </row>
    <row r="38" spans="2:133" ht="11.25" customHeight="1" x14ac:dyDescent="0.15">
      <c r="B38" s="675" t="s">
        <v>335</v>
      </c>
      <c r="C38" s="676"/>
      <c r="D38" s="676"/>
      <c r="E38" s="676"/>
      <c r="F38" s="676"/>
      <c r="G38" s="676"/>
      <c r="H38" s="676"/>
      <c r="I38" s="676"/>
      <c r="J38" s="676"/>
      <c r="K38" s="676"/>
      <c r="L38" s="676"/>
      <c r="M38" s="676"/>
      <c r="N38" s="676"/>
      <c r="O38" s="676"/>
      <c r="P38" s="676"/>
      <c r="Q38" s="677"/>
      <c r="R38" s="678">
        <v>352542</v>
      </c>
      <c r="S38" s="679"/>
      <c r="T38" s="679"/>
      <c r="U38" s="679"/>
      <c r="V38" s="679"/>
      <c r="W38" s="679"/>
      <c r="X38" s="679"/>
      <c r="Y38" s="680"/>
      <c r="Z38" s="715">
        <v>2</v>
      </c>
      <c r="AA38" s="715"/>
      <c r="AB38" s="715"/>
      <c r="AC38" s="715"/>
      <c r="AD38" s="716">
        <v>219</v>
      </c>
      <c r="AE38" s="716"/>
      <c r="AF38" s="716"/>
      <c r="AG38" s="716"/>
      <c r="AH38" s="716"/>
      <c r="AI38" s="716"/>
      <c r="AJ38" s="716"/>
      <c r="AK38" s="716"/>
      <c r="AL38" s="681">
        <v>0</v>
      </c>
      <c r="AM38" s="682"/>
      <c r="AN38" s="682"/>
      <c r="AO38" s="717"/>
      <c r="AQ38" s="718" t="s">
        <v>336</v>
      </c>
      <c r="AR38" s="719"/>
      <c r="AS38" s="719"/>
      <c r="AT38" s="719"/>
      <c r="AU38" s="719"/>
      <c r="AV38" s="719"/>
      <c r="AW38" s="719"/>
      <c r="AX38" s="719"/>
      <c r="AY38" s="720"/>
      <c r="AZ38" s="678">
        <v>28837</v>
      </c>
      <c r="BA38" s="679"/>
      <c r="BB38" s="679"/>
      <c r="BC38" s="679"/>
      <c r="BD38" s="697"/>
      <c r="BE38" s="697"/>
      <c r="BF38" s="721"/>
      <c r="BG38" s="711" t="s">
        <v>337</v>
      </c>
      <c r="BH38" s="712"/>
      <c r="BI38" s="712"/>
      <c r="BJ38" s="712"/>
      <c r="BK38" s="712"/>
      <c r="BL38" s="712"/>
      <c r="BM38" s="712"/>
      <c r="BN38" s="712"/>
      <c r="BO38" s="712"/>
      <c r="BP38" s="712"/>
      <c r="BQ38" s="712"/>
      <c r="BR38" s="712"/>
      <c r="BS38" s="712"/>
      <c r="BT38" s="712"/>
      <c r="BU38" s="713"/>
      <c r="BV38" s="678">
        <v>3457</v>
      </c>
      <c r="BW38" s="679"/>
      <c r="BX38" s="679"/>
      <c r="BY38" s="679"/>
      <c r="BZ38" s="679"/>
      <c r="CA38" s="679"/>
      <c r="CB38" s="722"/>
      <c r="CD38" s="711" t="s">
        <v>338</v>
      </c>
      <c r="CE38" s="712"/>
      <c r="CF38" s="712"/>
      <c r="CG38" s="712"/>
      <c r="CH38" s="712"/>
      <c r="CI38" s="712"/>
      <c r="CJ38" s="712"/>
      <c r="CK38" s="712"/>
      <c r="CL38" s="712"/>
      <c r="CM38" s="712"/>
      <c r="CN38" s="712"/>
      <c r="CO38" s="712"/>
      <c r="CP38" s="712"/>
      <c r="CQ38" s="713"/>
      <c r="CR38" s="678">
        <v>1801528</v>
      </c>
      <c r="CS38" s="679"/>
      <c r="CT38" s="679"/>
      <c r="CU38" s="679"/>
      <c r="CV38" s="679"/>
      <c r="CW38" s="679"/>
      <c r="CX38" s="679"/>
      <c r="CY38" s="680"/>
      <c r="CZ38" s="681">
        <v>10.7</v>
      </c>
      <c r="DA38" s="699"/>
      <c r="DB38" s="699"/>
      <c r="DC38" s="700"/>
      <c r="DD38" s="684">
        <v>1592282</v>
      </c>
      <c r="DE38" s="679"/>
      <c r="DF38" s="679"/>
      <c r="DG38" s="679"/>
      <c r="DH38" s="679"/>
      <c r="DI38" s="679"/>
      <c r="DJ38" s="679"/>
      <c r="DK38" s="680"/>
      <c r="DL38" s="684">
        <v>1420985</v>
      </c>
      <c r="DM38" s="679"/>
      <c r="DN38" s="679"/>
      <c r="DO38" s="679"/>
      <c r="DP38" s="679"/>
      <c r="DQ38" s="679"/>
      <c r="DR38" s="679"/>
      <c r="DS38" s="679"/>
      <c r="DT38" s="679"/>
      <c r="DU38" s="679"/>
      <c r="DV38" s="680"/>
      <c r="DW38" s="681">
        <v>18.100000000000001</v>
      </c>
      <c r="DX38" s="699"/>
      <c r="DY38" s="699"/>
      <c r="DZ38" s="699"/>
      <c r="EA38" s="699"/>
      <c r="EB38" s="699"/>
      <c r="EC38" s="714"/>
    </row>
    <row r="39" spans="2:133" ht="11.25" customHeight="1" x14ac:dyDescent="0.15">
      <c r="B39" s="675" t="s">
        <v>339</v>
      </c>
      <c r="C39" s="676"/>
      <c r="D39" s="676"/>
      <c r="E39" s="676"/>
      <c r="F39" s="676"/>
      <c r="G39" s="676"/>
      <c r="H39" s="676"/>
      <c r="I39" s="676"/>
      <c r="J39" s="676"/>
      <c r="K39" s="676"/>
      <c r="L39" s="676"/>
      <c r="M39" s="676"/>
      <c r="N39" s="676"/>
      <c r="O39" s="676"/>
      <c r="P39" s="676"/>
      <c r="Q39" s="677"/>
      <c r="R39" s="678">
        <v>742725</v>
      </c>
      <c r="S39" s="679"/>
      <c r="T39" s="679"/>
      <c r="U39" s="679"/>
      <c r="V39" s="679"/>
      <c r="W39" s="679"/>
      <c r="X39" s="679"/>
      <c r="Y39" s="680"/>
      <c r="Z39" s="715">
        <v>4.3</v>
      </c>
      <c r="AA39" s="715"/>
      <c r="AB39" s="715"/>
      <c r="AC39" s="715"/>
      <c r="AD39" s="716" t="s">
        <v>128</v>
      </c>
      <c r="AE39" s="716"/>
      <c r="AF39" s="716"/>
      <c r="AG39" s="716"/>
      <c r="AH39" s="716"/>
      <c r="AI39" s="716"/>
      <c r="AJ39" s="716"/>
      <c r="AK39" s="716"/>
      <c r="AL39" s="681" t="s">
        <v>128</v>
      </c>
      <c r="AM39" s="682"/>
      <c r="AN39" s="682"/>
      <c r="AO39" s="717"/>
      <c r="AQ39" s="718" t="s">
        <v>340</v>
      </c>
      <c r="AR39" s="719"/>
      <c r="AS39" s="719"/>
      <c r="AT39" s="719"/>
      <c r="AU39" s="719"/>
      <c r="AV39" s="719"/>
      <c r="AW39" s="719"/>
      <c r="AX39" s="719"/>
      <c r="AY39" s="720"/>
      <c r="AZ39" s="678" t="s">
        <v>242</v>
      </c>
      <c r="BA39" s="679"/>
      <c r="BB39" s="679"/>
      <c r="BC39" s="679"/>
      <c r="BD39" s="697"/>
      <c r="BE39" s="697"/>
      <c r="BF39" s="721"/>
      <c r="BG39" s="711" t="s">
        <v>341</v>
      </c>
      <c r="BH39" s="712"/>
      <c r="BI39" s="712"/>
      <c r="BJ39" s="712"/>
      <c r="BK39" s="712"/>
      <c r="BL39" s="712"/>
      <c r="BM39" s="712"/>
      <c r="BN39" s="712"/>
      <c r="BO39" s="712"/>
      <c r="BP39" s="712"/>
      <c r="BQ39" s="712"/>
      <c r="BR39" s="712"/>
      <c r="BS39" s="712"/>
      <c r="BT39" s="712"/>
      <c r="BU39" s="713"/>
      <c r="BV39" s="678">
        <v>5761</v>
      </c>
      <c r="BW39" s="679"/>
      <c r="BX39" s="679"/>
      <c r="BY39" s="679"/>
      <c r="BZ39" s="679"/>
      <c r="CA39" s="679"/>
      <c r="CB39" s="722"/>
      <c r="CD39" s="711" t="s">
        <v>342</v>
      </c>
      <c r="CE39" s="712"/>
      <c r="CF39" s="712"/>
      <c r="CG39" s="712"/>
      <c r="CH39" s="712"/>
      <c r="CI39" s="712"/>
      <c r="CJ39" s="712"/>
      <c r="CK39" s="712"/>
      <c r="CL39" s="712"/>
      <c r="CM39" s="712"/>
      <c r="CN39" s="712"/>
      <c r="CO39" s="712"/>
      <c r="CP39" s="712"/>
      <c r="CQ39" s="713"/>
      <c r="CR39" s="678">
        <v>1825305</v>
      </c>
      <c r="CS39" s="697"/>
      <c r="CT39" s="697"/>
      <c r="CU39" s="697"/>
      <c r="CV39" s="697"/>
      <c r="CW39" s="697"/>
      <c r="CX39" s="697"/>
      <c r="CY39" s="698"/>
      <c r="CZ39" s="681">
        <v>10.9</v>
      </c>
      <c r="DA39" s="699"/>
      <c r="DB39" s="699"/>
      <c r="DC39" s="700"/>
      <c r="DD39" s="684">
        <v>192730</v>
      </c>
      <c r="DE39" s="697"/>
      <c r="DF39" s="697"/>
      <c r="DG39" s="697"/>
      <c r="DH39" s="697"/>
      <c r="DI39" s="697"/>
      <c r="DJ39" s="697"/>
      <c r="DK39" s="698"/>
      <c r="DL39" s="684" t="s">
        <v>242</v>
      </c>
      <c r="DM39" s="697"/>
      <c r="DN39" s="697"/>
      <c r="DO39" s="697"/>
      <c r="DP39" s="697"/>
      <c r="DQ39" s="697"/>
      <c r="DR39" s="697"/>
      <c r="DS39" s="697"/>
      <c r="DT39" s="697"/>
      <c r="DU39" s="697"/>
      <c r="DV39" s="698"/>
      <c r="DW39" s="681" t="s">
        <v>128</v>
      </c>
      <c r="DX39" s="699"/>
      <c r="DY39" s="699"/>
      <c r="DZ39" s="699"/>
      <c r="EA39" s="699"/>
      <c r="EB39" s="699"/>
      <c r="EC39" s="714"/>
    </row>
    <row r="40" spans="2:133" ht="11.25" customHeight="1" x14ac:dyDescent="0.15">
      <c r="B40" s="675" t="s">
        <v>343</v>
      </c>
      <c r="C40" s="676"/>
      <c r="D40" s="676"/>
      <c r="E40" s="676"/>
      <c r="F40" s="676"/>
      <c r="G40" s="676"/>
      <c r="H40" s="676"/>
      <c r="I40" s="676"/>
      <c r="J40" s="676"/>
      <c r="K40" s="676"/>
      <c r="L40" s="676"/>
      <c r="M40" s="676"/>
      <c r="N40" s="676"/>
      <c r="O40" s="676"/>
      <c r="P40" s="676"/>
      <c r="Q40" s="677"/>
      <c r="R40" s="678" t="s">
        <v>128</v>
      </c>
      <c r="S40" s="679"/>
      <c r="T40" s="679"/>
      <c r="U40" s="679"/>
      <c r="V40" s="679"/>
      <c r="W40" s="679"/>
      <c r="X40" s="679"/>
      <c r="Y40" s="680"/>
      <c r="Z40" s="715" t="s">
        <v>242</v>
      </c>
      <c r="AA40" s="715"/>
      <c r="AB40" s="715"/>
      <c r="AC40" s="715"/>
      <c r="AD40" s="716" t="s">
        <v>242</v>
      </c>
      <c r="AE40" s="716"/>
      <c r="AF40" s="716"/>
      <c r="AG40" s="716"/>
      <c r="AH40" s="716"/>
      <c r="AI40" s="716"/>
      <c r="AJ40" s="716"/>
      <c r="AK40" s="716"/>
      <c r="AL40" s="681" t="s">
        <v>128</v>
      </c>
      <c r="AM40" s="682"/>
      <c r="AN40" s="682"/>
      <c r="AO40" s="717"/>
      <c r="AQ40" s="718" t="s">
        <v>344</v>
      </c>
      <c r="AR40" s="719"/>
      <c r="AS40" s="719"/>
      <c r="AT40" s="719"/>
      <c r="AU40" s="719"/>
      <c r="AV40" s="719"/>
      <c r="AW40" s="719"/>
      <c r="AX40" s="719"/>
      <c r="AY40" s="720"/>
      <c r="AZ40" s="678" t="s">
        <v>128</v>
      </c>
      <c r="BA40" s="679"/>
      <c r="BB40" s="679"/>
      <c r="BC40" s="679"/>
      <c r="BD40" s="697"/>
      <c r="BE40" s="697"/>
      <c r="BF40" s="721"/>
      <c r="BG40" s="723" t="s">
        <v>345</v>
      </c>
      <c r="BH40" s="724"/>
      <c r="BI40" s="724"/>
      <c r="BJ40" s="724"/>
      <c r="BK40" s="724"/>
      <c r="BL40" s="236"/>
      <c r="BM40" s="712" t="s">
        <v>346</v>
      </c>
      <c r="BN40" s="712"/>
      <c r="BO40" s="712"/>
      <c r="BP40" s="712"/>
      <c r="BQ40" s="712"/>
      <c r="BR40" s="712"/>
      <c r="BS40" s="712"/>
      <c r="BT40" s="712"/>
      <c r="BU40" s="713"/>
      <c r="BV40" s="678">
        <v>108</v>
      </c>
      <c r="BW40" s="679"/>
      <c r="BX40" s="679"/>
      <c r="BY40" s="679"/>
      <c r="BZ40" s="679"/>
      <c r="CA40" s="679"/>
      <c r="CB40" s="722"/>
      <c r="CD40" s="711" t="s">
        <v>347</v>
      </c>
      <c r="CE40" s="712"/>
      <c r="CF40" s="712"/>
      <c r="CG40" s="712"/>
      <c r="CH40" s="712"/>
      <c r="CI40" s="712"/>
      <c r="CJ40" s="712"/>
      <c r="CK40" s="712"/>
      <c r="CL40" s="712"/>
      <c r="CM40" s="712"/>
      <c r="CN40" s="712"/>
      <c r="CO40" s="712"/>
      <c r="CP40" s="712"/>
      <c r="CQ40" s="713"/>
      <c r="CR40" s="678">
        <v>221855</v>
      </c>
      <c r="CS40" s="679"/>
      <c r="CT40" s="679"/>
      <c r="CU40" s="679"/>
      <c r="CV40" s="679"/>
      <c r="CW40" s="679"/>
      <c r="CX40" s="679"/>
      <c r="CY40" s="680"/>
      <c r="CZ40" s="681">
        <v>1.3</v>
      </c>
      <c r="DA40" s="699"/>
      <c r="DB40" s="699"/>
      <c r="DC40" s="700"/>
      <c r="DD40" s="684">
        <v>2115</v>
      </c>
      <c r="DE40" s="679"/>
      <c r="DF40" s="679"/>
      <c r="DG40" s="679"/>
      <c r="DH40" s="679"/>
      <c r="DI40" s="679"/>
      <c r="DJ40" s="679"/>
      <c r="DK40" s="680"/>
      <c r="DL40" s="684">
        <v>2115</v>
      </c>
      <c r="DM40" s="679"/>
      <c r="DN40" s="679"/>
      <c r="DO40" s="679"/>
      <c r="DP40" s="679"/>
      <c r="DQ40" s="679"/>
      <c r="DR40" s="679"/>
      <c r="DS40" s="679"/>
      <c r="DT40" s="679"/>
      <c r="DU40" s="679"/>
      <c r="DV40" s="680"/>
      <c r="DW40" s="681">
        <v>0</v>
      </c>
      <c r="DX40" s="699"/>
      <c r="DY40" s="699"/>
      <c r="DZ40" s="699"/>
      <c r="EA40" s="699"/>
      <c r="EB40" s="699"/>
      <c r="EC40" s="714"/>
    </row>
    <row r="41" spans="2:133" ht="11.25" customHeight="1" x14ac:dyDescent="0.15">
      <c r="B41" s="675" t="s">
        <v>348</v>
      </c>
      <c r="C41" s="676"/>
      <c r="D41" s="676"/>
      <c r="E41" s="676"/>
      <c r="F41" s="676"/>
      <c r="G41" s="676"/>
      <c r="H41" s="676"/>
      <c r="I41" s="676"/>
      <c r="J41" s="676"/>
      <c r="K41" s="676"/>
      <c r="L41" s="676"/>
      <c r="M41" s="676"/>
      <c r="N41" s="676"/>
      <c r="O41" s="676"/>
      <c r="P41" s="676"/>
      <c r="Q41" s="677"/>
      <c r="R41" s="678">
        <v>288725</v>
      </c>
      <c r="S41" s="679"/>
      <c r="T41" s="679"/>
      <c r="U41" s="679"/>
      <c r="V41" s="679"/>
      <c r="W41" s="679"/>
      <c r="X41" s="679"/>
      <c r="Y41" s="680"/>
      <c r="Z41" s="715">
        <v>1.7</v>
      </c>
      <c r="AA41" s="715"/>
      <c r="AB41" s="715"/>
      <c r="AC41" s="715"/>
      <c r="AD41" s="716" t="s">
        <v>128</v>
      </c>
      <c r="AE41" s="716"/>
      <c r="AF41" s="716"/>
      <c r="AG41" s="716"/>
      <c r="AH41" s="716"/>
      <c r="AI41" s="716"/>
      <c r="AJ41" s="716"/>
      <c r="AK41" s="716"/>
      <c r="AL41" s="681" t="s">
        <v>242</v>
      </c>
      <c r="AM41" s="682"/>
      <c r="AN41" s="682"/>
      <c r="AO41" s="717"/>
      <c r="AQ41" s="718" t="s">
        <v>349</v>
      </c>
      <c r="AR41" s="719"/>
      <c r="AS41" s="719"/>
      <c r="AT41" s="719"/>
      <c r="AU41" s="719"/>
      <c r="AV41" s="719"/>
      <c r="AW41" s="719"/>
      <c r="AX41" s="719"/>
      <c r="AY41" s="720"/>
      <c r="AZ41" s="678">
        <v>288136</v>
      </c>
      <c r="BA41" s="679"/>
      <c r="BB41" s="679"/>
      <c r="BC41" s="679"/>
      <c r="BD41" s="697"/>
      <c r="BE41" s="697"/>
      <c r="BF41" s="721"/>
      <c r="BG41" s="723"/>
      <c r="BH41" s="724"/>
      <c r="BI41" s="724"/>
      <c r="BJ41" s="724"/>
      <c r="BK41" s="724"/>
      <c r="BL41" s="236"/>
      <c r="BM41" s="712" t="s">
        <v>350</v>
      </c>
      <c r="BN41" s="712"/>
      <c r="BO41" s="712"/>
      <c r="BP41" s="712"/>
      <c r="BQ41" s="712"/>
      <c r="BR41" s="712"/>
      <c r="BS41" s="712"/>
      <c r="BT41" s="712"/>
      <c r="BU41" s="713"/>
      <c r="BV41" s="678" t="s">
        <v>128</v>
      </c>
      <c r="BW41" s="679"/>
      <c r="BX41" s="679"/>
      <c r="BY41" s="679"/>
      <c r="BZ41" s="679"/>
      <c r="CA41" s="679"/>
      <c r="CB41" s="722"/>
      <c r="CD41" s="711" t="s">
        <v>351</v>
      </c>
      <c r="CE41" s="712"/>
      <c r="CF41" s="712"/>
      <c r="CG41" s="712"/>
      <c r="CH41" s="712"/>
      <c r="CI41" s="712"/>
      <c r="CJ41" s="712"/>
      <c r="CK41" s="712"/>
      <c r="CL41" s="712"/>
      <c r="CM41" s="712"/>
      <c r="CN41" s="712"/>
      <c r="CO41" s="712"/>
      <c r="CP41" s="712"/>
      <c r="CQ41" s="713"/>
      <c r="CR41" s="678" t="s">
        <v>242</v>
      </c>
      <c r="CS41" s="697"/>
      <c r="CT41" s="697"/>
      <c r="CU41" s="697"/>
      <c r="CV41" s="697"/>
      <c r="CW41" s="697"/>
      <c r="CX41" s="697"/>
      <c r="CY41" s="698"/>
      <c r="CZ41" s="681" t="s">
        <v>128</v>
      </c>
      <c r="DA41" s="699"/>
      <c r="DB41" s="699"/>
      <c r="DC41" s="700"/>
      <c r="DD41" s="684" t="s">
        <v>128</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352</v>
      </c>
      <c r="C42" s="660"/>
      <c r="D42" s="660"/>
      <c r="E42" s="660"/>
      <c r="F42" s="660"/>
      <c r="G42" s="660"/>
      <c r="H42" s="660"/>
      <c r="I42" s="660"/>
      <c r="J42" s="660"/>
      <c r="K42" s="660"/>
      <c r="L42" s="660"/>
      <c r="M42" s="660"/>
      <c r="N42" s="660"/>
      <c r="O42" s="660"/>
      <c r="P42" s="660"/>
      <c r="Q42" s="661"/>
      <c r="R42" s="662">
        <v>17396135</v>
      </c>
      <c r="S42" s="701"/>
      <c r="T42" s="701"/>
      <c r="U42" s="701"/>
      <c r="V42" s="701"/>
      <c r="W42" s="701"/>
      <c r="X42" s="701"/>
      <c r="Y42" s="703"/>
      <c r="Z42" s="704">
        <v>100</v>
      </c>
      <c r="AA42" s="704"/>
      <c r="AB42" s="704"/>
      <c r="AC42" s="704"/>
      <c r="AD42" s="705">
        <v>7550754</v>
      </c>
      <c r="AE42" s="705"/>
      <c r="AF42" s="705"/>
      <c r="AG42" s="705"/>
      <c r="AH42" s="705"/>
      <c r="AI42" s="705"/>
      <c r="AJ42" s="705"/>
      <c r="AK42" s="705"/>
      <c r="AL42" s="665">
        <v>100</v>
      </c>
      <c r="AM42" s="706"/>
      <c r="AN42" s="706"/>
      <c r="AO42" s="707"/>
      <c r="AQ42" s="708" t="s">
        <v>353</v>
      </c>
      <c r="AR42" s="709"/>
      <c r="AS42" s="709"/>
      <c r="AT42" s="709"/>
      <c r="AU42" s="709"/>
      <c r="AV42" s="709"/>
      <c r="AW42" s="709"/>
      <c r="AX42" s="709"/>
      <c r="AY42" s="710"/>
      <c r="AZ42" s="662">
        <v>973793</v>
      </c>
      <c r="BA42" s="701"/>
      <c r="BB42" s="701"/>
      <c r="BC42" s="701"/>
      <c r="BD42" s="663"/>
      <c r="BE42" s="663"/>
      <c r="BF42" s="727"/>
      <c r="BG42" s="725"/>
      <c r="BH42" s="726"/>
      <c r="BI42" s="726"/>
      <c r="BJ42" s="726"/>
      <c r="BK42" s="726"/>
      <c r="BL42" s="237"/>
      <c r="BM42" s="728" t="s">
        <v>354</v>
      </c>
      <c r="BN42" s="728"/>
      <c r="BO42" s="728"/>
      <c r="BP42" s="728"/>
      <c r="BQ42" s="728"/>
      <c r="BR42" s="728"/>
      <c r="BS42" s="728"/>
      <c r="BT42" s="728"/>
      <c r="BU42" s="729"/>
      <c r="BV42" s="662">
        <v>439</v>
      </c>
      <c r="BW42" s="701"/>
      <c r="BX42" s="701"/>
      <c r="BY42" s="701"/>
      <c r="BZ42" s="701"/>
      <c r="CA42" s="701"/>
      <c r="CB42" s="702"/>
      <c r="CD42" s="675" t="s">
        <v>355</v>
      </c>
      <c r="CE42" s="676"/>
      <c r="CF42" s="676"/>
      <c r="CG42" s="676"/>
      <c r="CH42" s="676"/>
      <c r="CI42" s="676"/>
      <c r="CJ42" s="676"/>
      <c r="CK42" s="676"/>
      <c r="CL42" s="676"/>
      <c r="CM42" s="676"/>
      <c r="CN42" s="676"/>
      <c r="CO42" s="676"/>
      <c r="CP42" s="676"/>
      <c r="CQ42" s="677"/>
      <c r="CR42" s="678">
        <v>1678057</v>
      </c>
      <c r="CS42" s="679"/>
      <c r="CT42" s="679"/>
      <c r="CU42" s="679"/>
      <c r="CV42" s="679"/>
      <c r="CW42" s="679"/>
      <c r="CX42" s="679"/>
      <c r="CY42" s="680"/>
      <c r="CZ42" s="681">
        <v>10</v>
      </c>
      <c r="DA42" s="682"/>
      <c r="DB42" s="682"/>
      <c r="DC42" s="683"/>
      <c r="DD42" s="684">
        <v>388494</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356</v>
      </c>
      <c r="CE43" s="676"/>
      <c r="CF43" s="676"/>
      <c r="CG43" s="676"/>
      <c r="CH43" s="676"/>
      <c r="CI43" s="676"/>
      <c r="CJ43" s="676"/>
      <c r="CK43" s="676"/>
      <c r="CL43" s="676"/>
      <c r="CM43" s="676"/>
      <c r="CN43" s="676"/>
      <c r="CO43" s="676"/>
      <c r="CP43" s="676"/>
      <c r="CQ43" s="677"/>
      <c r="CR43" s="678">
        <v>23523</v>
      </c>
      <c r="CS43" s="697"/>
      <c r="CT43" s="697"/>
      <c r="CU43" s="697"/>
      <c r="CV43" s="697"/>
      <c r="CW43" s="697"/>
      <c r="CX43" s="697"/>
      <c r="CY43" s="698"/>
      <c r="CZ43" s="681">
        <v>0.1</v>
      </c>
      <c r="DA43" s="699"/>
      <c r="DB43" s="699"/>
      <c r="DC43" s="700"/>
      <c r="DD43" s="684">
        <v>23523</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304</v>
      </c>
      <c r="CE44" s="692"/>
      <c r="CF44" s="675" t="s">
        <v>357</v>
      </c>
      <c r="CG44" s="676"/>
      <c r="CH44" s="676"/>
      <c r="CI44" s="676"/>
      <c r="CJ44" s="676"/>
      <c r="CK44" s="676"/>
      <c r="CL44" s="676"/>
      <c r="CM44" s="676"/>
      <c r="CN44" s="676"/>
      <c r="CO44" s="676"/>
      <c r="CP44" s="676"/>
      <c r="CQ44" s="677"/>
      <c r="CR44" s="678">
        <v>1546239</v>
      </c>
      <c r="CS44" s="679"/>
      <c r="CT44" s="679"/>
      <c r="CU44" s="679"/>
      <c r="CV44" s="679"/>
      <c r="CW44" s="679"/>
      <c r="CX44" s="679"/>
      <c r="CY44" s="680"/>
      <c r="CZ44" s="681">
        <v>9.1999999999999993</v>
      </c>
      <c r="DA44" s="682"/>
      <c r="DB44" s="682"/>
      <c r="DC44" s="683"/>
      <c r="DD44" s="684">
        <v>371040</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358</v>
      </c>
      <c r="CG45" s="676"/>
      <c r="CH45" s="676"/>
      <c r="CI45" s="676"/>
      <c r="CJ45" s="676"/>
      <c r="CK45" s="676"/>
      <c r="CL45" s="676"/>
      <c r="CM45" s="676"/>
      <c r="CN45" s="676"/>
      <c r="CO45" s="676"/>
      <c r="CP45" s="676"/>
      <c r="CQ45" s="677"/>
      <c r="CR45" s="678">
        <v>935417</v>
      </c>
      <c r="CS45" s="697"/>
      <c r="CT45" s="697"/>
      <c r="CU45" s="697"/>
      <c r="CV45" s="697"/>
      <c r="CW45" s="697"/>
      <c r="CX45" s="697"/>
      <c r="CY45" s="698"/>
      <c r="CZ45" s="681">
        <v>5.6</v>
      </c>
      <c r="DA45" s="699"/>
      <c r="DB45" s="699"/>
      <c r="DC45" s="700"/>
      <c r="DD45" s="684">
        <v>92082</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360</v>
      </c>
      <c r="CG46" s="676"/>
      <c r="CH46" s="676"/>
      <c r="CI46" s="676"/>
      <c r="CJ46" s="676"/>
      <c r="CK46" s="676"/>
      <c r="CL46" s="676"/>
      <c r="CM46" s="676"/>
      <c r="CN46" s="676"/>
      <c r="CO46" s="676"/>
      <c r="CP46" s="676"/>
      <c r="CQ46" s="677"/>
      <c r="CR46" s="678">
        <v>557422</v>
      </c>
      <c r="CS46" s="679"/>
      <c r="CT46" s="679"/>
      <c r="CU46" s="679"/>
      <c r="CV46" s="679"/>
      <c r="CW46" s="679"/>
      <c r="CX46" s="679"/>
      <c r="CY46" s="680"/>
      <c r="CZ46" s="681">
        <v>3.3</v>
      </c>
      <c r="DA46" s="682"/>
      <c r="DB46" s="682"/>
      <c r="DC46" s="683"/>
      <c r="DD46" s="684">
        <v>271183</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362</v>
      </c>
      <c r="CG47" s="676"/>
      <c r="CH47" s="676"/>
      <c r="CI47" s="676"/>
      <c r="CJ47" s="676"/>
      <c r="CK47" s="676"/>
      <c r="CL47" s="676"/>
      <c r="CM47" s="676"/>
      <c r="CN47" s="676"/>
      <c r="CO47" s="676"/>
      <c r="CP47" s="676"/>
      <c r="CQ47" s="677"/>
      <c r="CR47" s="678">
        <v>131818</v>
      </c>
      <c r="CS47" s="697"/>
      <c r="CT47" s="697"/>
      <c r="CU47" s="697"/>
      <c r="CV47" s="697"/>
      <c r="CW47" s="697"/>
      <c r="CX47" s="697"/>
      <c r="CY47" s="698"/>
      <c r="CZ47" s="681">
        <v>0.8</v>
      </c>
      <c r="DA47" s="699"/>
      <c r="DB47" s="699"/>
      <c r="DC47" s="700"/>
      <c r="DD47" s="684">
        <v>17454</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363</v>
      </c>
      <c r="CD48" s="695"/>
      <c r="CE48" s="696"/>
      <c r="CF48" s="675" t="s">
        <v>364</v>
      </c>
      <c r="CG48" s="676"/>
      <c r="CH48" s="676"/>
      <c r="CI48" s="676"/>
      <c r="CJ48" s="676"/>
      <c r="CK48" s="676"/>
      <c r="CL48" s="676"/>
      <c r="CM48" s="676"/>
      <c r="CN48" s="676"/>
      <c r="CO48" s="676"/>
      <c r="CP48" s="676"/>
      <c r="CQ48" s="677"/>
      <c r="CR48" s="678" t="s">
        <v>128</v>
      </c>
      <c r="CS48" s="679"/>
      <c r="CT48" s="679"/>
      <c r="CU48" s="679"/>
      <c r="CV48" s="679"/>
      <c r="CW48" s="679"/>
      <c r="CX48" s="679"/>
      <c r="CY48" s="680"/>
      <c r="CZ48" s="681" t="s">
        <v>128</v>
      </c>
      <c r="DA48" s="682"/>
      <c r="DB48" s="682"/>
      <c r="DC48" s="683"/>
      <c r="DD48" s="684" t="s">
        <v>128</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365</v>
      </c>
      <c r="CE49" s="660"/>
      <c r="CF49" s="660"/>
      <c r="CG49" s="660"/>
      <c r="CH49" s="660"/>
      <c r="CI49" s="660"/>
      <c r="CJ49" s="660"/>
      <c r="CK49" s="660"/>
      <c r="CL49" s="660"/>
      <c r="CM49" s="660"/>
      <c r="CN49" s="660"/>
      <c r="CO49" s="660"/>
      <c r="CP49" s="660"/>
      <c r="CQ49" s="661"/>
      <c r="CR49" s="662">
        <v>16782299</v>
      </c>
      <c r="CS49" s="663"/>
      <c r="CT49" s="663"/>
      <c r="CU49" s="663"/>
      <c r="CV49" s="663"/>
      <c r="CW49" s="663"/>
      <c r="CX49" s="663"/>
      <c r="CY49" s="664"/>
      <c r="CZ49" s="665">
        <v>100</v>
      </c>
      <c r="DA49" s="666"/>
      <c r="DB49" s="666"/>
      <c r="DC49" s="667"/>
      <c r="DD49" s="668">
        <v>8566349</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2vpbt/r9dd2Vx1LxD9QuM0x+CK+QhXTGmIyyLIev27znwnZZx64jdeRPvUBPF47RgksTfCRSUR0NPMyEhpOtRQ==" saltValue="SKYZgxnWj+V+LzDOc5kX0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8" scale="98" orientation="landscape" cellComments="asDisplayed"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election activeCell="AY8" sqref="AY8:BM8"/>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367</v>
      </c>
      <c r="DK2" s="1204"/>
      <c r="DL2" s="1204"/>
      <c r="DM2" s="1204"/>
      <c r="DN2" s="1204"/>
      <c r="DO2" s="1205"/>
      <c r="DP2" s="250"/>
      <c r="DQ2" s="1203" t="s">
        <v>368</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369</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371</v>
      </c>
      <c r="B5" s="1089"/>
      <c r="C5" s="1089"/>
      <c r="D5" s="1089"/>
      <c r="E5" s="1089"/>
      <c r="F5" s="1089"/>
      <c r="G5" s="1089"/>
      <c r="H5" s="1089"/>
      <c r="I5" s="1089"/>
      <c r="J5" s="1089"/>
      <c r="K5" s="1089"/>
      <c r="L5" s="1089"/>
      <c r="M5" s="1089"/>
      <c r="N5" s="1089"/>
      <c r="O5" s="1089"/>
      <c r="P5" s="1090"/>
      <c r="Q5" s="1094" t="s">
        <v>372</v>
      </c>
      <c r="R5" s="1095"/>
      <c r="S5" s="1095"/>
      <c r="T5" s="1095"/>
      <c r="U5" s="1096"/>
      <c r="V5" s="1094" t="s">
        <v>373</v>
      </c>
      <c r="W5" s="1095"/>
      <c r="X5" s="1095"/>
      <c r="Y5" s="1095"/>
      <c r="Z5" s="1096"/>
      <c r="AA5" s="1094" t="s">
        <v>374</v>
      </c>
      <c r="AB5" s="1095"/>
      <c r="AC5" s="1095"/>
      <c r="AD5" s="1095"/>
      <c r="AE5" s="1095"/>
      <c r="AF5" s="1206" t="s">
        <v>375</v>
      </c>
      <c r="AG5" s="1095"/>
      <c r="AH5" s="1095"/>
      <c r="AI5" s="1095"/>
      <c r="AJ5" s="1110"/>
      <c r="AK5" s="1095" t="s">
        <v>376</v>
      </c>
      <c r="AL5" s="1095"/>
      <c r="AM5" s="1095"/>
      <c r="AN5" s="1095"/>
      <c r="AO5" s="1096"/>
      <c r="AP5" s="1094" t="s">
        <v>377</v>
      </c>
      <c r="AQ5" s="1095"/>
      <c r="AR5" s="1095"/>
      <c r="AS5" s="1095"/>
      <c r="AT5" s="1096"/>
      <c r="AU5" s="1094" t="s">
        <v>378</v>
      </c>
      <c r="AV5" s="1095"/>
      <c r="AW5" s="1095"/>
      <c r="AX5" s="1095"/>
      <c r="AY5" s="1110"/>
      <c r="AZ5" s="257"/>
      <c r="BA5" s="257"/>
      <c r="BB5" s="257"/>
      <c r="BC5" s="257"/>
      <c r="BD5" s="257"/>
      <c r="BE5" s="258"/>
      <c r="BF5" s="258"/>
      <c r="BG5" s="258"/>
      <c r="BH5" s="258"/>
      <c r="BI5" s="258"/>
      <c r="BJ5" s="258"/>
      <c r="BK5" s="258"/>
      <c r="BL5" s="258"/>
      <c r="BM5" s="258"/>
      <c r="BN5" s="258"/>
      <c r="BO5" s="258"/>
      <c r="BP5" s="258"/>
      <c r="BQ5" s="1088" t="s">
        <v>379</v>
      </c>
      <c r="BR5" s="1089"/>
      <c r="BS5" s="1089"/>
      <c r="BT5" s="1089"/>
      <c r="BU5" s="1089"/>
      <c r="BV5" s="1089"/>
      <c r="BW5" s="1089"/>
      <c r="BX5" s="1089"/>
      <c r="BY5" s="1089"/>
      <c r="BZ5" s="1089"/>
      <c r="CA5" s="1089"/>
      <c r="CB5" s="1089"/>
      <c r="CC5" s="1089"/>
      <c r="CD5" s="1089"/>
      <c r="CE5" s="1089"/>
      <c r="CF5" s="1089"/>
      <c r="CG5" s="1090"/>
      <c r="CH5" s="1094" t="s">
        <v>380</v>
      </c>
      <c r="CI5" s="1095"/>
      <c r="CJ5" s="1095"/>
      <c r="CK5" s="1095"/>
      <c r="CL5" s="1096"/>
      <c r="CM5" s="1094" t="s">
        <v>381</v>
      </c>
      <c r="CN5" s="1095"/>
      <c r="CO5" s="1095"/>
      <c r="CP5" s="1095"/>
      <c r="CQ5" s="1096"/>
      <c r="CR5" s="1094" t="s">
        <v>382</v>
      </c>
      <c r="CS5" s="1095"/>
      <c r="CT5" s="1095"/>
      <c r="CU5" s="1095"/>
      <c r="CV5" s="1096"/>
      <c r="CW5" s="1094" t="s">
        <v>383</v>
      </c>
      <c r="CX5" s="1095"/>
      <c r="CY5" s="1095"/>
      <c r="CZ5" s="1095"/>
      <c r="DA5" s="1096"/>
      <c r="DB5" s="1094" t="s">
        <v>384</v>
      </c>
      <c r="DC5" s="1095"/>
      <c r="DD5" s="1095"/>
      <c r="DE5" s="1095"/>
      <c r="DF5" s="1096"/>
      <c r="DG5" s="1191" t="s">
        <v>385</v>
      </c>
      <c r="DH5" s="1192"/>
      <c r="DI5" s="1192"/>
      <c r="DJ5" s="1192"/>
      <c r="DK5" s="1193"/>
      <c r="DL5" s="1191" t="s">
        <v>386</v>
      </c>
      <c r="DM5" s="1192"/>
      <c r="DN5" s="1192"/>
      <c r="DO5" s="1192"/>
      <c r="DP5" s="1193"/>
      <c r="DQ5" s="1094" t="s">
        <v>387</v>
      </c>
      <c r="DR5" s="1095"/>
      <c r="DS5" s="1095"/>
      <c r="DT5" s="1095"/>
      <c r="DU5" s="1096"/>
      <c r="DV5" s="1094" t="s">
        <v>378</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388</v>
      </c>
      <c r="C7" s="1144"/>
      <c r="D7" s="1144"/>
      <c r="E7" s="1144"/>
      <c r="F7" s="1144"/>
      <c r="G7" s="1144"/>
      <c r="H7" s="1144"/>
      <c r="I7" s="1144"/>
      <c r="J7" s="1144"/>
      <c r="K7" s="1144"/>
      <c r="L7" s="1144"/>
      <c r="M7" s="1144"/>
      <c r="N7" s="1144"/>
      <c r="O7" s="1144"/>
      <c r="P7" s="1145"/>
      <c r="Q7" s="1197">
        <v>17372</v>
      </c>
      <c r="R7" s="1198"/>
      <c r="S7" s="1198"/>
      <c r="T7" s="1198"/>
      <c r="U7" s="1198"/>
      <c r="V7" s="1198">
        <v>16787</v>
      </c>
      <c r="W7" s="1198"/>
      <c r="X7" s="1198"/>
      <c r="Y7" s="1198"/>
      <c r="Z7" s="1198"/>
      <c r="AA7" s="1198">
        <v>586</v>
      </c>
      <c r="AB7" s="1198"/>
      <c r="AC7" s="1198"/>
      <c r="AD7" s="1198"/>
      <c r="AE7" s="1199"/>
      <c r="AF7" s="1200">
        <v>543</v>
      </c>
      <c r="AG7" s="1201"/>
      <c r="AH7" s="1201"/>
      <c r="AI7" s="1201"/>
      <c r="AJ7" s="1202"/>
      <c r="AK7" s="1184">
        <v>745</v>
      </c>
      <c r="AL7" s="1185"/>
      <c r="AM7" s="1185"/>
      <c r="AN7" s="1185"/>
      <c r="AO7" s="1185"/>
      <c r="AP7" s="1185">
        <v>11560</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605</v>
      </c>
      <c r="BT7" s="1189"/>
      <c r="BU7" s="1189"/>
      <c r="BV7" s="1189"/>
      <c r="BW7" s="1189"/>
      <c r="BX7" s="1189"/>
      <c r="BY7" s="1189"/>
      <c r="BZ7" s="1189"/>
      <c r="CA7" s="1189"/>
      <c r="CB7" s="1189"/>
      <c r="CC7" s="1189"/>
      <c r="CD7" s="1189"/>
      <c r="CE7" s="1189"/>
      <c r="CF7" s="1189"/>
      <c r="CG7" s="1190"/>
      <c r="CH7" s="1181">
        <v>0</v>
      </c>
      <c r="CI7" s="1182"/>
      <c r="CJ7" s="1182"/>
      <c r="CK7" s="1182"/>
      <c r="CL7" s="1183"/>
      <c r="CM7" s="1181">
        <v>2</v>
      </c>
      <c r="CN7" s="1182"/>
      <c r="CO7" s="1182"/>
      <c r="CP7" s="1182"/>
      <c r="CQ7" s="1183"/>
      <c r="CR7" s="1181">
        <v>2</v>
      </c>
      <c r="CS7" s="1182"/>
      <c r="CT7" s="1182"/>
      <c r="CU7" s="1182"/>
      <c r="CV7" s="1183"/>
      <c r="CW7" s="1181" t="s">
        <v>595</v>
      </c>
      <c r="CX7" s="1182"/>
      <c r="CY7" s="1182"/>
      <c r="CZ7" s="1182"/>
      <c r="DA7" s="1183"/>
      <c r="DB7" s="1181" t="s">
        <v>595</v>
      </c>
      <c r="DC7" s="1182"/>
      <c r="DD7" s="1182"/>
      <c r="DE7" s="1182"/>
      <c r="DF7" s="1183"/>
      <c r="DG7" s="1181">
        <v>1768</v>
      </c>
      <c r="DH7" s="1182"/>
      <c r="DI7" s="1182"/>
      <c r="DJ7" s="1182"/>
      <c r="DK7" s="1183"/>
      <c r="DL7" s="1181" t="s">
        <v>595</v>
      </c>
      <c r="DM7" s="1182"/>
      <c r="DN7" s="1182"/>
      <c r="DO7" s="1182"/>
      <c r="DP7" s="1183"/>
      <c r="DQ7" s="1181">
        <v>1768</v>
      </c>
      <c r="DR7" s="1182"/>
      <c r="DS7" s="1182"/>
      <c r="DT7" s="1182"/>
      <c r="DU7" s="1183"/>
      <c r="DV7" s="1208"/>
      <c r="DW7" s="1209"/>
      <c r="DX7" s="1209"/>
      <c r="DY7" s="1209"/>
      <c r="DZ7" s="1210"/>
      <c r="EA7" s="255"/>
    </row>
    <row r="8" spans="1:131" s="256" customFormat="1" ht="26.25" customHeight="1" x14ac:dyDescent="0.15">
      <c r="A8" s="262">
        <v>2</v>
      </c>
      <c r="B8" s="1124" t="s">
        <v>389</v>
      </c>
      <c r="C8" s="1125"/>
      <c r="D8" s="1125"/>
      <c r="E8" s="1125"/>
      <c r="F8" s="1125"/>
      <c r="G8" s="1125"/>
      <c r="H8" s="1125"/>
      <c r="I8" s="1125"/>
      <c r="J8" s="1125"/>
      <c r="K8" s="1125"/>
      <c r="L8" s="1125"/>
      <c r="M8" s="1125"/>
      <c r="N8" s="1125"/>
      <c r="O8" s="1125"/>
      <c r="P8" s="1126"/>
      <c r="Q8" s="1136">
        <v>117</v>
      </c>
      <c r="R8" s="1137"/>
      <c r="S8" s="1137"/>
      <c r="T8" s="1137"/>
      <c r="U8" s="1137"/>
      <c r="V8" s="1137">
        <v>101</v>
      </c>
      <c r="W8" s="1137"/>
      <c r="X8" s="1137"/>
      <c r="Y8" s="1137"/>
      <c r="Z8" s="1137"/>
      <c r="AA8" s="1137">
        <v>16</v>
      </c>
      <c r="AB8" s="1137"/>
      <c r="AC8" s="1137"/>
      <c r="AD8" s="1137"/>
      <c r="AE8" s="1138"/>
      <c r="AF8" s="1130">
        <v>16</v>
      </c>
      <c r="AG8" s="1131"/>
      <c r="AH8" s="1131"/>
      <c r="AI8" s="1131"/>
      <c r="AJ8" s="1132"/>
      <c r="AK8" s="1179">
        <v>55</v>
      </c>
      <c r="AL8" s="1180"/>
      <c r="AM8" s="1180"/>
      <c r="AN8" s="1180"/>
      <c r="AO8" s="1180"/>
      <c r="AP8" s="1180">
        <v>28</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24" t="s">
        <v>390</v>
      </c>
      <c r="C9" s="1125"/>
      <c r="D9" s="1125"/>
      <c r="E9" s="1125"/>
      <c r="F9" s="1125"/>
      <c r="G9" s="1125"/>
      <c r="H9" s="1125"/>
      <c r="I9" s="1125"/>
      <c r="J9" s="1125"/>
      <c r="K9" s="1125"/>
      <c r="L9" s="1125"/>
      <c r="M9" s="1125"/>
      <c r="N9" s="1125"/>
      <c r="O9" s="1125"/>
      <c r="P9" s="1126"/>
      <c r="Q9" s="1136">
        <v>51</v>
      </c>
      <c r="R9" s="1137"/>
      <c r="S9" s="1137"/>
      <c r="T9" s="1137"/>
      <c r="U9" s="1137"/>
      <c r="V9" s="1137">
        <v>43</v>
      </c>
      <c r="W9" s="1137"/>
      <c r="X9" s="1137"/>
      <c r="Y9" s="1137"/>
      <c r="Z9" s="1137"/>
      <c r="AA9" s="1137">
        <v>8</v>
      </c>
      <c r="AB9" s="1137"/>
      <c r="AC9" s="1137"/>
      <c r="AD9" s="1137"/>
      <c r="AE9" s="1138"/>
      <c r="AF9" s="1130">
        <v>8</v>
      </c>
      <c r="AG9" s="1131"/>
      <c r="AH9" s="1131"/>
      <c r="AI9" s="1131"/>
      <c r="AJ9" s="1132"/>
      <c r="AK9" s="1179">
        <v>20</v>
      </c>
      <c r="AL9" s="1180"/>
      <c r="AM9" s="1180"/>
      <c r="AN9" s="1180"/>
      <c r="AO9" s="1180"/>
      <c r="AP9" s="1180">
        <v>21</v>
      </c>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24" t="s">
        <v>391</v>
      </c>
      <c r="C10" s="1125"/>
      <c r="D10" s="1125"/>
      <c r="E10" s="1125"/>
      <c r="F10" s="1125"/>
      <c r="G10" s="1125"/>
      <c r="H10" s="1125"/>
      <c r="I10" s="1125"/>
      <c r="J10" s="1125"/>
      <c r="K10" s="1125"/>
      <c r="L10" s="1125"/>
      <c r="M10" s="1125"/>
      <c r="N10" s="1125"/>
      <c r="O10" s="1125"/>
      <c r="P10" s="1126"/>
      <c r="Q10" s="1136">
        <v>136</v>
      </c>
      <c r="R10" s="1137"/>
      <c r="S10" s="1137"/>
      <c r="T10" s="1137"/>
      <c r="U10" s="1137"/>
      <c r="V10" s="1137">
        <v>110</v>
      </c>
      <c r="W10" s="1137"/>
      <c r="X10" s="1137"/>
      <c r="Y10" s="1137"/>
      <c r="Z10" s="1137"/>
      <c r="AA10" s="1137">
        <v>27</v>
      </c>
      <c r="AB10" s="1137"/>
      <c r="AC10" s="1137"/>
      <c r="AD10" s="1137"/>
      <c r="AE10" s="1138"/>
      <c r="AF10" s="1130">
        <v>6</v>
      </c>
      <c r="AG10" s="1131"/>
      <c r="AH10" s="1131"/>
      <c r="AI10" s="1131"/>
      <c r="AJ10" s="1132"/>
      <c r="AK10" s="1179">
        <v>101</v>
      </c>
      <c r="AL10" s="1180"/>
      <c r="AM10" s="1180"/>
      <c r="AN10" s="1180"/>
      <c r="AO10" s="1180"/>
      <c r="AP10" s="1180">
        <v>437</v>
      </c>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24"/>
      <c r="C11" s="1125"/>
      <c r="D11" s="1125"/>
      <c r="E11" s="1125"/>
      <c r="F11" s="1125"/>
      <c r="G11" s="1125"/>
      <c r="H11" s="1125"/>
      <c r="I11" s="1125"/>
      <c r="J11" s="1125"/>
      <c r="K11" s="1125"/>
      <c r="L11" s="1125"/>
      <c r="M11" s="1125"/>
      <c r="N11" s="1125"/>
      <c r="O11" s="1125"/>
      <c r="P11" s="1126"/>
      <c r="Q11" s="1136"/>
      <c r="R11" s="1137"/>
      <c r="S11" s="1137"/>
      <c r="T11" s="1137"/>
      <c r="U11" s="1137"/>
      <c r="V11" s="1137"/>
      <c r="W11" s="1137"/>
      <c r="X11" s="1137"/>
      <c r="Y11" s="1137"/>
      <c r="Z11" s="1137"/>
      <c r="AA11" s="1137"/>
      <c r="AB11" s="1137"/>
      <c r="AC11" s="1137"/>
      <c r="AD11" s="1137"/>
      <c r="AE11" s="1138"/>
      <c r="AF11" s="1130"/>
      <c r="AG11" s="1131"/>
      <c r="AH11" s="1131"/>
      <c r="AI11" s="1131"/>
      <c r="AJ11" s="1132"/>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24"/>
      <c r="C12" s="1125"/>
      <c r="D12" s="1125"/>
      <c r="E12" s="1125"/>
      <c r="F12" s="1125"/>
      <c r="G12" s="1125"/>
      <c r="H12" s="1125"/>
      <c r="I12" s="1125"/>
      <c r="J12" s="1125"/>
      <c r="K12" s="1125"/>
      <c r="L12" s="1125"/>
      <c r="M12" s="1125"/>
      <c r="N12" s="1125"/>
      <c r="O12" s="1125"/>
      <c r="P12" s="1126"/>
      <c r="Q12" s="1136"/>
      <c r="R12" s="1137"/>
      <c r="S12" s="1137"/>
      <c r="T12" s="1137"/>
      <c r="U12" s="1137"/>
      <c r="V12" s="1137"/>
      <c r="W12" s="1137"/>
      <c r="X12" s="1137"/>
      <c r="Y12" s="1137"/>
      <c r="Z12" s="1137"/>
      <c r="AA12" s="1137"/>
      <c r="AB12" s="1137"/>
      <c r="AC12" s="1137"/>
      <c r="AD12" s="1137"/>
      <c r="AE12" s="1138"/>
      <c r="AF12" s="1130"/>
      <c r="AG12" s="1131"/>
      <c r="AH12" s="1131"/>
      <c r="AI12" s="1131"/>
      <c r="AJ12" s="1132"/>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24"/>
      <c r="C13" s="1125"/>
      <c r="D13" s="1125"/>
      <c r="E13" s="1125"/>
      <c r="F13" s="1125"/>
      <c r="G13" s="1125"/>
      <c r="H13" s="1125"/>
      <c r="I13" s="1125"/>
      <c r="J13" s="1125"/>
      <c r="K13" s="1125"/>
      <c r="L13" s="1125"/>
      <c r="M13" s="1125"/>
      <c r="N13" s="1125"/>
      <c r="O13" s="1125"/>
      <c r="P13" s="1126"/>
      <c r="Q13" s="1136"/>
      <c r="R13" s="1137"/>
      <c r="S13" s="1137"/>
      <c r="T13" s="1137"/>
      <c r="U13" s="1137"/>
      <c r="V13" s="1137"/>
      <c r="W13" s="1137"/>
      <c r="X13" s="1137"/>
      <c r="Y13" s="1137"/>
      <c r="Z13" s="1137"/>
      <c r="AA13" s="1137"/>
      <c r="AB13" s="1137"/>
      <c r="AC13" s="1137"/>
      <c r="AD13" s="1137"/>
      <c r="AE13" s="1138"/>
      <c r="AF13" s="1130"/>
      <c r="AG13" s="1131"/>
      <c r="AH13" s="1131"/>
      <c r="AI13" s="1131"/>
      <c r="AJ13" s="1132"/>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24"/>
      <c r="C14" s="1125"/>
      <c r="D14" s="1125"/>
      <c r="E14" s="1125"/>
      <c r="F14" s="1125"/>
      <c r="G14" s="1125"/>
      <c r="H14" s="1125"/>
      <c r="I14" s="1125"/>
      <c r="J14" s="1125"/>
      <c r="K14" s="1125"/>
      <c r="L14" s="1125"/>
      <c r="M14" s="1125"/>
      <c r="N14" s="1125"/>
      <c r="O14" s="1125"/>
      <c r="P14" s="1126"/>
      <c r="Q14" s="1136"/>
      <c r="R14" s="1137"/>
      <c r="S14" s="1137"/>
      <c r="T14" s="1137"/>
      <c r="U14" s="1137"/>
      <c r="V14" s="1137"/>
      <c r="W14" s="1137"/>
      <c r="X14" s="1137"/>
      <c r="Y14" s="1137"/>
      <c r="Z14" s="1137"/>
      <c r="AA14" s="1137"/>
      <c r="AB14" s="1137"/>
      <c r="AC14" s="1137"/>
      <c r="AD14" s="1137"/>
      <c r="AE14" s="1138"/>
      <c r="AF14" s="1130"/>
      <c r="AG14" s="1131"/>
      <c r="AH14" s="1131"/>
      <c r="AI14" s="1131"/>
      <c r="AJ14" s="1132"/>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24"/>
      <c r="C15" s="1125"/>
      <c r="D15" s="1125"/>
      <c r="E15" s="1125"/>
      <c r="F15" s="1125"/>
      <c r="G15" s="1125"/>
      <c r="H15" s="1125"/>
      <c r="I15" s="1125"/>
      <c r="J15" s="1125"/>
      <c r="K15" s="1125"/>
      <c r="L15" s="1125"/>
      <c r="M15" s="1125"/>
      <c r="N15" s="1125"/>
      <c r="O15" s="1125"/>
      <c r="P15" s="1126"/>
      <c r="Q15" s="1136"/>
      <c r="R15" s="1137"/>
      <c r="S15" s="1137"/>
      <c r="T15" s="1137"/>
      <c r="U15" s="1137"/>
      <c r="V15" s="1137"/>
      <c r="W15" s="1137"/>
      <c r="X15" s="1137"/>
      <c r="Y15" s="1137"/>
      <c r="Z15" s="1137"/>
      <c r="AA15" s="1137"/>
      <c r="AB15" s="1137"/>
      <c r="AC15" s="1137"/>
      <c r="AD15" s="1137"/>
      <c r="AE15" s="1138"/>
      <c r="AF15" s="1130"/>
      <c r="AG15" s="1131"/>
      <c r="AH15" s="1131"/>
      <c r="AI15" s="1131"/>
      <c r="AJ15" s="1132"/>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24"/>
      <c r="C16" s="1125"/>
      <c r="D16" s="1125"/>
      <c r="E16" s="1125"/>
      <c r="F16" s="1125"/>
      <c r="G16" s="1125"/>
      <c r="H16" s="1125"/>
      <c r="I16" s="1125"/>
      <c r="J16" s="1125"/>
      <c r="K16" s="1125"/>
      <c r="L16" s="1125"/>
      <c r="M16" s="1125"/>
      <c r="N16" s="1125"/>
      <c r="O16" s="1125"/>
      <c r="P16" s="1126"/>
      <c r="Q16" s="1136"/>
      <c r="R16" s="1137"/>
      <c r="S16" s="1137"/>
      <c r="T16" s="1137"/>
      <c r="U16" s="1137"/>
      <c r="V16" s="1137"/>
      <c r="W16" s="1137"/>
      <c r="X16" s="1137"/>
      <c r="Y16" s="1137"/>
      <c r="Z16" s="1137"/>
      <c r="AA16" s="1137"/>
      <c r="AB16" s="1137"/>
      <c r="AC16" s="1137"/>
      <c r="AD16" s="1137"/>
      <c r="AE16" s="1138"/>
      <c r="AF16" s="1130"/>
      <c r="AG16" s="1131"/>
      <c r="AH16" s="1131"/>
      <c r="AI16" s="1131"/>
      <c r="AJ16" s="1132"/>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24"/>
      <c r="C17" s="1125"/>
      <c r="D17" s="1125"/>
      <c r="E17" s="1125"/>
      <c r="F17" s="1125"/>
      <c r="G17" s="1125"/>
      <c r="H17" s="1125"/>
      <c r="I17" s="1125"/>
      <c r="J17" s="1125"/>
      <c r="K17" s="1125"/>
      <c r="L17" s="1125"/>
      <c r="M17" s="1125"/>
      <c r="N17" s="1125"/>
      <c r="O17" s="1125"/>
      <c r="P17" s="1126"/>
      <c r="Q17" s="1136"/>
      <c r="R17" s="1137"/>
      <c r="S17" s="1137"/>
      <c r="T17" s="1137"/>
      <c r="U17" s="1137"/>
      <c r="V17" s="1137"/>
      <c r="W17" s="1137"/>
      <c r="X17" s="1137"/>
      <c r="Y17" s="1137"/>
      <c r="Z17" s="1137"/>
      <c r="AA17" s="1137"/>
      <c r="AB17" s="1137"/>
      <c r="AC17" s="1137"/>
      <c r="AD17" s="1137"/>
      <c r="AE17" s="1138"/>
      <c r="AF17" s="1130"/>
      <c r="AG17" s="1131"/>
      <c r="AH17" s="1131"/>
      <c r="AI17" s="1131"/>
      <c r="AJ17" s="1132"/>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24"/>
      <c r="C18" s="1125"/>
      <c r="D18" s="1125"/>
      <c r="E18" s="1125"/>
      <c r="F18" s="1125"/>
      <c r="G18" s="1125"/>
      <c r="H18" s="1125"/>
      <c r="I18" s="1125"/>
      <c r="J18" s="1125"/>
      <c r="K18" s="1125"/>
      <c r="L18" s="1125"/>
      <c r="M18" s="1125"/>
      <c r="N18" s="1125"/>
      <c r="O18" s="1125"/>
      <c r="P18" s="1126"/>
      <c r="Q18" s="1136"/>
      <c r="R18" s="1137"/>
      <c r="S18" s="1137"/>
      <c r="T18" s="1137"/>
      <c r="U18" s="1137"/>
      <c r="V18" s="1137"/>
      <c r="W18" s="1137"/>
      <c r="X18" s="1137"/>
      <c r="Y18" s="1137"/>
      <c r="Z18" s="1137"/>
      <c r="AA18" s="1137"/>
      <c r="AB18" s="1137"/>
      <c r="AC18" s="1137"/>
      <c r="AD18" s="1137"/>
      <c r="AE18" s="1138"/>
      <c r="AF18" s="1130"/>
      <c r="AG18" s="1131"/>
      <c r="AH18" s="1131"/>
      <c r="AI18" s="1131"/>
      <c r="AJ18" s="1132"/>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24"/>
      <c r="C19" s="1125"/>
      <c r="D19" s="1125"/>
      <c r="E19" s="1125"/>
      <c r="F19" s="1125"/>
      <c r="G19" s="1125"/>
      <c r="H19" s="1125"/>
      <c r="I19" s="1125"/>
      <c r="J19" s="1125"/>
      <c r="K19" s="1125"/>
      <c r="L19" s="1125"/>
      <c r="M19" s="1125"/>
      <c r="N19" s="1125"/>
      <c r="O19" s="1125"/>
      <c r="P19" s="1126"/>
      <c r="Q19" s="1136"/>
      <c r="R19" s="1137"/>
      <c r="S19" s="1137"/>
      <c r="T19" s="1137"/>
      <c r="U19" s="1137"/>
      <c r="V19" s="1137"/>
      <c r="W19" s="1137"/>
      <c r="X19" s="1137"/>
      <c r="Y19" s="1137"/>
      <c r="Z19" s="1137"/>
      <c r="AA19" s="1137"/>
      <c r="AB19" s="1137"/>
      <c r="AC19" s="1137"/>
      <c r="AD19" s="1137"/>
      <c r="AE19" s="1138"/>
      <c r="AF19" s="1130"/>
      <c r="AG19" s="1131"/>
      <c r="AH19" s="1131"/>
      <c r="AI19" s="1131"/>
      <c r="AJ19" s="1132"/>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24"/>
      <c r="C20" s="1125"/>
      <c r="D20" s="1125"/>
      <c r="E20" s="1125"/>
      <c r="F20" s="1125"/>
      <c r="G20" s="1125"/>
      <c r="H20" s="1125"/>
      <c r="I20" s="1125"/>
      <c r="J20" s="1125"/>
      <c r="K20" s="1125"/>
      <c r="L20" s="1125"/>
      <c r="M20" s="1125"/>
      <c r="N20" s="1125"/>
      <c r="O20" s="1125"/>
      <c r="P20" s="1126"/>
      <c r="Q20" s="1136"/>
      <c r="R20" s="1137"/>
      <c r="S20" s="1137"/>
      <c r="T20" s="1137"/>
      <c r="U20" s="1137"/>
      <c r="V20" s="1137"/>
      <c r="W20" s="1137"/>
      <c r="X20" s="1137"/>
      <c r="Y20" s="1137"/>
      <c r="Z20" s="1137"/>
      <c r="AA20" s="1137"/>
      <c r="AB20" s="1137"/>
      <c r="AC20" s="1137"/>
      <c r="AD20" s="1137"/>
      <c r="AE20" s="1138"/>
      <c r="AF20" s="1130"/>
      <c r="AG20" s="1131"/>
      <c r="AH20" s="1131"/>
      <c r="AI20" s="1131"/>
      <c r="AJ20" s="1132"/>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24"/>
      <c r="C21" s="1125"/>
      <c r="D21" s="1125"/>
      <c r="E21" s="1125"/>
      <c r="F21" s="1125"/>
      <c r="G21" s="1125"/>
      <c r="H21" s="1125"/>
      <c r="I21" s="1125"/>
      <c r="J21" s="1125"/>
      <c r="K21" s="1125"/>
      <c r="L21" s="1125"/>
      <c r="M21" s="1125"/>
      <c r="N21" s="1125"/>
      <c r="O21" s="1125"/>
      <c r="P21" s="1126"/>
      <c r="Q21" s="1136"/>
      <c r="R21" s="1137"/>
      <c r="S21" s="1137"/>
      <c r="T21" s="1137"/>
      <c r="U21" s="1137"/>
      <c r="V21" s="1137"/>
      <c r="W21" s="1137"/>
      <c r="X21" s="1137"/>
      <c r="Y21" s="1137"/>
      <c r="Z21" s="1137"/>
      <c r="AA21" s="1137"/>
      <c r="AB21" s="1137"/>
      <c r="AC21" s="1137"/>
      <c r="AD21" s="1137"/>
      <c r="AE21" s="1138"/>
      <c r="AF21" s="1130"/>
      <c r="AG21" s="1131"/>
      <c r="AH21" s="1131"/>
      <c r="AI21" s="1131"/>
      <c r="AJ21" s="1132"/>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24"/>
      <c r="C22" s="1125"/>
      <c r="D22" s="1125"/>
      <c r="E22" s="1125"/>
      <c r="F22" s="1125"/>
      <c r="G22" s="1125"/>
      <c r="H22" s="1125"/>
      <c r="I22" s="1125"/>
      <c r="J22" s="1125"/>
      <c r="K22" s="1125"/>
      <c r="L22" s="1125"/>
      <c r="M22" s="1125"/>
      <c r="N22" s="1125"/>
      <c r="O22" s="1125"/>
      <c r="P22" s="1126"/>
      <c r="Q22" s="1174"/>
      <c r="R22" s="1175"/>
      <c r="S22" s="1175"/>
      <c r="T22" s="1175"/>
      <c r="U22" s="1175"/>
      <c r="V22" s="1175"/>
      <c r="W22" s="1175"/>
      <c r="X22" s="1175"/>
      <c r="Y22" s="1175"/>
      <c r="Z22" s="1175"/>
      <c r="AA22" s="1175"/>
      <c r="AB22" s="1175"/>
      <c r="AC22" s="1175"/>
      <c r="AD22" s="1175"/>
      <c r="AE22" s="1176"/>
      <c r="AF22" s="1130"/>
      <c r="AG22" s="1131"/>
      <c r="AH22" s="1131"/>
      <c r="AI22" s="1131"/>
      <c r="AJ22" s="1132"/>
      <c r="AK22" s="1170"/>
      <c r="AL22" s="1171"/>
      <c r="AM22" s="1171"/>
      <c r="AN22" s="1171"/>
      <c r="AO22" s="1171"/>
      <c r="AP22" s="1171"/>
      <c r="AQ22" s="1171"/>
      <c r="AR22" s="1171"/>
      <c r="AS22" s="1171"/>
      <c r="AT22" s="1171"/>
      <c r="AU22" s="1172"/>
      <c r="AV22" s="1172"/>
      <c r="AW22" s="1172"/>
      <c r="AX22" s="1172"/>
      <c r="AY22" s="1173"/>
      <c r="AZ22" s="1122" t="s">
        <v>392</v>
      </c>
      <c r="BA22" s="1122"/>
      <c r="BB22" s="1122"/>
      <c r="BC22" s="1122"/>
      <c r="BD22" s="1123"/>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393</v>
      </c>
      <c r="B23" s="1037" t="s">
        <v>394</v>
      </c>
      <c r="C23" s="1038"/>
      <c r="D23" s="1038"/>
      <c r="E23" s="1038"/>
      <c r="F23" s="1038"/>
      <c r="G23" s="1038"/>
      <c r="H23" s="1038"/>
      <c r="I23" s="1038"/>
      <c r="J23" s="1038"/>
      <c r="K23" s="1038"/>
      <c r="L23" s="1038"/>
      <c r="M23" s="1038"/>
      <c r="N23" s="1038"/>
      <c r="O23" s="1038"/>
      <c r="P23" s="1039"/>
      <c r="Q23" s="1161">
        <v>17676</v>
      </c>
      <c r="R23" s="1162"/>
      <c r="S23" s="1162"/>
      <c r="T23" s="1162"/>
      <c r="U23" s="1162"/>
      <c r="V23" s="1162">
        <v>17041</v>
      </c>
      <c r="W23" s="1162"/>
      <c r="X23" s="1162"/>
      <c r="Y23" s="1162"/>
      <c r="Z23" s="1162"/>
      <c r="AA23" s="1162">
        <v>637</v>
      </c>
      <c r="AB23" s="1162"/>
      <c r="AC23" s="1162"/>
      <c r="AD23" s="1162"/>
      <c r="AE23" s="1163"/>
      <c r="AF23" s="1164">
        <v>573</v>
      </c>
      <c r="AG23" s="1162"/>
      <c r="AH23" s="1162"/>
      <c r="AI23" s="1162"/>
      <c r="AJ23" s="1165"/>
      <c r="AK23" s="1166"/>
      <c r="AL23" s="1167"/>
      <c r="AM23" s="1167"/>
      <c r="AN23" s="1167"/>
      <c r="AO23" s="1167"/>
      <c r="AP23" s="1162">
        <v>12046</v>
      </c>
      <c r="AQ23" s="1162"/>
      <c r="AR23" s="1162"/>
      <c r="AS23" s="1162"/>
      <c r="AT23" s="1162"/>
      <c r="AU23" s="1168"/>
      <c r="AV23" s="1168"/>
      <c r="AW23" s="1168"/>
      <c r="AX23" s="1168"/>
      <c r="AY23" s="1169"/>
      <c r="AZ23" s="1158" t="s">
        <v>128</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395</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396</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371</v>
      </c>
      <c r="B26" s="1089"/>
      <c r="C26" s="1089"/>
      <c r="D26" s="1089"/>
      <c r="E26" s="1089"/>
      <c r="F26" s="1089"/>
      <c r="G26" s="1089"/>
      <c r="H26" s="1089"/>
      <c r="I26" s="1089"/>
      <c r="J26" s="1089"/>
      <c r="K26" s="1089"/>
      <c r="L26" s="1089"/>
      <c r="M26" s="1089"/>
      <c r="N26" s="1089"/>
      <c r="O26" s="1089"/>
      <c r="P26" s="1090"/>
      <c r="Q26" s="1094" t="s">
        <v>397</v>
      </c>
      <c r="R26" s="1095"/>
      <c r="S26" s="1095"/>
      <c r="T26" s="1095"/>
      <c r="U26" s="1096"/>
      <c r="V26" s="1094" t="s">
        <v>398</v>
      </c>
      <c r="W26" s="1095"/>
      <c r="X26" s="1095"/>
      <c r="Y26" s="1095"/>
      <c r="Z26" s="1096"/>
      <c r="AA26" s="1094" t="s">
        <v>399</v>
      </c>
      <c r="AB26" s="1095"/>
      <c r="AC26" s="1095"/>
      <c r="AD26" s="1095"/>
      <c r="AE26" s="1095"/>
      <c r="AF26" s="1152" t="s">
        <v>400</v>
      </c>
      <c r="AG26" s="1101"/>
      <c r="AH26" s="1101"/>
      <c r="AI26" s="1101"/>
      <c r="AJ26" s="1153"/>
      <c r="AK26" s="1095" t="s">
        <v>401</v>
      </c>
      <c r="AL26" s="1095"/>
      <c r="AM26" s="1095"/>
      <c r="AN26" s="1095"/>
      <c r="AO26" s="1096"/>
      <c r="AP26" s="1094" t="s">
        <v>402</v>
      </c>
      <c r="AQ26" s="1095"/>
      <c r="AR26" s="1095"/>
      <c r="AS26" s="1095"/>
      <c r="AT26" s="1096"/>
      <c r="AU26" s="1094" t="s">
        <v>403</v>
      </c>
      <c r="AV26" s="1095"/>
      <c r="AW26" s="1095"/>
      <c r="AX26" s="1095"/>
      <c r="AY26" s="1096"/>
      <c r="AZ26" s="1094" t="s">
        <v>404</v>
      </c>
      <c r="BA26" s="1095"/>
      <c r="BB26" s="1095"/>
      <c r="BC26" s="1095"/>
      <c r="BD26" s="1096"/>
      <c r="BE26" s="1094" t="s">
        <v>378</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405</v>
      </c>
      <c r="C28" s="1144"/>
      <c r="D28" s="1144"/>
      <c r="E28" s="1144"/>
      <c r="F28" s="1144"/>
      <c r="G28" s="1144"/>
      <c r="H28" s="1144"/>
      <c r="I28" s="1144"/>
      <c r="J28" s="1144"/>
      <c r="K28" s="1144"/>
      <c r="L28" s="1144"/>
      <c r="M28" s="1144"/>
      <c r="N28" s="1144"/>
      <c r="O28" s="1144"/>
      <c r="P28" s="1145"/>
      <c r="Q28" s="1146">
        <v>3698</v>
      </c>
      <c r="R28" s="1147"/>
      <c r="S28" s="1147"/>
      <c r="T28" s="1147"/>
      <c r="U28" s="1147"/>
      <c r="V28" s="1147">
        <v>3669</v>
      </c>
      <c r="W28" s="1147"/>
      <c r="X28" s="1147"/>
      <c r="Y28" s="1147"/>
      <c r="Z28" s="1147"/>
      <c r="AA28" s="1147">
        <v>29</v>
      </c>
      <c r="AB28" s="1147"/>
      <c r="AC28" s="1147"/>
      <c r="AD28" s="1147"/>
      <c r="AE28" s="1148"/>
      <c r="AF28" s="1149">
        <v>29</v>
      </c>
      <c r="AG28" s="1147"/>
      <c r="AH28" s="1147"/>
      <c r="AI28" s="1147"/>
      <c r="AJ28" s="1150"/>
      <c r="AK28" s="1151">
        <v>311</v>
      </c>
      <c r="AL28" s="1139"/>
      <c r="AM28" s="1139"/>
      <c r="AN28" s="1139"/>
      <c r="AO28" s="1139"/>
      <c r="AP28" s="1139" t="s">
        <v>595</v>
      </c>
      <c r="AQ28" s="1139"/>
      <c r="AR28" s="1139"/>
      <c r="AS28" s="1139"/>
      <c r="AT28" s="1139"/>
      <c r="AU28" s="1139" t="s">
        <v>595</v>
      </c>
      <c r="AV28" s="1139"/>
      <c r="AW28" s="1139"/>
      <c r="AX28" s="1139"/>
      <c r="AY28" s="1139"/>
      <c r="AZ28" s="1140" t="s">
        <v>595</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24" t="s">
        <v>406</v>
      </c>
      <c r="C29" s="1125"/>
      <c r="D29" s="1125"/>
      <c r="E29" s="1125"/>
      <c r="F29" s="1125"/>
      <c r="G29" s="1125"/>
      <c r="H29" s="1125"/>
      <c r="I29" s="1125"/>
      <c r="J29" s="1125"/>
      <c r="K29" s="1125"/>
      <c r="L29" s="1125"/>
      <c r="M29" s="1125"/>
      <c r="N29" s="1125"/>
      <c r="O29" s="1125"/>
      <c r="P29" s="1126"/>
      <c r="Q29" s="1136">
        <v>362</v>
      </c>
      <c r="R29" s="1137"/>
      <c r="S29" s="1137"/>
      <c r="T29" s="1137"/>
      <c r="U29" s="1137"/>
      <c r="V29" s="1137">
        <v>359</v>
      </c>
      <c r="W29" s="1137"/>
      <c r="X29" s="1137"/>
      <c r="Y29" s="1137"/>
      <c r="Z29" s="1137"/>
      <c r="AA29" s="1137">
        <v>3</v>
      </c>
      <c r="AB29" s="1137"/>
      <c r="AC29" s="1137"/>
      <c r="AD29" s="1137"/>
      <c r="AE29" s="1138"/>
      <c r="AF29" s="1130">
        <v>3</v>
      </c>
      <c r="AG29" s="1131"/>
      <c r="AH29" s="1131"/>
      <c r="AI29" s="1131"/>
      <c r="AJ29" s="1132"/>
      <c r="AK29" s="1073">
        <v>119</v>
      </c>
      <c r="AL29" s="1064"/>
      <c r="AM29" s="1064"/>
      <c r="AN29" s="1064"/>
      <c r="AO29" s="1064"/>
      <c r="AP29" s="1064" t="s">
        <v>595</v>
      </c>
      <c r="AQ29" s="1064"/>
      <c r="AR29" s="1064"/>
      <c r="AS29" s="1064"/>
      <c r="AT29" s="1064"/>
      <c r="AU29" s="1064" t="s">
        <v>595</v>
      </c>
      <c r="AV29" s="1064"/>
      <c r="AW29" s="1064"/>
      <c r="AX29" s="1064"/>
      <c r="AY29" s="1064"/>
      <c r="AZ29" s="1135" t="s">
        <v>595</v>
      </c>
      <c r="BA29" s="1135"/>
      <c r="BB29" s="1135"/>
      <c r="BC29" s="1135"/>
      <c r="BD29" s="1135"/>
      <c r="BE29" s="1119"/>
      <c r="BF29" s="1119"/>
      <c r="BG29" s="1119"/>
      <c r="BH29" s="1119"/>
      <c r="BI29" s="1120"/>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24" t="s">
        <v>407</v>
      </c>
      <c r="C30" s="1125"/>
      <c r="D30" s="1125"/>
      <c r="E30" s="1125"/>
      <c r="F30" s="1125"/>
      <c r="G30" s="1125"/>
      <c r="H30" s="1125"/>
      <c r="I30" s="1125"/>
      <c r="J30" s="1125"/>
      <c r="K30" s="1125"/>
      <c r="L30" s="1125"/>
      <c r="M30" s="1125"/>
      <c r="N30" s="1125"/>
      <c r="O30" s="1125"/>
      <c r="P30" s="1126"/>
      <c r="Q30" s="1136">
        <v>554</v>
      </c>
      <c r="R30" s="1137"/>
      <c r="S30" s="1137"/>
      <c r="T30" s="1137"/>
      <c r="U30" s="1137"/>
      <c r="V30" s="1137">
        <v>745</v>
      </c>
      <c r="W30" s="1137"/>
      <c r="X30" s="1137"/>
      <c r="Y30" s="1137"/>
      <c r="Z30" s="1137"/>
      <c r="AA30" s="1137">
        <v>-191</v>
      </c>
      <c r="AB30" s="1137"/>
      <c r="AC30" s="1137"/>
      <c r="AD30" s="1137"/>
      <c r="AE30" s="1138"/>
      <c r="AF30" s="1130">
        <v>1152</v>
      </c>
      <c r="AG30" s="1131"/>
      <c r="AH30" s="1131"/>
      <c r="AI30" s="1131"/>
      <c r="AJ30" s="1132"/>
      <c r="AK30" s="1073">
        <v>28</v>
      </c>
      <c r="AL30" s="1064"/>
      <c r="AM30" s="1064"/>
      <c r="AN30" s="1064"/>
      <c r="AO30" s="1064"/>
      <c r="AP30" s="1064">
        <v>935</v>
      </c>
      <c r="AQ30" s="1064"/>
      <c r="AR30" s="1064"/>
      <c r="AS30" s="1064"/>
      <c r="AT30" s="1064"/>
      <c r="AU30" s="1064">
        <v>27</v>
      </c>
      <c r="AV30" s="1064"/>
      <c r="AW30" s="1064"/>
      <c r="AX30" s="1064"/>
      <c r="AY30" s="1064"/>
      <c r="AZ30" s="1135" t="s">
        <v>595</v>
      </c>
      <c r="BA30" s="1135"/>
      <c r="BB30" s="1135"/>
      <c r="BC30" s="1135"/>
      <c r="BD30" s="1135"/>
      <c r="BE30" s="1119" t="s">
        <v>408</v>
      </c>
      <c r="BF30" s="1119"/>
      <c r="BG30" s="1119"/>
      <c r="BH30" s="1119"/>
      <c r="BI30" s="1120"/>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24" t="s">
        <v>409</v>
      </c>
      <c r="C31" s="1125"/>
      <c r="D31" s="1125"/>
      <c r="E31" s="1125"/>
      <c r="F31" s="1125"/>
      <c r="G31" s="1125"/>
      <c r="H31" s="1125"/>
      <c r="I31" s="1125"/>
      <c r="J31" s="1125"/>
      <c r="K31" s="1125"/>
      <c r="L31" s="1125"/>
      <c r="M31" s="1125"/>
      <c r="N31" s="1125"/>
      <c r="O31" s="1125"/>
      <c r="P31" s="1126"/>
      <c r="Q31" s="1136">
        <v>388</v>
      </c>
      <c r="R31" s="1137"/>
      <c r="S31" s="1137"/>
      <c r="T31" s="1137"/>
      <c r="U31" s="1137"/>
      <c r="V31" s="1137">
        <v>381</v>
      </c>
      <c r="W31" s="1137"/>
      <c r="X31" s="1137"/>
      <c r="Y31" s="1137"/>
      <c r="Z31" s="1137"/>
      <c r="AA31" s="1137">
        <v>7</v>
      </c>
      <c r="AB31" s="1137"/>
      <c r="AC31" s="1137"/>
      <c r="AD31" s="1137"/>
      <c r="AE31" s="1138"/>
      <c r="AF31" s="1130">
        <v>7</v>
      </c>
      <c r="AG31" s="1131"/>
      <c r="AH31" s="1131"/>
      <c r="AI31" s="1131"/>
      <c r="AJ31" s="1132"/>
      <c r="AK31" s="1073">
        <v>316</v>
      </c>
      <c r="AL31" s="1064"/>
      <c r="AM31" s="1064"/>
      <c r="AN31" s="1064"/>
      <c r="AO31" s="1064"/>
      <c r="AP31" s="1064">
        <v>2954</v>
      </c>
      <c r="AQ31" s="1064"/>
      <c r="AR31" s="1064"/>
      <c r="AS31" s="1064"/>
      <c r="AT31" s="1064"/>
      <c r="AU31" s="1064">
        <v>264</v>
      </c>
      <c r="AV31" s="1064"/>
      <c r="AW31" s="1064"/>
      <c r="AX31" s="1064"/>
      <c r="AY31" s="1064"/>
      <c r="AZ31" s="1135" t="s">
        <v>595</v>
      </c>
      <c r="BA31" s="1135"/>
      <c r="BB31" s="1135"/>
      <c r="BC31" s="1135"/>
      <c r="BD31" s="1135"/>
      <c r="BE31" s="1119" t="s">
        <v>410</v>
      </c>
      <c r="BF31" s="1119"/>
      <c r="BG31" s="1119"/>
      <c r="BH31" s="1119"/>
      <c r="BI31" s="1120"/>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24" t="s">
        <v>411</v>
      </c>
      <c r="C32" s="1125"/>
      <c r="D32" s="1125"/>
      <c r="E32" s="1125"/>
      <c r="F32" s="1125"/>
      <c r="G32" s="1125"/>
      <c r="H32" s="1125"/>
      <c r="I32" s="1125"/>
      <c r="J32" s="1125"/>
      <c r="K32" s="1125"/>
      <c r="L32" s="1125"/>
      <c r="M32" s="1125"/>
      <c r="N32" s="1125"/>
      <c r="O32" s="1125"/>
      <c r="P32" s="1126"/>
      <c r="Q32" s="1136">
        <v>463</v>
      </c>
      <c r="R32" s="1137"/>
      <c r="S32" s="1137"/>
      <c r="T32" s="1137"/>
      <c r="U32" s="1137"/>
      <c r="V32" s="1137">
        <v>450</v>
      </c>
      <c r="W32" s="1137"/>
      <c r="X32" s="1137"/>
      <c r="Y32" s="1137"/>
      <c r="Z32" s="1137"/>
      <c r="AA32" s="1137">
        <v>12</v>
      </c>
      <c r="AB32" s="1137"/>
      <c r="AC32" s="1137"/>
      <c r="AD32" s="1137"/>
      <c r="AE32" s="1138"/>
      <c r="AF32" s="1130">
        <v>12</v>
      </c>
      <c r="AG32" s="1131"/>
      <c r="AH32" s="1131"/>
      <c r="AI32" s="1131"/>
      <c r="AJ32" s="1132"/>
      <c r="AK32" s="1073">
        <v>190</v>
      </c>
      <c r="AL32" s="1064"/>
      <c r="AM32" s="1064"/>
      <c r="AN32" s="1064"/>
      <c r="AO32" s="1064"/>
      <c r="AP32" s="1064">
        <v>2510</v>
      </c>
      <c r="AQ32" s="1064"/>
      <c r="AR32" s="1064"/>
      <c r="AS32" s="1064"/>
      <c r="AT32" s="1064"/>
      <c r="AU32" s="1064">
        <v>151</v>
      </c>
      <c r="AV32" s="1064"/>
      <c r="AW32" s="1064"/>
      <c r="AX32" s="1064"/>
      <c r="AY32" s="1064"/>
      <c r="AZ32" s="1135" t="s">
        <v>595</v>
      </c>
      <c r="BA32" s="1135"/>
      <c r="BB32" s="1135"/>
      <c r="BC32" s="1135"/>
      <c r="BD32" s="1135"/>
      <c r="BE32" s="1119" t="s">
        <v>412</v>
      </c>
      <c r="BF32" s="1119"/>
      <c r="BG32" s="1119"/>
      <c r="BH32" s="1119"/>
      <c r="BI32" s="1120"/>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24" t="s">
        <v>413</v>
      </c>
      <c r="C33" s="1125"/>
      <c r="D33" s="1125"/>
      <c r="E33" s="1125"/>
      <c r="F33" s="1125"/>
      <c r="G33" s="1125"/>
      <c r="H33" s="1125"/>
      <c r="I33" s="1125"/>
      <c r="J33" s="1125"/>
      <c r="K33" s="1125"/>
      <c r="L33" s="1125"/>
      <c r="M33" s="1125"/>
      <c r="N33" s="1125"/>
      <c r="O33" s="1125"/>
      <c r="P33" s="1126"/>
      <c r="Q33" s="1136">
        <v>172</v>
      </c>
      <c r="R33" s="1137"/>
      <c r="S33" s="1137"/>
      <c r="T33" s="1137"/>
      <c r="U33" s="1137"/>
      <c r="V33" s="1137">
        <v>166</v>
      </c>
      <c r="W33" s="1137"/>
      <c r="X33" s="1137"/>
      <c r="Y33" s="1137"/>
      <c r="Z33" s="1137"/>
      <c r="AA33" s="1137">
        <v>7</v>
      </c>
      <c r="AB33" s="1137"/>
      <c r="AC33" s="1137"/>
      <c r="AD33" s="1137"/>
      <c r="AE33" s="1138"/>
      <c r="AF33" s="1130">
        <v>7</v>
      </c>
      <c r="AG33" s="1131"/>
      <c r="AH33" s="1131"/>
      <c r="AI33" s="1131"/>
      <c r="AJ33" s="1132"/>
      <c r="AK33" s="1073">
        <v>33</v>
      </c>
      <c r="AL33" s="1064"/>
      <c r="AM33" s="1064"/>
      <c r="AN33" s="1064"/>
      <c r="AO33" s="1064"/>
      <c r="AP33" s="1064">
        <v>168</v>
      </c>
      <c r="AQ33" s="1064"/>
      <c r="AR33" s="1064"/>
      <c r="AS33" s="1064"/>
      <c r="AT33" s="1064"/>
      <c r="AU33" s="1064">
        <v>5</v>
      </c>
      <c r="AV33" s="1064"/>
      <c r="AW33" s="1064"/>
      <c r="AX33" s="1064"/>
      <c r="AY33" s="1064"/>
      <c r="AZ33" s="1135" t="s">
        <v>595</v>
      </c>
      <c r="BA33" s="1135"/>
      <c r="BB33" s="1135"/>
      <c r="BC33" s="1135"/>
      <c r="BD33" s="1135"/>
      <c r="BE33" s="1119" t="s">
        <v>414</v>
      </c>
      <c r="BF33" s="1119"/>
      <c r="BG33" s="1119"/>
      <c r="BH33" s="1119"/>
      <c r="BI33" s="1120"/>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24"/>
      <c r="C34" s="1125"/>
      <c r="D34" s="1125"/>
      <c r="E34" s="1125"/>
      <c r="F34" s="1125"/>
      <c r="G34" s="1125"/>
      <c r="H34" s="1125"/>
      <c r="I34" s="1125"/>
      <c r="J34" s="1125"/>
      <c r="K34" s="1125"/>
      <c r="L34" s="1125"/>
      <c r="M34" s="1125"/>
      <c r="N34" s="1125"/>
      <c r="O34" s="1125"/>
      <c r="P34" s="1126"/>
      <c r="Q34" s="1136"/>
      <c r="R34" s="1137"/>
      <c r="S34" s="1137"/>
      <c r="T34" s="1137"/>
      <c r="U34" s="1137"/>
      <c r="V34" s="1137"/>
      <c r="W34" s="1137"/>
      <c r="X34" s="1137"/>
      <c r="Y34" s="1137"/>
      <c r="Z34" s="1137"/>
      <c r="AA34" s="1137"/>
      <c r="AB34" s="1137"/>
      <c r="AC34" s="1137"/>
      <c r="AD34" s="1137"/>
      <c r="AE34" s="1138"/>
      <c r="AF34" s="1130"/>
      <c r="AG34" s="1131"/>
      <c r="AH34" s="1131"/>
      <c r="AI34" s="1131"/>
      <c r="AJ34" s="1132"/>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19"/>
      <c r="BF34" s="1119"/>
      <c r="BG34" s="1119"/>
      <c r="BH34" s="1119"/>
      <c r="BI34" s="1120"/>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24"/>
      <c r="C35" s="1125"/>
      <c r="D35" s="1125"/>
      <c r="E35" s="1125"/>
      <c r="F35" s="1125"/>
      <c r="G35" s="1125"/>
      <c r="H35" s="1125"/>
      <c r="I35" s="1125"/>
      <c r="J35" s="1125"/>
      <c r="K35" s="1125"/>
      <c r="L35" s="1125"/>
      <c r="M35" s="1125"/>
      <c r="N35" s="1125"/>
      <c r="O35" s="1125"/>
      <c r="P35" s="1126"/>
      <c r="Q35" s="1136"/>
      <c r="R35" s="1137"/>
      <c r="S35" s="1137"/>
      <c r="T35" s="1137"/>
      <c r="U35" s="1137"/>
      <c r="V35" s="1137"/>
      <c r="W35" s="1137"/>
      <c r="X35" s="1137"/>
      <c r="Y35" s="1137"/>
      <c r="Z35" s="1137"/>
      <c r="AA35" s="1137"/>
      <c r="AB35" s="1137"/>
      <c r="AC35" s="1137"/>
      <c r="AD35" s="1137"/>
      <c r="AE35" s="1138"/>
      <c r="AF35" s="1130"/>
      <c r="AG35" s="1131"/>
      <c r="AH35" s="1131"/>
      <c r="AI35" s="1131"/>
      <c r="AJ35" s="1132"/>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19"/>
      <c r="BF35" s="1119"/>
      <c r="BG35" s="1119"/>
      <c r="BH35" s="1119"/>
      <c r="BI35" s="1120"/>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24"/>
      <c r="C36" s="1125"/>
      <c r="D36" s="1125"/>
      <c r="E36" s="1125"/>
      <c r="F36" s="1125"/>
      <c r="G36" s="1125"/>
      <c r="H36" s="1125"/>
      <c r="I36" s="1125"/>
      <c r="J36" s="1125"/>
      <c r="K36" s="1125"/>
      <c r="L36" s="1125"/>
      <c r="M36" s="1125"/>
      <c r="N36" s="1125"/>
      <c r="O36" s="1125"/>
      <c r="P36" s="1126"/>
      <c r="Q36" s="1136"/>
      <c r="R36" s="1137"/>
      <c r="S36" s="1137"/>
      <c r="T36" s="1137"/>
      <c r="U36" s="1137"/>
      <c r="V36" s="1137"/>
      <c r="W36" s="1137"/>
      <c r="X36" s="1137"/>
      <c r="Y36" s="1137"/>
      <c r="Z36" s="1137"/>
      <c r="AA36" s="1137"/>
      <c r="AB36" s="1137"/>
      <c r="AC36" s="1137"/>
      <c r="AD36" s="1137"/>
      <c r="AE36" s="1138"/>
      <c r="AF36" s="1130"/>
      <c r="AG36" s="1131"/>
      <c r="AH36" s="1131"/>
      <c r="AI36" s="1131"/>
      <c r="AJ36" s="1132"/>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19"/>
      <c r="BF36" s="1119"/>
      <c r="BG36" s="1119"/>
      <c r="BH36" s="1119"/>
      <c r="BI36" s="1120"/>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24"/>
      <c r="C37" s="1125"/>
      <c r="D37" s="1125"/>
      <c r="E37" s="1125"/>
      <c r="F37" s="1125"/>
      <c r="G37" s="1125"/>
      <c r="H37" s="1125"/>
      <c r="I37" s="1125"/>
      <c r="J37" s="1125"/>
      <c r="K37" s="1125"/>
      <c r="L37" s="1125"/>
      <c r="M37" s="1125"/>
      <c r="N37" s="1125"/>
      <c r="O37" s="1125"/>
      <c r="P37" s="1126"/>
      <c r="Q37" s="1136"/>
      <c r="R37" s="1137"/>
      <c r="S37" s="1137"/>
      <c r="T37" s="1137"/>
      <c r="U37" s="1137"/>
      <c r="V37" s="1137"/>
      <c r="W37" s="1137"/>
      <c r="X37" s="1137"/>
      <c r="Y37" s="1137"/>
      <c r="Z37" s="1137"/>
      <c r="AA37" s="1137"/>
      <c r="AB37" s="1137"/>
      <c r="AC37" s="1137"/>
      <c r="AD37" s="1137"/>
      <c r="AE37" s="1138"/>
      <c r="AF37" s="1130"/>
      <c r="AG37" s="1131"/>
      <c r="AH37" s="1131"/>
      <c r="AI37" s="1131"/>
      <c r="AJ37" s="1132"/>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19"/>
      <c r="BF37" s="1119"/>
      <c r="BG37" s="1119"/>
      <c r="BH37" s="1119"/>
      <c r="BI37" s="1120"/>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24"/>
      <c r="C38" s="1125"/>
      <c r="D38" s="1125"/>
      <c r="E38" s="1125"/>
      <c r="F38" s="1125"/>
      <c r="G38" s="1125"/>
      <c r="H38" s="1125"/>
      <c r="I38" s="1125"/>
      <c r="J38" s="1125"/>
      <c r="K38" s="1125"/>
      <c r="L38" s="1125"/>
      <c r="M38" s="1125"/>
      <c r="N38" s="1125"/>
      <c r="O38" s="1125"/>
      <c r="P38" s="1126"/>
      <c r="Q38" s="1136"/>
      <c r="R38" s="1137"/>
      <c r="S38" s="1137"/>
      <c r="T38" s="1137"/>
      <c r="U38" s="1137"/>
      <c r="V38" s="1137"/>
      <c r="W38" s="1137"/>
      <c r="X38" s="1137"/>
      <c r="Y38" s="1137"/>
      <c r="Z38" s="1137"/>
      <c r="AA38" s="1137"/>
      <c r="AB38" s="1137"/>
      <c r="AC38" s="1137"/>
      <c r="AD38" s="1137"/>
      <c r="AE38" s="1138"/>
      <c r="AF38" s="1130"/>
      <c r="AG38" s="1131"/>
      <c r="AH38" s="1131"/>
      <c r="AI38" s="1131"/>
      <c r="AJ38" s="1132"/>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19"/>
      <c r="BF38" s="1119"/>
      <c r="BG38" s="1119"/>
      <c r="BH38" s="1119"/>
      <c r="BI38" s="1120"/>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24"/>
      <c r="C39" s="1125"/>
      <c r="D39" s="1125"/>
      <c r="E39" s="1125"/>
      <c r="F39" s="1125"/>
      <c r="G39" s="1125"/>
      <c r="H39" s="1125"/>
      <c r="I39" s="1125"/>
      <c r="J39" s="1125"/>
      <c r="K39" s="1125"/>
      <c r="L39" s="1125"/>
      <c r="M39" s="1125"/>
      <c r="N39" s="1125"/>
      <c r="O39" s="1125"/>
      <c r="P39" s="1126"/>
      <c r="Q39" s="1136"/>
      <c r="R39" s="1137"/>
      <c r="S39" s="1137"/>
      <c r="T39" s="1137"/>
      <c r="U39" s="1137"/>
      <c r="V39" s="1137"/>
      <c r="W39" s="1137"/>
      <c r="X39" s="1137"/>
      <c r="Y39" s="1137"/>
      <c r="Z39" s="1137"/>
      <c r="AA39" s="1137"/>
      <c r="AB39" s="1137"/>
      <c r="AC39" s="1137"/>
      <c r="AD39" s="1137"/>
      <c r="AE39" s="1138"/>
      <c r="AF39" s="1130"/>
      <c r="AG39" s="1131"/>
      <c r="AH39" s="1131"/>
      <c r="AI39" s="1131"/>
      <c r="AJ39" s="1132"/>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19"/>
      <c r="BF39" s="1119"/>
      <c r="BG39" s="1119"/>
      <c r="BH39" s="1119"/>
      <c r="BI39" s="1120"/>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24"/>
      <c r="C40" s="1125"/>
      <c r="D40" s="1125"/>
      <c r="E40" s="1125"/>
      <c r="F40" s="1125"/>
      <c r="G40" s="1125"/>
      <c r="H40" s="1125"/>
      <c r="I40" s="1125"/>
      <c r="J40" s="1125"/>
      <c r="K40" s="1125"/>
      <c r="L40" s="1125"/>
      <c r="M40" s="1125"/>
      <c r="N40" s="1125"/>
      <c r="O40" s="1125"/>
      <c r="P40" s="1126"/>
      <c r="Q40" s="1136"/>
      <c r="R40" s="1137"/>
      <c r="S40" s="1137"/>
      <c r="T40" s="1137"/>
      <c r="U40" s="1137"/>
      <c r="V40" s="1137"/>
      <c r="W40" s="1137"/>
      <c r="X40" s="1137"/>
      <c r="Y40" s="1137"/>
      <c r="Z40" s="1137"/>
      <c r="AA40" s="1137"/>
      <c r="AB40" s="1137"/>
      <c r="AC40" s="1137"/>
      <c r="AD40" s="1137"/>
      <c r="AE40" s="1138"/>
      <c r="AF40" s="1130"/>
      <c r="AG40" s="1131"/>
      <c r="AH40" s="1131"/>
      <c r="AI40" s="1131"/>
      <c r="AJ40" s="1132"/>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19"/>
      <c r="BF40" s="1119"/>
      <c r="BG40" s="1119"/>
      <c r="BH40" s="1119"/>
      <c r="BI40" s="1120"/>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24"/>
      <c r="C41" s="1125"/>
      <c r="D41" s="1125"/>
      <c r="E41" s="1125"/>
      <c r="F41" s="1125"/>
      <c r="G41" s="1125"/>
      <c r="H41" s="1125"/>
      <c r="I41" s="1125"/>
      <c r="J41" s="1125"/>
      <c r="K41" s="1125"/>
      <c r="L41" s="1125"/>
      <c r="M41" s="1125"/>
      <c r="N41" s="1125"/>
      <c r="O41" s="1125"/>
      <c r="P41" s="1126"/>
      <c r="Q41" s="1136"/>
      <c r="R41" s="1137"/>
      <c r="S41" s="1137"/>
      <c r="T41" s="1137"/>
      <c r="U41" s="1137"/>
      <c r="V41" s="1137"/>
      <c r="W41" s="1137"/>
      <c r="X41" s="1137"/>
      <c r="Y41" s="1137"/>
      <c r="Z41" s="1137"/>
      <c r="AA41" s="1137"/>
      <c r="AB41" s="1137"/>
      <c r="AC41" s="1137"/>
      <c r="AD41" s="1137"/>
      <c r="AE41" s="1138"/>
      <c r="AF41" s="1130"/>
      <c r="AG41" s="1131"/>
      <c r="AH41" s="1131"/>
      <c r="AI41" s="1131"/>
      <c r="AJ41" s="1132"/>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19"/>
      <c r="BF41" s="1119"/>
      <c r="BG41" s="1119"/>
      <c r="BH41" s="1119"/>
      <c r="BI41" s="1120"/>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24"/>
      <c r="C42" s="1125"/>
      <c r="D42" s="1125"/>
      <c r="E42" s="1125"/>
      <c r="F42" s="1125"/>
      <c r="G42" s="1125"/>
      <c r="H42" s="1125"/>
      <c r="I42" s="1125"/>
      <c r="J42" s="1125"/>
      <c r="K42" s="1125"/>
      <c r="L42" s="1125"/>
      <c r="M42" s="1125"/>
      <c r="N42" s="1125"/>
      <c r="O42" s="1125"/>
      <c r="P42" s="1126"/>
      <c r="Q42" s="1136"/>
      <c r="R42" s="1137"/>
      <c r="S42" s="1137"/>
      <c r="T42" s="1137"/>
      <c r="U42" s="1137"/>
      <c r="V42" s="1137"/>
      <c r="W42" s="1137"/>
      <c r="X42" s="1137"/>
      <c r="Y42" s="1137"/>
      <c r="Z42" s="1137"/>
      <c r="AA42" s="1137"/>
      <c r="AB42" s="1137"/>
      <c r="AC42" s="1137"/>
      <c r="AD42" s="1137"/>
      <c r="AE42" s="1138"/>
      <c r="AF42" s="1130"/>
      <c r="AG42" s="1131"/>
      <c r="AH42" s="1131"/>
      <c r="AI42" s="1131"/>
      <c r="AJ42" s="1132"/>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19"/>
      <c r="BF42" s="1119"/>
      <c r="BG42" s="1119"/>
      <c r="BH42" s="1119"/>
      <c r="BI42" s="1120"/>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24"/>
      <c r="C43" s="1125"/>
      <c r="D43" s="1125"/>
      <c r="E43" s="1125"/>
      <c r="F43" s="1125"/>
      <c r="G43" s="1125"/>
      <c r="H43" s="1125"/>
      <c r="I43" s="1125"/>
      <c r="J43" s="1125"/>
      <c r="K43" s="1125"/>
      <c r="L43" s="1125"/>
      <c r="M43" s="1125"/>
      <c r="N43" s="1125"/>
      <c r="O43" s="1125"/>
      <c r="P43" s="1126"/>
      <c r="Q43" s="1136"/>
      <c r="R43" s="1137"/>
      <c r="S43" s="1137"/>
      <c r="T43" s="1137"/>
      <c r="U43" s="1137"/>
      <c r="V43" s="1137"/>
      <c r="W43" s="1137"/>
      <c r="X43" s="1137"/>
      <c r="Y43" s="1137"/>
      <c r="Z43" s="1137"/>
      <c r="AA43" s="1137"/>
      <c r="AB43" s="1137"/>
      <c r="AC43" s="1137"/>
      <c r="AD43" s="1137"/>
      <c r="AE43" s="1138"/>
      <c r="AF43" s="1130"/>
      <c r="AG43" s="1131"/>
      <c r="AH43" s="1131"/>
      <c r="AI43" s="1131"/>
      <c r="AJ43" s="1132"/>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19"/>
      <c r="BF43" s="1119"/>
      <c r="BG43" s="1119"/>
      <c r="BH43" s="1119"/>
      <c r="BI43" s="1120"/>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24"/>
      <c r="C44" s="1125"/>
      <c r="D44" s="1125"/>
      <c r="E44" s="1125"/>
      <c r="F44" s="1125"/>
      <c r="G44" s="1125"/>
      <c r="H44" s="1125"/>
      <c r="I44" s="1125"/>
      <c r="J44" s="1125"/>
      <c r="K44" s="1125"/>
      <c r="L44" s="1125"/>
      <c r="M44" s="1125"/>
      <c r="N44" s="1125"/>
      <c r="O44" s="1125"/>
      <c r="P44" s="1126"/>
      <c r="Q44" s="1136"/>
      <c r="R44" s="1137"/>
      <c r="S44" s="1137"/>
      <c r="T44" s="1137"/>
      <c r="U44" s="1137"/>
      <c r="V44" s="1137"/>
      <c r="W44" s="1137"/>
      <c r="X44" s="1137"/>
      <c r="Y44" s="1137"/>
      <c r="Z44" s="1137"/>
      <c r="AA44" s="1137"/>
      <c r="AB44" s="1137"/>
      <c r="AC44" s="1137"/>
      <c r="AD44" s="1137"/>
      <c r="AE44" s="1138"/>
      <c r="AF44" s="1130"/>
      <c r="AG44" s="1131"/>
      <c r="AH44" s="1131"/>
      <c r="AI44" s="1131"/>
      <c r="AJ44" s="1132"/>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19"/>
      <c r="BF44" s="1119"/>
      <c r="BG44" s="1119"/>
      <c r="BH44" s="1119"/>
      <c r="BI44" s="1120"/>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24"/>
      <c r="C45" s="1125"/>
      <c r="D45" s="1125"/>
      <c r="E45" s="1125"/>
      <c r="F45" s="1125"/>
      <c r="G45" s="1125"/>
      <c r="H45" s="1125"/>
      <c r="I45" s="1125"/>
      <c r="J45" s="1125"/>
      <c r="K45" s="1125"/>
      <c r="L45" s="1125"/>
      <c r="M45" s="1125"/>
      <c r="N45" s="1125"/>
      <c r="O45" s="1125"/>
      <c r="P45" s="1126"/>
      <c r="Q45" s="1136"/>
      <c r="R45" s="1137"/>
      <c r="S45" s="1137"/>
      <c r="T45" s="1137"/>
      <c r="U45" s="1137"/>
      <c r="V45" s="1137"/>
      <c r="W45" s="1137"/>
      <c r="X45" s="1137"/>
      <c r="Y45" s="1137"/>
      <c r="Z45" s="1137"/>
      <c r="AA45" s="1137"/>
      <c r="AB45" s="1137"/>
      <c r="AC45" s="1137"/>
      <c r="AD45" s="1137"/>
      <c r="AE45" s="1138"/>
      <c r="AF45" s="1130"/>
      <c r="AG45" s="1131"/>
      <c r="AH45" s="1131"/>
      <c r="AI45" s="1131"/>
      <c r="AJ45" s="1132"/>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19"/>
      <c r="BF45" s="1119"/>
      <c r="BG45" s="1119"/>
      <c r="BH45" s="1119"/>
      <c r="BI45" s="1120"/>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24"/>
      <c r="C46" s="1125"/>
      <c r="D46" s="1125"/>
      <c r="E46" s="1125"/>
      <c r="F46" s="1125"/>
      <c r="G46" s="1125"/>
      <c r="H46" s="1125"/>
      <c r="I46" s="1125"/>
      <c r="J46" s="1125"/>
      <c r="K46" s="1125"/>
      <c r="L46" s="1125"/>
      <c r="M46" s="1125"/>
      <c r="N46" s="1125"/>
      <c r="O46" s="1125"/>
      <c r="P46" s="1126"/>
      <c r="Q46" s="1136"/>
      <c r="R46" s="1137"/>
      <c r="S46" s="1137"/>
      <c r="T46" s="1137"/>
      <c r="U46" s="1137"/>
      <c r="V46" s="1137"/>
      <c r="W46" s="1137"/>
      <c r="X46" s="1137"/>
      <c r="Y46" s="1137"/>
      <c r="Z46" s="1137"/>
      <c r="AA46" s="1137"/>
      <c r="AB46" s="1137"/>
      <c r="AC46" s="1137"/>
      <c r="AD46" s="1137"/>
      <c r="AE46" s="1138"/>
      <c r="AF46" s="1130"/>
      <c r="AG46" s="1131"/>
      <c r="AH46" s="1131"/>
      <c r="AI46" s="1131"/>
      <c r="AJ46" s="1132"/>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19"/>
      <c r="BF46" s="1119"/>
      <c r="BG46" s="1119"/>
      <c r="BH46" s="1119"/>
      <c r="BI46" s="1120"/>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24"/>
      <c r="C47" s="1125"/>
      <c r="D47" s="1125"/>
      <c r="E47" s="1125"/>
      <c r="F47" s="1125"/>
      <c r="G47" s="1125"/>
      <c r="H47" s="1125"/>
      <c r="I47" s="1125"/>
      <c r="J47" s="1125"/>
      <c r="K47" s="1125"/>
      <c r="L47" s="1125"/>
      <c r="M47" s="1125"/>
      <c r="N47" s="1125"/>
      <c r="O47" s="1125"/>
      <c r="P47" s="1126"/>
      <c r="Q47" s="1136"/>
      <c r="R47" s="1137"/>
      <c r="S47" s="1137"/>
      <c r="T47" s="1137"/>
      <c r="U47" s="1137"/>
      <c r="V47" s="1137"/>
      <c r="W47" s="1137"/>
      <c r="X47" s="1137"/>
      <c r="Y47" s="1137"/>
      <c r="Z47" s="1137"/>
      <c r="AA47" s="1137"/>
      <c r="AB47" s="1137"/>
      <c r="AC47" s="1137"/>
      <c r="AD47" s="1137"/>
      <c r="AE47" s="1138"/>
      <c r="AF47" s="1130"/>
      <c r="AG47" s="1131"/>
      <c r="AH47" s="1131"/>
      <c r="AI47" s="1131"/>
      <c r="AJ47" s="1132"/>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19"/>
      <c r="BF47" s="1119"/>
      <c r="BG47" s="1119"/>
      <c r="BH47" s="1119"/>
      <c r="BI47" s="1120"/>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24"/>
      <c r="C48" s="1125"/>
      <c r="D48" s="1125"/>
      <c r="E48" s="1125"/>
      <c r="F48" s="1125"/>
      <c r="G48" s="1125"/>
      <c r="H48" s="1125"/>
      <c r="I48" s="1125"/>
      <c r="J48" s="1125"/>
      <c r="K48" s="1125"/>
      <c r="L48" s="1125"/>
      <c r="M48" s="1125"/>
      <c r="N48" s="1125"/>
      <c r="O48" s="1125"/>
      <c r="P48" s="1126"/>
      <c r="Q48" s="1136"/>
      <c r="R48" s="1137"/>
      <c r="S48" s="1137"/>
      <c r="T48" s="1137"/>
      <c r="U48" s="1137"/>
      <c r="V48" s="1137"/>
      <c r="W48" s="1137"/>
      <c r="X48" s="1137"/>
      <c r="Y48" s="1137"/>
      <c r="Z48" s="1137"/>
      <c r="AA48" s="1137"/>
      <c r="AB48" s="1137"/>
      <c r="AC48" s="1137"/>
      <c r="AD48" s="1137"/>
      <c r="AE48" s="1138"/>
      <c r="AF48" s="1130"/>
      <c r="AG48" s="1131"/>
      <c r="AH48" s="1131"/>
      <c r="AI48" s="1131"/>
      <c r="AJ48" s="1132"/>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19"/>
      <c r="BF48" s="1119"/>
      <c r="BG48" s="1119"/>
      <c r="BH48" s="1119"/>
      <c r="BI48" s="1120"/>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24"/>
      <c r="C49" s="1125"/>
      <c r="D49" s="1125"/>
      <c r="E49" s="1125"/>
      <c r="F49" s="1125"/>
      <c r="G49" s="1125"/>
      <c r="H49" s="1125"/>
      <c r="I49" s="1125"/>
      <c r="J49" s="1125"/>
      <c r="K49" s="1125"/>
      <c r="L49" s="1125"/>
      <c r="M49" s="1125"/>
      <c r="N49" s="1125"/>
      <c r="O49" s="1125"/>
      <c r="P49" s="1126"/>
      <c r="Q49" s="1136"/>
      <c r="R49" s="1137"/>
      <c r="S49" s="1137"/>
      <c r="T49" s="1137"/>
      <c r="U49" s="1137"/>
      <c r="V49" s="1137"/>
      <c r="W49" s="1137"/>
      <c r="X49" s="1137"/>
      <c r="Y49" s="1137"/>
      <c r="Z49" s="1137"/>
      <c r="AA49" s="1137"/>
      <c r="AB49" s="1137"/>
      <c r="AC49" s="1137"/>
      <c r="AD49" s="1137"/>
      <c r="AE49" s="1138"/>
      <c r="AF49" s="1130"/>
      <c r="AG49" s="1131"/>
      <c r="AH49" s="1131"/>
      <c r="AI49" s="1131"/>
      <c r="AJ49" s="1132"/>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19"/>
      <c r="BF49" s="1119"/>
      <c r="BG49" s="1119"/>
      <c r="BH49" s="1119"/>
      <c r="BI49" s="1120"/>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24"/>
      <c r="C50" s="1125"/>
      <c r="D50" s="1125"/>
      <c r="E50" s="1125"/>
      <c r="F50" s="1125"/>
      <c r="G50" s="1125"/>
      <c r="H50" s="1125"/>
      <c r="I50" s="1125"/>
      <c r="J50" s="1125"/>
      <c r="K50" s="1125"/>
      <c r="L50" s="1125"/>
      <c r="M50" s="1125"/>
      <c r="N50" s="1125"/>
      <c r="O50" s="1125"/>
      <c r="P50" s="1126"/>
      <c r="Q50" s="1127"/>
      <c r="R50" s="1128"/>
      <c r="S50" s="1128"/>
      <c r="T50" s="1128"/>
      <c r="U50" s="1128"/>
      <c r="V50" s="1128"/>
      <c r="W50" s="1128"/>
      <c r="X50" s="1128"/>
      <c r="Y50" s="1128"/>
      <c r="Z50" s="1128"/>
      <c r="AA50" s="1128"/>
      <c r="AB50" s="1128"/>
      <c r="AC50" s="1128"/>
      <c r="AD50" s="1128"/>
      <c r="AE50" s="1129"/>
      <c r="AF50" s="1130"/>
      <c r="AG50" s="1131"/>
      <c r="AH50" s="1131"/>
      <c r="AI50" s="1131"/>
      <c r="AJ50" s="1132"/>
      <c r="AK50" s="1133"/>
      <c r="AL50" s="1128"/>
      <c r="AM50" s="1128"/>
      <c r="AN50" s="1128"/>
      <c r="AO50" s="1128"/>
      <c r="AP50" s="1128"/>
      <c r="AQ50" s="1128"/>
      <c r="AR50" s="1128"/>
      <c r="AS50" s="1128"/>
      <c r="AT50" s="1128"/>
      <c r="AU50" s="1128"/>
      <c r="AV50" s="1128"/>
      <c r="AW50" s="1128"/>
      <c r="AX50" s="1128"/>
      <c r="AY50" s="1128"/>
      <c r="AZ50" s="1134"/>
      <c r="BA50" s="1134"/>
      <c r="BB50" s="1134"/>
      <c r="BC50" s="1134"/>
      <c r="BD50" s="1134"/>
      <c r="BE50" s="1119"/>
      <c r="BF50" s="1119"/>
      <c r="BG50" s="1119"/>
      <c r="BH50" s="1119"/>
      <c r="BI50" s="1120"/>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24"/>
      <c r="C51" s="1125"/>
      <c r="D51" s="1125"/>
      <c r="E51" s="1125"/>
      <c r="F51" s="1125"/>
      <c r="G51" s="1125"/>
      <c r="H51" s="1125"/>
      <c r="I51" s="1125"/>
      <c r="J51" s="1125"/>
      <c r="K51" s="1125"/>
      <c r="L51" s="1125"/>
      <c r="M51" s="1125"/>
      <c r="N51" s="1125"/>
      <c r="O51" s="1125"/>
      <c r="P51" s="1126"/>
      <c r="Q51" s="1127"/>
      <c r="R51" s="1128"/>
      <c r="S51" s="1128"/>
      <c r="T51" s="1128"/>
      <c r="U51" s="1128"/>
      <c r="V51" s="1128"/>
      <c r="W51" s="1128"/>
      <c r="X51" s="1128"/>
      <c r="Y51" s="1128"/>
      <c r="Z51" s="1128"/>
      <c r="AA51" s="1128"/>
      <c r="AB51" s="1128"/>
      <c r="AC51" s="1128"/>
      <c r="AD51" s="1128"/>
      <c r="AE51" s="1129"/>
      <c r="AF51" s="1130"/>
      <c r="AG51" s="1131"/>
      <c r="AH51" s="1131"/>
      <c r="AI51" s="1131"/>
      <c r="AJ51" s="1132"/>
      <c r="AK51" s="1133"/>
      <c r="AL51" s="1128"/>
      <c r="AM51" s="1128"/>
      <c r="AN51" s="1128"/>
      <c r="AO51" s="1128"/>
      <c r="AP51" s="1128"/>
      <c r="AQ51" s="1128"/>
      <c r="AR51" s="1128"/>
      <c r="AS51" s="1128"/>
      <c r="AT51" s="1128"/>
      <c r="AU51" s="1128"/>
      <c r="AV51" s="1128"/>
      <c r="AW51" s="1128"/>
      <c r="AX51" s="1128"/>
      <c r="AY51" s="1128"/>
      <c r="AZ51" s="1134"/>
      <c r="BA51" s="1134"/>
      <c r="BB51" s="1134"/>
      <c r="BC51" s="1134"/>
      <c r="BD51" s="1134"/>
      <c r="BE51" s="1119"/>
      <c r="BF51" s="1119"/>
      <c r="BG51" s="1119"/>
      <c r="BH51" s="1119"/>
      <c r="BI51" s="1120"/>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24"/>
      <c r="C52" s="1125"/>
      <c r="D52" s="1125"/>
      <c r="E52" s="1125"/>
      <c r="F52" s="1125"/>
      <c r="G52" s="1125"/>
      <c r="H52" s="1125"/>
      <c r="I52" s="1125"/>
      <c r="J52" s="1125"/>
      <c r="K52" s="1125"/>
      <c r="L52" s="1125"/>
      <c r="M52" s="1125"/>
      <c r="N52" s="1125"/>
      <c r="O52" s="1125"/>
      <c r="P52" s="1126"/>
      <c r="Q52" s="1127"/>
      <c r="R52" s="1128"/>
      <c r="S52" s="1128"/>
      <c r="T52" s="1128"/>
      <c r="U52" s="1128"/>
      <c r="V52" s="1128"/>
      <c r="W52" s="1128"/>
      <c r="X52" s="1128"/>
      <c r="Y52" s="1128"/>
      <c r="Z52" s="1128"/>
      <c r="AA52" s="1128"/>
      <c r="AB52" s="1128"/>
      <c r="AC52" s="1128"/>
      <c r="AD52" s="1128"/>
      <c r="AE52" s="1129"/>
      <c r="AF52" s="1130"/>
      <c r="AG52" s="1131"/>
      <c r="AH52" s="1131"/>
      <c r="AI52" s="1131"/>
      <c r="AJ52" s="1132"/>
      <c r="AK52" s="1133"/>
      <c r="AL52" s="1128"/>
      <c r="AM52" s="1128"/>
      <c r="AN52" s="1128"/>
      <c r="AO52" s="1128"/>
      <c r="AP52" s="1128"/>
      <c r="AQ52" s="1128"/>
      <c r="AR52" s="1128"/>
      <c r="AS52" s="1128"/>
      <c r="AT52" s="1128"/>
      <c r="AU52" s="1128"/>
      <c r="AV52" s="1128"/>
      <c r="AW52" s="1128"/>
      <c r="AX52" s="1128"/>
      <c r="AY52" s="1128"/>
      <c r="AZ52" s="1134"/>
      <c r="BA52" s="1134"/>
      <c r="BB52" s="1134"/>
      <c r="BC52" s="1134"/>
      <c r="BD52" s="1134"/>
      <c r="BE52" s="1119"/>
      <c r="BF52" s="1119"/>
      <c r="BG52" s="1119"/>
      <c r="BH52" s="1119"/>
      <c r="BI52" s="1120"/>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24"/>
      <c r="C53" s="1125"/>
      <c r="D53" s="1125"/>
      <c r="E53" s="1125"/>
      <c r="F53" s="1125"/>
      <c r="G53" s="1125"/>
      <c r="H53" s="1125"/>
      <c r="I53" s="1125"/>
      <c r="J53" s="1125"/>
      <c r="K53" s="1125"/>
      <c r="L53" s="1125"/>
      <c r="M53" s="1125"/>
      <c r="N53" s="1125"/>
      <c r="O53" s="1125"/>
      <c r="P53" s="1126"/>
      <c r="Q53" s="1127"/>
      <c r="R53" s="1128"/>
      <c r="S53" s="1128"/>
      <c r="T53" s="1128"/>
      <c r="U53" s="1128"/>
      <c r="V53" s="1128"/>
      <c r="W53" s="1128"/>
      <c r="X53" s="1128"/>
      <c r="Y53" s="1128"/>
      <c r="Z53" s="1128"/>
      <c r="AA53" s="1128"/>
      <c r="AB53" s="1128"/>
      <c r="AC53" s="1128"/>
      <c r="AD53" s="1128"/>
      <c r="AE53" s="1129"/>
      <c r="AF53" s="1130"/>
      <c r="AG53" s="1131"/>
      <c r="AH53" s="1131"/>
      <c r="AI53" s="1131"/>
      <c r="AJ53" s="1132"/>
      <c r="AK53" s="1133"/>
      <c r="AL53" s="1128"/>
      <c r="AM53" s="1128"/>
      <c r="AN53" s="1128"/>
      <c r="AO53" s="1128"/>
      <c r="AP53" s="1128"/>
      <c r="AQ53" s="1128"/>
      <c r="AR53" s="1128"/>
      <c r="AS53" s="1128"/>
      <c r="AT53" s="1128"/>
      <c r="AU53" s="1128"/>
      <c r="AV53" s="1128"/>
      <c r="AW53" s="1128"/>
      <c r="AX53" s="1128"/>
      <c r="AY53" s="1128"/>
      <c r="AZ53" s="1134"/>
      <c r="BA53" s="1134"/>
      <c r="BB53" s="1134"/>
      <c r="BC53" s="1134"/>
      <c r="BD53" s="1134"/>
      <c r="BE53" s="1119"/>
      <c r="BF53" s="1119"/>
      <c r="BG53" s="1119"/>
      <c r="BH53" s="1119"/>
      <c r="BI53" s="1120"/>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24"/>
      <c r="C54" s="1125"/>
      <c r="D54" s="1125"/>
      <c r="E54" s="1125"/>
      <c r="F54" s="1125"/>
      <c r="G54" s="1125"/>
      <c r="H54" s="1125"/>
      <c r="I54" s="1125"/>
      <c r="J54" s="1125"/>
      <c r="K54" s="1125"/>
      <c r="L54" s="1125"/>
      <c r="M54" s="1125"/>
      <c r="N54" s="1125"/>
      <c r="O54" s="1125"/>
      <c r="P54" s="1126"/>
      <c r="Q54" s="1127"/>
      <c r="R54" s="1128"/>
      <c r="S54" s="1128"/>
      <c r="T54" s="1128"/>
      <c r="U54" s="1128"/>
      <c r="V54" s="1128"/>
      <c r="W54" s="1128"/>
      <c r="X54" s="1128"/>
      <c r="Y54" s="1128"/>
      <c r="Z54" s="1128"/>
      <c r="AA54" s="1128"/>
      <c r="AB54" s="1128"/>
      <c r="AC54" s="1128"/>
      <c r="AD54" s="1128"/>
      <c r="AE54" s="1129"/>
      <c r="AF54" s="1130"/>
      <c r="AG54" s="1131"/>
      <c r="AH54" s="1131"/>
      <c r="AI54" s="1131"/>
      <c r="AJ54" s="1132"/>
      <c r="AK54" s="1133"/>
      <c r="AL54" s="1128"/>
      <c r="AM54" s="1128"/>
      <c r="AN54" s="1128"/>
      <c r="AO54" s="1128"/>
      <c r="AP54" s="1128"/>
      <c r="AQ54" s="1128"/>
      <c r="AR54" s="1128"/>
      <c r="AS54" s="1128"/>
      <c r="AT54" s="1128"/>
      <c r="AU54" s="1128"/>
      <c r="AV54" s="1128"/>
      <c r="AW54" s="1128"/>
      <c r="AX54" s="1128"/>
      <c r="AY54" s="1128"/>
      <c r="AZ54" s="1134"/>
      <c r="BA54" s="1134"/>
      <c r="BB54" s="1134"/>
      <c r="BC54" s="1134"/>
      <c r="BD54" s="1134"/>
      <c r="BE54" s="1119"/>
      <c r="BF54" s="1119"/>
      <c r="BG54" s="1119"/>
      <c r="BH54" s="1119"/>
      <c r="BI54" s="1120"/>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24"/>
      <c r="C55" s="1125"/>
      <c r="D55" s="1125"/>
      <c r="E55" s="1125"/>
      <c r="F55" s="1125"/>
      <c r="G55" s="1125"/>
      <c r="H55" s="1125"/>
      <c r="I55" s="1125"/>
      <c r="J55" s="1125"/>
      <c r="K55" s="1125"/>
      <c r="L55" s="1125"/>
      <c r="M55" s="1125"/>
      <c r="N55" s="1125"/>
      <c r="O55" s="1125"/>
      <c r="P55" s="1126"/>
      <c r="Q55" s="1127"/>
      <c r="R55" s="1128"/>
      <c r="S55" s="1128"/>
      <c r="T55" s="1128"/>
      <c r="U55" s="1128"/>
      <c r="V55" s="1128"/>
      <c r="W55" s="1128"/>
      <c r="X55" s="1128"/>
      <c r="Y55" s="1128"/>
      <c r="Z55" s="1128"/>
      <c r="AA55" s="1128"/>
      <c r="AB55" s="1128"/>
      <c r="AC55" s="1128"/>
      <c r="AD55" s="1128"/>
      <c r="AE55" s="1129"/>
      <c r="AF55" s="1130"/>
      <c r="AG55" s="1131"/>
      <c r="AH55" s="1131"/>
      <c r="AI55" s="1131"/>
      <c r="AJ55" s="1132"/>
      <c r="AK55" s="1133"/>
      <c r="AL55" s="1128"/>
      <c r="AM55" s="1128"/>
      <c r="AN55" s="1128"/>
      <c r="AO55" s="1128"/>
      <c r="AP55" s="1128"/>
      <c r="AQ55" s="1128"/>
      <c r="AR55" s="1128"/>
      <c r="AS55" s="1128"/>
      <c r="AT55" s="1128"/>
      <c r="AU55" s="1128"/>
      <c r="AV55" s="1128"/>
      <c r="AW55" s="1128"/>
      <c r="AX55" s="1128"/>
      <c r="AY55" s="1128"/>
      <c r="AZ55" s="1134"/>
      <c r="BA55" s="1134"/>
      <c r="BB55" s="1134"/>
      <c r="BC55" s="1134"/>
      <c r="BD55" s="1134"/>
      <c r="BE55" s="1119"/>
      <c r="BF55" s="1119"/>
      <c r="BG55" s="1119"/>
      <c r="BH55" s="1119"/>
      <c r="BI55" s="1120"/>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24"/>
      <c r="C56" s="1125"/>
      <c r="D56" s="1125"/>
      <c r="E56" s="1125"/>
      <c r="F56" s="1125"/>
      <c r="G56" s="1125"/>
      <c r="H56" s="1125"/>
      <c r="I56" s="1125"/>
      <c r="J56" s="1125"/>
      <c r="K56" s="1125"/>
      <c r="L56" s="1125"/>
      <c r="M56" s="1125"/>
      <c r="N56" s="1125"/>
      <c r="O56" s="1125"/>
      <c r="P56" s="1126"/>
      <c r="Q56" s="1127"/>
      <c r="R56" s="1128"/>
      <c r="S56" s="1128"/>
      <c r="T56" s="1128"/>
      <c r="U56" s="1128"/>
      <c r="V56" s="1128"/>
      <c r="W56" s="1128"/>
      <c r="X56" s="1128"/>
      <c r="Y56" s="1128"/>
      <c r="Z56" s="1128"/>
      <c r="AA56" s="1128"/>
      <c r="AB56" s="1128"/>
      <c r="AC56" s="1128"/>
      <c r="AD56" s="1128"/>
      <c r="AE56" s="1129"/>
      <c r="AF56" s="1130"/>
      <c r="AG56" s="1131"/>
      <c r="AH56" s="1131"/>
      <c r="AI56" s="1131"/>
      <c r="AJ56" s="1132"/>
      <c r="AK56" s="1133"/>
      <c r="AL56" s="1128"/>
      <c r="AM56" s="1128"/>
      <c r="AN56" s="1128"/>
      <c r="AO56" s="1128"/>
      <c r="AP56" s="1128"/>
      <c r="AQ56" s="1128"/>
      <c r="AR56" s="1128"/>
      <c r="AS56" s="1128"/>
      <c r="AT56" s="1128"/>
      <c r="AU56" s="1128"/>
      <c r="AV56" s="1128"/>
      <c r="AW56" s="1128"/>
      <c r="AX56" s="1128"/>
      <c r="AY56" s="1128"/>
      <c r="AZ56" s="1134"/>
      <c r="BA56" s="1134"/>
      <c r="BB56" s="1134"/>
      <c r="BC56" s="1134"/>
      <c r="BD56" s="1134"/>
      <c r="BE56" s="1119"/>
      <c r="BF56" s="1119"/>
      <c r="BG56" s="1119"/>
      <c r="BH56" s="1119"/>
      <c r="BI56" s="1120"/>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24"/>
      <c r="C57" s="1125"/>
      <c r="D57" s="1125"/>
      <c r="E57" s="1125"/>
      <c r="F57" s="1125"/>
      <c r="G57" s="1125"/>
      <c r="H57" s="1125"/>
      <c r="I57" s="1125"/>
      <c r="J57" s="1125"/>
      <c r="K57" s="1125"/>
      <c r="L57" s="1125"/>
      <c r="M57" s="1125"/>
      <c r="N57" s="1125"/>
      <c r="O57" s="1125"/>
      <c r="P57" s="1126"/>
      <c r="Q57" s="1127"/>
      <c r="R57" s="1128"/>
      <c r="S57" s="1128"/>
      <c r="T57" s="1128"/>
      <c r="U57" s="1128"/>
      <c r="V57" s="1128"/>
      <c r="W57" s="1128"/>
      <c r="X57" s="1128"/>
      <c r="Y57" s="1128"/>
      <c r="Z57" s="1128"/>
      <c r="AA57" s="1128"/>
      <c r="AB57" s="1128"/>
      <c r="AC57" s="1128"/>
      <c r="AD57" s="1128"/>
      <c r="AE57" s="1129"/>
      <c r="AF57" s="1130"/>
      <c r="AG57" s="1131"/>
      <c r="AH57" s="1131"/>
      <c r="AI57" s="1131"/>
      <c r="AJ57" s="1132"/>
      <c r="AK57" s="1133"/>
      <c r="AL57" s="1128"/>
      <c r="AM57" s="1128"/>
      <c r="AN57" s="1128"/>
      <c r="AO57" s="1128"/>
      <c r="AP57" s="1128"/>
      <c r="AQ57" s="1128"/>
      <c r="AR57" s="1128"/>
      <c r="AS57" s="1128"/>
      <c r="AT57" s="1128"/>
      <c r="AU57" s="1128"/>
      <c r="AV57" s="1128"/>
      <c r="AW57" s="1128"/>
      <c r="AX57" s="1128"/>
      <c r="AY57" s="1128"/>
      <c r="AZ57" s="1134"/>
      <c r="BA57" s="1134"/>
      <c r="BB57" s="1134"/>
      <c r="BC57" s="1134"/>
      <c r="BD57" s="1134"/>
      <c r="BE57" s="1119"/>
      <c r="BF57" s="1119"/>
      <c r="BG57" s="1119"/>
      <c r="BH57" s="1119"/>
      <c r="BI57" s="1120"/>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24"/>
      <c r="C58" s="1125"/>
      <c r="D58" s="1125"/>
      <c r="E58" s="1125"/>
      <c r="F58" s="1125"/>
      <c r="G58" s="1125"/>
      <c r="H58" s="1125"/>
      <c r="I58" s="1125"/>
      <c r="J58" s="1125"/>
      <c r="K58" s="1125"/>
      <c r="L58" s="1125"/>
      <c r="M58" s="1125"/>
      <c r="N58" s="1125"/>
      <c r="O58" s="1125"/>
      <c r="P58" s="1126"/>
      <c r="Q58" s="1127"/>
      <c r="R58" s="1128"/>
      <c r="S58" s="1128"/>
      <c r="T58" s="1128"/>
      <c r="U58" s="1128"/>
      <c r="V58" s="1128"/>
      <c r="W58" s="1128"/>
      <c r="X58" s="1128"/>
      <c r="Y58" s="1128"/>
      <c r="Z58" s="1128"/>
      <c r="AA58" s="1128"/>
      <c r="AB58" s="1128"/>
      <c r="AC58" s="1128"/>
      <c r="AD58" s="1128"/>
      <c r="AE58" s="1129"/>
      <c r="AF58" s="1130"/>
      <c r="AG58" s="1131"/>
      <c r="AH58" s="1131"/>
      <c r="AI58" s="1131"/>
      <c r="AJ58" s="1132"/>
      <c r="AK58" s="1133"/>
      <c r="AL58" s="1128"/>
      <c r="AM58" s="1128"/>
      <c r="AN58" s="1128"/>
      <c r="AO58" s="1128"/>
      <c r="AP58" s="1128"/>
      <c r="AQ58" s="1128"/>
      <c r="AR58" s="1128"/>
      <c r="AS58" s="1128"/>
      <c r="AT58" s="1128"/>
      <c r="AU58" s="1128"/>
      <c r="AV58" s="1128"/>
      <c r="AW58" s="1128"/>
      <c r="AX58" s="1128"/>
      <c r="AY58" s="1128"/>
      <c r="AZ58" s="1134"/>
      <c r="BA58" s="1134"/>
      <c r="BB58" s="1134"/>
      <c r="BC58" s="1134"/>
      <c r="BD58" s="1134"/>
      <c r="BE58" s="1119"/>
      <c r="BF58" s="1119"/>
      <c r="BG58" s="1119"/>
      <c r="BH58" s="1119"/>
      <c r="BI58" s="1120"/>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24"/>
      <c r="C59" s="1125"/>
      <c r="D59" s="1125"/>
      <c r="E59" s="1125"/>
      <c r="F59" s="1125"/>
      <c r="G59" s="1125"/>
      <c r="H59" s="1125"/>
      <c r="I59" s="1125"/>
      <c r="J59" s="1125"/>
      <c r="K59" s="1125"/>
      <c r="L59" s="1125"/>
      <c r="M59" s="1125"/>
      <c r="N59" s="1125"/>
      <c r="O59" s="1125"/>
      <c r="P59" s="1126"/>
      <c r="Q59" s="1127"/>
      <c r="R59" s="1128"/>
      <c r="S59" s="1128"/>
      <c r="T59" s="1128"/>
      <c r="U59" s="1128"/>
      <c r="V59" s="1128"/>
      <c r="W59" s="1128"/>
      <c r="X59" s="1128"/>
      <c r="Y59" s="1128"/>
      <c r="Z59" s="1128"/>
      <c r="AA59" s="1128"/>
      <c r="AB59" s="1128"/>
      <c r="AC59" s="1128"/>
      <c r="AD59" s="1128"/>
      <c r="AE59" s="1129"/>
      <c r="AF59" s="1130"/>
      <c r="AG59" s="1131"/>
      <c r="AH59" s="1131"/>
      <c r="AI59" s="1131"/>
      <c r="AJ59" s="1132"/>
      <c r="AK59" s="1133"/>
      <c r="AL59" s="1128"/>
      <c r="AM59" s="1128"/>
      <c r="AN59" s="1128"/>
      <c r="AO59" s="1128"/>
      <c r="AP59" s="1128"/>
      <c r="AQ59" s="1128"/>
      <c r="AR59" s="1128"/>
      <c r="AS59" s="1128"/>
      <c r="AT59" s="1128"/>
      <c r="AU59" s="1128"/>
      <c r="AV59" s="1128"/>
      <c r="AW59" s="1128"/>
      <c r="AX59" s="1128"/>
      <c r="AY59" s="1128"/>
      <c r="AZ59" s="1134"/>
      <c r="BA59" s="1134"/>
      <c r="BB59" s="1134"/>
      <c r="BC59" s="1134"/>
      <c r="BD59" s="1134"/>
      <c r="BE59" s="1119"/>
      <c r="BF59" s="1119"/>
      <c r="BG59" s="1119"/>
      <c r="BH59" s="1119"/>
      <c r="BI59" s="1120"/>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24"/>
      <c r="C60" s="1125"/>
      <c r="D60" s="1125"/>
      <c r="E60" s="1125"/>
      <c r="F60" s="1125"/>
      <c r="G60" s="1125"/>
      <c r="H60" s="1125"/>
      <c r="I60" s="1125"/>
      <c r="J60" s="1125"/>
      <c r="K60" s="1125"/>
      <c r="L60" s="1125"/>
      <c r="M60" s="1125"/>
      <c r="N60" s="1125"/>
      <c r="O60" s="1125"/>
      <c r="P60" s="1126"/>
      <c r="Q60" s="1127"/>
      <c r="R60" s="1128"/>
      <c r="S60" s="1128"/>
      <c r="T60" s="1128"/>
      <c r="U60" s="1128"/>
      <c r="V60" s="1128"/>
      <c r="W60" s="1128"/>
      <c r="X60" s="1128"/>
      <c r="Y60" s="1128"/>
      <c r="Z60" s="1128"/>
      <c r="AA60" s="1128"/>
      <c r="AB60" s="1128"/>
      <c r="AC60" s="1128"/>
      <c r="AD60" s="1128"/>
      <c r="AE60" s="1129"/>
      <c r="AF60" s="1130"/>
      <c r="AG60" s="1131"/>
      <c r="AH60" s="1131"/>
      <c r="AI60" s="1131"/>
      <c r="AJ60" s="1132"/>
      <c r="AK60" s="1133"/>
      <c r="AL60" s="1128"/>
      <c r="AM60" s="1128"/>
      <c r="AN60" s="1128"/>
      <c r="AO60" s="1128"/>
      <c r="AP60" s="1128"/>
      <c r="AQ60" s="1128"/>
      <c r="AR60" s="1128"/>
      <c r="AS60" s="1128"/>
      <c r="AT60" s="1128"/>
      <c r="AU60" s="1128"/>
      <c r="AV60" s="1128"/>
      <c r="AW60" s="1128"/>
      <c r="AX60" s="1128"/>
      <c r="AY60" s="1128"/>
      <c r="AZ60" s="1134"/>
      <c r="BA60" s="1134"/>
      <c r="BB60" s="1134"/>
      <c r="BC60" s="1134"/>
      <c r="BD60" s="1134"/>
      <c r="BE60" s="1119"/>
      <c r="BF60" s="1119"/>
      <c r="BG60" s="1119"/>
      <c r="BH60" s="1119"/>
      <c r="BI60" s="1120"/>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24"/>
      <c r="C61" s="1125"/>
      <c r="D61" s="1125"/>
      <c r="E61" s="1125"/>
      <c r="F61" s="1125"/>
      <c r="G61" s="1125"/>
      <c r="H61" s="1125"/>
      <c r="I61" s="1125"/>
      <c r="J61" s="1125"/>
      <c r="K61" s="1125"/>
      <c r="L61" s="1125"/>
      <c r="M61" s="1125"/>
      <c r="N61" s="1125"/>
      <c r="O61" s="1125"/>
      <c r="P61" s="1126"/>
      <c r="Q61" s="1127"/>
      <c r="R61" s="1128"/>
      <c r="S61" s="1128"/>
      <c r="T61" s="1128"/>
      <c r="U61" s="1128"/>
      <c r="V61" s="1128"/>
      <c r="W61" s="1128"/>
      <c r="X61" s="1128"/>
      <c r="Y61" s="1128"/>
      <c r="Z61" s="1128"/>
      <c r="AA61" s="1128"/>
      <c r="AB61" s="1128"/>
      <c r="AC61" s="1128"/>
      <c r="AD61" s="1128"/>
      <c r="AE61" s="1129"/>
      <c r="AF61" s="1130"/>
      <c r="AG61" s="1131"/>
      <c r="AH61" s="1131"/>
      <c r="AI61" s="1131"/>
      <c r="AJ61" s="1132"/>
      <c r="AK61" s="1133"/>
      <c r="AL61" s="1128"/>
      <c r="AM61" s="1128"/>
      <c r="AN61" s="1128"/>
      <c r="AO61" s="1128"/>
      <c r="AP61" s="1128"/>
      <c r="AQ61" s="1128"/>
      <c r="AR61" s="1128"/>
      <c r="AS61" s="1128"/>
      <c r="AT61" s="1128"/>
      <c r="AU61" s="1128"/>
      <c r="AV61" s="1128"/>
      <c r="AW61" s="1128"/>
      <c r="AX61" s="1128"/>
      <c r="AY61" s="1128"/>
      <c r="AZ61" s="1134"/>
      <c r="BA61" s="1134"/>
      <c r="BB61" s="1134"/>
      <c r="BC61" s="1134"/>
      <c r="BD61" s="1134"/>
      <c r="BE61" s="1119"/>
      <c r="BF61" s="1119"/>
      <c r="BG61" s="1119"/>
      <c r="BH61" s="1119"/>
      <c r="BI61" s="1120"/>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24"/>
      <c r="C62" s="1125"/>
      <c r="D62" s="1125"/>
      <c r="E62" s="1125"/>
      <c r="F62" s="1125"/>
      <c r="G62" s="1125"/>
      <c r="H62" s="1125"/>
      <c r="I62" s="1125"/>
      <c r="J62" s="1125"/>
      <c r="K62" s="1125"/>
      <c r="L62" s="1125"/>
      <c r="M62" s="1125"/>
      <c r="N62" s="1125"/>
      <c r="O62" s="1125"/>
      <c r="P62" s="1126"/>
      <c r="Q62" s="1127"/>
      <c r="R62" s="1128"/>
      <c r="S62" s="1128"/>
      <c r="T62" s="1128"/>
      <c r="U62" s="1128"/>
      <c r="V62" s="1128"/>
      <c r="W62" s="1128"/>
      <c r="X62" s="1128"/>
      <c r="Y62" s="1128"/>
      <c r="Z62" s="1128"/>
      <c r="AA62" s="1128"/>
      <c r="AB62" s="1128"/>
      <c r="AC62" s="1128"/>
      <c r="AD62" s="1128"/>
      <c r="AE62" s="1129"/>
      <c r="AF62" s="1130"/>
      <c r="AG62" s="1131"/>
      <c r="AH62" s="1131"/>
      <c r="AI62" s="1131"/>
      <c r="AJ62" s="1132"/>
      <c r="AK62" s="1133"/>
      <c r="AL62" s="1128"/>
      <c r="AM62" s="1128"/>
      <c r="AN62" s="1128"/>
      <c r="AO62" s="1128"/>
      <c r="AP62" s="1128"/>
      <c r="AQ62" s="1128"/>
      <c r="AR62" s="1128"/>
      <c r="AS62" s="1128"/>
      <c r="AT62" s="1128"/>
      <c r="AU62" s="1128"/>
      <c r="AV62" s="1128"/>
      <c r="AW62" s="1128"/>
      <c r="AX62" s="1128"/>
      <c r="AY62" s="1128"/>
      <c r="AZ62" s="1134"/>
      <c r="BA62" s="1134"/>
      <c r="BB62" s="1134"/>
      <c r="BC62" s="1134"/>
      <c r="BD62" s="1134"/>
      <c r="BE62" s="1119"/>
      <c r="BF62" s="1119"/>
      <c r="BG62" s="1119"/>
      <c r="BH62" s="1119"/>
      <c r="BI62" s="1120"/>
      <c r="BJ62" s="1121" t="s">
        <v>415</v>
      </c>
      <c r="BK62" s="1122"/>
      <c r="BL62" s="1122"/>
      <c r="BM62" s="1122"/>
      <c r="BN62" s="1123"/>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393</v>
      </c>
      <c r="B63" s="1037" t="s">
        <v>416</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15"/>
      <c r="AF63" s="1116">
        <v>1210</v>
      </c>
      <c r="AG63" s="1052"/>
      <c r="AH63" s="1052"/>
      <c r="AI63" s="1052"/>
      <c r="AJ63" s="1117"/>
      <c r="AK63" s="1118"/>
      <c r="AL63" s="1056"/>
      <c r="AM63" s="1056"/>
      <c r="AN63" s="1056"/>
      <c r="AO63" s="1056"/>
      <c r="AP63" s="1052">
        <v>6567</v>
      </c>
      <c r="AQ63" s="1052"/>
      <c r="AR63" s="1052"/>
      <c r="AS63" s="1052"/>
      <c r="AT63" s="1052"/>
      <c r="AU63" s="1052">
        <v>447</v>
      </c>
      <c r="AV63" s="1052"/>
      <c r="AW63" s="1052"/>
      <c r="AX63" s="1052"/>
      <c r="AY63" s="1052"/>
      <c r="AZ63" s="1112"/>
      <c r="BA63" s="1112"/>
      <c r="BB63" s="1112"/>
      <c r="BC63" s="1112"/>
      <c r="BD63" s="1112"/>
      <c r="BE63" s="1053"/>
      <c r="BF63" s="1053"/>
      <c r="BG63" s="1053"/>
      <c r="BH63" s="1053"/>
      <c r="BI63" s="1054"/>
      <c r="BJ63" s="1113" t="s">
        <v>417</v>
      </c>
      <c r="BK63" s="1044"/>
      <c r="BL63" s="1044"/>
      <c r="BM63" s="1044"/>
      <c r="BN63" s="1114"/>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419</v>
      </c>
      <c r="B66" s="1089"/>
      <c r="C66" s="1089"/>
      <c r="D66" s="1089"/>
      <c r="E66" s="1089"/>
      <c r="F66" s="1089"/>
      <c r="G66" s="1089"/>
      <c r="H66" s="1089"/>
      <c r="I66" s="1089"/>
      <c r="J66" s="1089"/>
      <c r="K66" s="1089"/>
      <c r="L66" s="1089"/>
      <c r="M66" s="1089"/>
      <c r="N66" s="1089"/>
      <c r="O66" s="1089"/>
      <c r="P66" s="1090"/>
      <c r="Q66" s="1094" t="s">
        <v>420</v>
      </c>
      <c r="R66" s="1095"/>
      <c r="S66" s="1095"/>
      <c r="T66" s="1095"/>
      <c r="U66" s="1096"/>
      <c r="V66" s="1094" t="s">
        <v>421</v>
      </c>
      <c r="W66" s="1095"/>
      <c r="X66" s="1095"/>
      <c r="Y66" s="1095"/>
      <c r="Z66" s="1096"/>
      <c r="AA66" s="1094" t="s">
        <v>422</v>
      </c>
      <c r="AB66" s="1095"/>
      <c r="AC66" s="1095"/>
      <c r="AD66" s="1095"/>
      <c r="AE66" s="1096"/>
      <c r="AF66" s="1100" t="s">
        <v>423</v>
      </c>
      <c r="AG66" s="1101"/>
      <c r="AH66" s="1101"/>
      <c r="AI66" s="1101"/>
      <c r="AJ66" s="1102"/>
      <c r="AK66" s="1094" t="s">
        <v>424</v>
      </c>
      <c r="AL66" s="1089"/>
      <c r="AM66" s="1089"/>
      <c r="AN66" s="1089"/>
      <c r="AO66" s="1090"/>
      <c r="AP66" s="1094" t="s">
        <v>425</v>
      </c>
      <c r="AQ66" s="1095"/>
      <c r="AR66" s="1095"/>
      <c r="AS66" s="1095"/>
      <c r="AT66" s="1096"/>
      <c r="AU66" s="1094" t="s">
        <v>426</v>
      </c>
      <c r="AV66" s="1095"/>
      <c r="AW66" s="1095"/>
      <c r="AX66" s="1095"/>
      <c r="AY66" s="1096"/>
      <c r="AZ66" s="1094" t="s">
        <v>378</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596</v>
      </c>
      <c r="C68" s="1079"/>
      <c r="D68" s="1079"/>
      <c r="E68" s="1079"/>
      <c r="F68" s="1079"/>
      <c r="G68" s="1079"/>
      <c r="H68" s="1079"/>
      <c r="I68" s="1079"/>
      <c r="J68" s="1079"/>
      <c r="K68" s="1079"/>
      <c r="L68" s="1079"/>
      <c r="M68" s="1079"/>
      <c r="N68" s="1079"/>
      <c r="O68" s="1079"/>
      <c r="P68" s="1080"/>
      <c r="Q68" s="1081">
        <v>385</v>
      </c>
      <c r="R68" s="1075"/>
      <c r="S68" s="1075"/>
      <c r="T68" s="1075"/>
      <c r="U68" s="1075"/>
      <c r="V68" s="1075">
        <v>366</v>
      </c>
      <c r="W68" s="1075"/>
      <c r="X68" s="1075"/>
      <c r="Y68" s="1075"/>
      <c r="Z68" s="1075"/>
      <c r="AA68" s="1075">
        <v>20</v>
      </c>
      <c r="AB68" s="1075"/>
      <c r="AC68" s="1075"/>
      <c r="AD68" s="1075"/>
      <c r="AE68" s="1075"/>
      <c r="AF68" s="1075">
        <v>20</v>
      </c>
      <c r="AG68" s="1075"/>
      <c r="AH68" s="1075"/>
      <c r="AI68" s="1075"/>
      <c r="AJ68" s="1075"/>
      <c r="AK68" s="1075">
        <v>24</v>
      </c>
      <c r="AL68" s="1075"/>
      <c r="AM68" s="1075"/>
      <c r="AN68" s="1075"/>
      <c r="AO68" s="1075"/>
      <c r="AP68" s="1075">
        <v>319</v>
      </c>
      <c r="AQ68" s="1075"/>
      <c r="AR68" s="1075"/>
      <c r="AS68" s="1075"/>
      <c r="AT68" s="1075"/>
      <c r="AU68" s="1075">
        <v>124</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597</v>
      </c>
      <c r="C69" s="1068"/>
      <c r="D69" s="1068"/>
      <c r="E69" s="1068"/>
      <c r="F69" s="1068"/>
      <c r="G69" s="1068"/>
      <c r="H69" s="1068"/>
      <c r="I69" s="1068"/>
      <c r="J69" s="1068"/>
      <c r="K69" s="1068"/>
      <c r="L69" s="1068"/>
      <c r="M69" s="1068"/>
      <c r="N69" s="1068"/>
      <c r="O69" s="1068"/>
      <c r="P69" s="1069"/>
      <c r="Q69" s="1070">
        <v>3054</v>
      </c>
      <c r="R69" s="1064"/>
      <c r="S69" s="1064"/>
      <c r="T69" s="1064"/>
      <c r="U69" s="1064"/>
      <c r="V69" s="1064">
        <v>2972</v>
      </c>
      <c r="W69" s="1064"/>
      <c r="X69" s="1064"/>
      <c r="Y69" s="1064"/>
      <c r="Z69" s="1064"/>
      <c r="AA69" s="1064">
        <v>83</v>
      </c>
      <c r="AB69" s="1064"/>
      <c r="AC69" s="1064"/>
      <c r="AD69" s="1064"/>
      <c r="AE69" s="1064"/>
      <c r="AF69" s="1064">
        <v>83</v>
      </c>
      <c r="AG69" s="1064"/>
      <c r="AH69" s="1064"/>
      <c r="AI69" s="1064"/>
      <c r="AJ69" s="1064"/>
      <c r="AK69" s="1064">
        <v>81</v>
      </c>
      <c r="AL69" s="1064"/>
      <c r="AM69" s="1064"/>
      <c r="AN69" s="1064"/>
      <c r="AO69" s="1064"/>
      <c r="AP69" s="1064">
        <v>1205</v>
      </c>
      <c r="AQ69" s="1064"/>
      <c r="AR69" s="1064"/>
      <c r="AS69" s="1064"/>
      <c r="AT69" s="1064"/>
      <c r="AU69" s="1064">
        <v>215</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598</v>
      </c>
      <c r="C70" s="1068"/>
      <c r="D70" s="1068"/>
      <c r="E70" s="1068"/>
      <c r="F70" s="1068"/>
      <c r="G70" s="1068"/>
      <c r="H70" s="1068"/>
      <c r="I70" s="1068"/>
      <c r="J70" s="1068"/>
      <c r="K70" s="1068"/>
      <c r="L70" s="1068"/>
      <c r="M70" s="1068"/>
      <c r="N70" s="1068"/>
      <c r="O70" s="1068"/>
      <c r="P70" s="1069"/>
      <c r="Q70" s="1070">
        <v>17505</v>
      </c>
      <c r="R70" s="1064"/>
      <c r="S70" s="1064"/>
      <c r="T70" s="1064"/>
      <c r="U70" s="1064"/>
      <c r="V70" s="1064">
        <v>17040</v>
      </c>
      <c r="W70" s="1064"/>
      <c r="X70" s="1064"/>
      <c r="Y70" s="1064"/>
      <c r="Z70" s="1064"/>
      <c r="AA70" s="1064">
        <v>465</v>
      </c>
      <c r="AB70" s="1064"/>
      <c r="AC70" s="1064"/>
      <c r="AD70" s="1064"/>
      <c r="AE70" s="1064"/>
      <c r="AF70" s="1064">
        <v>465</v>
      </c>
      <c r="AG70" s="1064"/>
      <c r="AH70" s="1064"/>
      <c r="AI70" s="1064"/>
      <c r="AJ70" s="1064"/>
      <c r="AK70" s="1064">
        <v>2633</v>
      </c>
      <c r="AL70" s="1064"/>
      <c r="AM70" s="1064"/>
      <c r="AN70" s="1064"/>
      <c r="AO70" s="1064"/>
      <c r="AP70" s="1064" t="s">
        <v>595</v>
      </c>
      <c r="AQ70" s="1064"/>
      <c r="AR70" s="1064"/>
      <c r="AS70" s="1064"/>
      <c r="AT70" s="1064"/>
      <c r="AU70" s="1064" t="s">
        <v>595</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599</v>
      </c>
      <c r="C71" s="1068"/>
      <c r="D71" s="1068"/>
      <c r="E71" s="1068"/>
      <c r="F71" s="1068"/>
      <c r="G71" s="1068"/>
      <c r="H71" s="1068"/>
      <c r="I71" s="1068"/>
      <c r="J71" s="1068"/>
      <c r="K71" s="1068"/>
      <c r="L71" s="1068"/>
      <c r="M71" s="1068"/>
      <c r="N71" s="1068"/>
      <c r="O71" s="1068"/>
      <c r="P71" s="1069"/>
      <c r="Q71" s="1070">
        <v>509</v>
      </c>
      <c r="R71" s="1064"/>
      <c r="S71" s="1064"/>
      <c r="T71" s="1064"/>
      <c r="U71" s="1064"/>
      <c r="V71" s="1064">
        <v>503</v>
      </c>
      <c r="W71" s="1064"/>
      <c r="X71" s="1064"/>
      <c r="Y71" s="1064"/>
      <c r="Z71" s="1064"/>
      <c r="AA71" s="1064">
        <v>6</v>
      </c>
      <c r="AB71" s="1064"/>
      <c r="AC71" s="1064"/>
      <c r="AD71" s="1064"/>
      <c r="AE71" s="1064"/>
      <c r="AF71" s="1064">
        <v>6</v>
      </c>
      <c r="AG71" s="1064"/>
      <c r="AH71" s="1064"/>
      <c r="AI71" s="1064"/>
      <c r="AJ71" s="1064"/>
      <c r="AK71" s="1064">
        <v>41</v>
      </c>
      <c r="AL71" s="1064"/>
      <c r="AM71" s="1064"/>
      <c r="AN71" s="1064"/>
      <c r="AO71" s="1064"/>
      <c r="AP71" s="1064" t="s">
        <v>595</v>
      </c>
      <c r="AQ71" s="1064"/>
      <c r="AR71" s="1064"/>
      <c r="AS71" s="1064"/>
      <c r="AT71" s="1064"/>
      <c r="AU71" s="1064" t="s">
        <v>595</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600</v>
      </c>
      <c r="C72" s="1068"/>
      <c r="D72" s="1068"/>
      <c r="E72" s="1068"/>
      <c r="F72" s="1068"/>
      <c r="G72" s="1068"/>
      <c r="H72" s="1068"/>
      <c r="I72" s="1068"/>
      <c r="J72" s="1068"/>
      <c r="K72" s="1068"/>
      <c r="L72" s="1068"/>
      <c r="M72" s="1068"/>
      <c r="N72" s="1068"/>
      <c r="O72" s="1068"/>
      <c r="P72" s="1069"/>
      <c r="Q72" s="1070">
        <v>131177</v>
      </c>
      <c r="R72" s="1064"/>
      <c r="S72" s="1064"/>
      <c r="T72" s="1064"/>
      <c r="U72" s="1064"/>
      <c r="V72" s="1064">
        <v>128584</v>
      </c>
      <c r="W72" s="1064"/>
      <c r="X72" s="1064"/>
      <c r="Y72" s="1064"/>
      <c r="Z72" s="1064"/>
      <c r="AA72" s="1064">
        <v>2593</v>
      </c>
      <c r="AB72" s="1064"/>
      <c r="AC72" s="1064"/>
      <c r="AD72" s="1064"/>
      <c r="AE72" s="1064"/>
      <c r="AF72" s="1064">
        <v>2593</v>
      </c>
      <c r="AG72" s="1064"/>
      <c r="AH72" s="1064"/>
      <c r="AI72" s="1064"/>
      <c r="AJ72" s="1064"/>
      <c r="AK72" s="1064">
        <v>1324</v>
      </c>
      <c r="AL72" s="1064"/>
      <c r="AM72" s="1064"/>
      <c r="AN72" s="1064"/>
      <c r="AO72" s="1064"/>
      <c r="AP72" s="1064" t="s">
        <v>595</v>
      </c>
      <c r="AQ72" s="1064"/>
      <c r="AR72" s="1064"/>
      <c r="AS72" s="1064"/>
      <c r="AT72" s="1064"/>
      <c r="AU72" s="1064" t="s">
        <v>595</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601</v>
      </c>
      <c r="C73" s="1068"/>
      <c r="D73" s="1068"/>
      <c r="E73" s="1068"/>
      <c r="F73" s="1068"/>
      <c r="G73" s="1068"/>
      <c r="H73" s="1068"/>
      <c r="I73" s="1068"/>
      <c r="J73" s="1068"/>
      <c r="K73" s="1068"/>
      <c r="L73" s="1068"/>
      <c r="M73" s="1068"/>
      <c r="N73" s="1068"/>
      <c r="O73" s="1068"/>
      <c r="P73" s="1069"/>
      <c r="Q73" s="1070">
        <v>3389</v>
      </c>
      <c r="R73" s="1064"/>
      <c r="S73" s="1064"/>
      <c r="T73" s="1064"/>
      <c r="U73" s="1064"/>
      <c r="V73" s="1064">
        <v>2966</v>
      </c>
      <c r="W73" s="1064"/>
      <c r="X73" s="1064"/>
      <c r="Y73" s="1064"/>
      <c r="Z73" s="1064"/>
      <c r="AA73" s="1064">
        <v>422</v>
      </c>
      <c r="AB73" s="1064"/>
      <c r="AC73" s="1064"/>
      <c r="AD73" s="1064"/>
      <c r="AE73" s="1064"/>
      <c r="AF73" s="1074">
        <v>422</v>
      </c>
      <c r="AG73" s="1072"/>
      <c r="AH73" s="1072"/>
      <c r="AI73" s="1072"/>
      <c r="AJ73" s="1073"/>
      <c r="AK73" s="1064">
        <v>10</v>
      </c>
      <c r="AL73" s="1064"/>
      <c r="AM73" s="1064"/>
      <c r="AN73" s="1064"/>
      <c r="AO73" s="1064"/>
      <c r="AP73" s="1064" t="s">
        <v>595</v>
      </c>
      <c r="AQ73" s="1064"/>
      <c r="AR73" s="1064"/>
      <c r="AS73" s="1064"/>
      <c r="AT73" s="1064"/>
      <c r="AU73" s="1064" t="s">
        <v>595</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602</v>
      </c>
      <c r="C74" s="1068"/>
      <c r="D74" s="1068"/>
      <c r="E74" s="1068"/>
      <c r="F74" s="1068"/>
      <c r="G74" s="1068"/>
      <c r="H74" s="1068"/>
      <c r="I74" s="1068"/>
      <c r="J74" s="1068"/>
      <c r="K74" s="1068"/>
      <c r="L74" s="1068"/>
      <c r="M74" s="1068"/>
      <c r="N74" s="1068"/>
      <c r="O74" s="1068"/>
      <c r="P74" s="1069"/>
      <c r="Q74" s="1070">
        <v>28</v>
      </c>
      <c r="R74" s="1064"/>
      <c r="S74" s="1064"/>
      <c r="T74" s="1064"/>
      <c r="U74" s="1064"/>
      <c r="V74" s="1064">
        <v>22</v>
      </c>
      <c r="W74" s="1064"/>
      <c r="X74" s="1064"/>
      <c r="Y74" s="1064"/>
      <c r="Z74" s="1064"/>
      <c r="AA74" s="1064">
        <v>6</v>
      </c>
      <c r="AB74" s="1064"/>
      <c r="AC74" s="1064"/>
      <c r="AD74" s="1064"/>
      <c r="AE74" s="1064"/>
      <c r="AF74" s="1064">
        <v>6</v>
      </c>
      <c r="AG74" s="1064"/>
      <c r="AH74" s="1064"/>
      <c r="AI74" s="1064"/>
      <c r="AJ74" s="1064"/>
      <c r="AK74" s="1064" t="s">
        <v>595</v>
      </c>
      <c r="AL74" s="1064"/>
      <c r="AM74" s="1064"/>
      <c r="AN74" s="1064"/>
      <c r="AO74" s="1064"/>
      <c r="AP74" s="1064" t="s">
        <v>595</v>
      </c>
      <c r="AQ74" s="1064"/>
      <c r="AR74" s="1064"/>
      <c r="AS74" s="1064"/>
      <c r="AT74" s="1064"/>
      <c r="AU74" s="1074" t="s">
        <v>611</v>
      </c>
      <c r="AV74" s="1072"/>
      <c r="AW74" s="1072"/>
      <c r="AX74" s="1072"/>
      <c r="AY74" s="1073"/>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603</v>
      </c>
      <c r="C75" s="1068"/>
      <c r="D75" s="1068"/>
      <c r="E75" s="1068"/>
      <c r="F75" s="1068"/>
      <c r="G75" s="1068"/>
      <c r="H75" s="1068"/>
      <c r="I75" s="1068"/>
      <c r="J75" s="1068"/>
      <c r="K75" s="1068"/>
      <c r="L75" s="1068"/>
      <c r="M75" s="1068"/>
      <c r="N75" s="1068"/>
      <c r="O75" s="1068"/>
      <c r="P75" s="1069"/>
      <c r="Q75" s="1071">
        <v>2577</v>
      </c>
      <c r="R75" s="1072"/>
      <c r="S75" s="1072"/>
      <c r="T75" s="1072"/>
      <c r="U75" s="1073"/>
      <c r="V75" s="1074">
        <v>2421</v>
      </c>
      <c r="W75" s="1072"/>
      <c r="X75" s="1072"/>
      <c r="Y75" s="1072"/>
      <c r="Z75" s="1073"/>
      <c r="AA75" s="1074">
        <v>156</v>
      </c>
      <c r="AB75" s="1072"/>
      <c r="AC75" s="1072"/>
      <c r="AD75" s="1072"/>
      <c r="AE75" s="1073"/>
      <c r="AF75" s="1074">
        <v>156</v>
      </c>
      <c r="AG75" s="1072"/>
      <c r="AH75" s="1072"/>
      <c r="AI75" s="1072"/>
      <c r="AJ75" s="1073"/>
      <c r="AK75" s="1064" t="s">
        <v>595</v>
      </c>
      <c r="AL75" s="1064"/>
      <c r="AM75" s="1064"/>
      <c r="AN75" s="1064"/>
      <c r="AO75" s="1064"/>
      <c r="AP75" s="1074">
        <v>8721</v>
      </c>
      <c r="AQ75" s="1072"/>
      <c r="AR75" s="1072"/>
      <c r="AS75" s="1072"/>
      <c r="AT75" s="1073"/>
      <c r="AU75" s="1074">
        <v>1027</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604</v>
      </c>
      <c r="C76" s="1068"/>
      <c r="D76" s="1068"/>
      <c r="E76" s="1068"/>
      <c r="F76" s="1068"/>
      <c r="G76" s="1068"/>
      <c r="H76" s="1068"/>
      <c r="I76" s="1068"/>
      <c r="J76" s="1068"/>
      <c r="K76" s="1068"/>
      <c r="L76" s="1068"/>
      <c r="M76" s="1068"/>
      <c r="N76" s="1068"/>
      <c r="O76" s="1068"/>
      <c r="P76" s="1069"/>
      <c r="Q76" s="1071">
        <v>1545</v>
      </c>
      <c r="R76" s="1072"/>
      <c r="S76" s="1072"/>
      <c r="T76" s="1072"/>
      <c r="U76" s="1073"/>
      <c r="V76" s="1074">
        <v>1564</v>
      </c>
      <c r="W76" s="1072"/>
      <c r="X76" s="1072"/>
      <c r="Y76" s="1072"/>
      <c r="Z76" s="1073"/>
      <c r="AA76" s="1074">
        <v>-19</v>
      </c>
      <c r="AB76" s="1072"/>
      <c r="AC76" s="1072"/>
      <c r="AD76" s="1072"/>
      <c r="AE76" s="1073"/>
      <c r="AF76" s="1074">
        <v>2114</v>
      </c>
      <c r="AG76" s="1072"/>
      <c r="AH76" s="1072"/>
      <c r="AI76" s="1072"/>
      <c r="AJ76" s="1073"/>
      <c r="AK76" s="1074">
        <v>24</v>
      </c>
      <c r="AL76" s="1072"/>
      <c r="AM76" s="1072"/>
      <c r="AN76" s="1072"/>
      <c r="AO76" s="1073"/>
      <c r="AP76" s="1074">
        <v>4642</v>
      </c>
      <c r="AQ76" s="1072"/>
      <c r="AR76" s="1072"/>
      <c r="AS76" s="1072"/>
      <c r="AT76" s="1073"/>
      <c r="AU76" s="1064" t="s">
        <v>595</v>
      </c>
      <c r="AV76" s="1064"/>
      <c r="AW76" s="1064"/>
      <c r="AX76" s="1064"/>
      <c r="AY76" s="1064"/>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393</v>
      </c>
      <c r="B88" s="1037" t="s">
        <v>427</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5865</v>
      </c>
      <c r="AG88" s="1052"/>
      <c r="AH88" s="1052"/>
      <c r="AI88" s="1052"/>
      <c r="AJ88" s="1052"/>
      <c r="AK88" s="1056"/>
      <c r="AL88" s="1056"/>
      <c r="AM88" s="1056"/>
      <c r="AN88" s="1056"/>
      <c r="AO88" s="1056"/>
      <c r="AP88" s="1052">
        <v>14887</v>
      </c>
      <c r="AQ88" s="1052"/>
      <c r="AR88" s="1052"/>
      <c r="AS88" s="1052"/>
      <c r="AT88" s="1052"/>
      <c r="AU88" s="1052">
        <v>1366</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1037" t="s">
        <v>428</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2</v>
      </c>
      <c r="CS102" s="1044"/>
      <c r="CT102" s="1044"/>
      <c r="CU102" s="1044"/>
      <c r="CV102" s="1045"/>
      <c r="CW102" s="1043"/>
      <c r="CX102" s="1044"/>
      <c r="CY102" s="1044"/>
      <c r="CZ102" s="1044"/>
      <c r="DA102" s="1045"/>
      <c r="DB102" s="1043"/>
      <c r="DC102" s="1044"/>
      <c r="DD102" s="1044"/>
      <c r="DE102" s="1044"/>
      <c r="DF102" s="1045"/>
      <c r="DG102" s="1043">
        <v>1768</v>
      </c>
      <c r="DH102" s="1044"/>
      <c r="DI102" s="1044"/>
      <c r="DJ102" s="1044"/>
      <c r="DK102" s="1045"/>
      <c r="DL102" s="1043"/>
      <c r="DM102" s="1044"/>
      <c r="DN102" s="1044"/>
      <c r="DO102" s="1044"/>
      <c r="DP102" s="1045"/>
      <c r="DQ102" s="1043">
        <v>1768</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429</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430</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433</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434</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435</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436</v>
      </c>
      <c r="AB109" s="987"/>
      <c r="AC109" s="987"/>
      <c r="AD109" s="987"/>
      <c r="AE109" s="988"/>
      <c r="AF109" s="989" t="s">
        <v>308</v>
      </c>
      <c r="AG109" s="987"/>
      <c r="AH109" s="987"/>
      <c r="AI109" s="987"/>
      <c r="AJ109" s="988"/>
      <c r="AK109" s="989" t="s">
        <v>307</v>
      </c>
      <c r="AL109" s="987"/>
      <c r="AM109" s="987"/>
      <c r="AN109" s="987"/>
      <c r="AO109" s="988"/>
      <c r="AP109" s="989" t="s">
        <v>437</v>
      </c>
      <c r="AQ109" s="987"/>
      <c r="AR109" s="987"/>
      <c r="AS109" s="987"/>
      <c r="AT109" s="1018"/>
      <c r="AU109" s="986" t="s">
        <v>435</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436</v>
      </c>
      <c r="BR109" s="987"/>
      <c r="BS109" s="987"/>
      <c r="BT109" s="987"/>
      <c r="BU109" s="988"/>
      <c r="BV109" s="989" t="s">
        <v>308</v>
      </c>
      <c r="BW109" s="987"/>
      <c r="BX109" s="987"/>
      <c r="BY109" s="987"/>
      <c r="BZ109" s="988"/>
      <c r="CA109" s="989" t="s">
        <v>307</v>
      </c>
      <c r="CB109" s="987"/>
      <c r="CC109" s="987"/>
      <c r="CD109" s="987"/>
      <c r="CE109" s="988"/>
      <c r="CF109" s="1025" t="s">
        <v>437</v>
      </c>
      <c r="CG109" s="1025"/>
      <c r="CH109" s="1025"/>
      <c r="CI109" s="1025"/>
      <c r="CJ109" s="1025"/>
      <c r="CK109" s="989" t="s">
        <v>438</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436</v>
      </c>
      <c r="DH109" s="987"/>
      <c r="DI109" s="987"/>
      <c r="DJ109" s="987"/>
      <c r="DK109" s="988"/>
      <c r="DL109" s="989" t="s">
        <v>308</v>
      </c>
      <c r="DM109" s="987"/>
      <c r="DN109" s="987"/>
      <c r="DO109" s="987"/>
      <c r="DP109" s="988"/>
      <c r="DQ109" s="989" t="s">
        <v>307</v>
      </c>
      <c r="DR109" s="987"/>
      <c r="DS109" s="987"/>
      <c r="DT109" s="987"/>
      <c r="DU109" s="988"/>
      <c r="DV109" s="989" t="s">
        <v>437</v>
      </c>
      <c r="DW109" s="987"/>
      <c r="DX109" s="987"/>
      <c r="DY109" s="987"/>
      <c r="DZ109" s="1018"/>
    </row>
    <row r="110" spans="1:131" s="247" customFormat="1" ht="26.25" customHeight="1" x14ac:dyDescent="0.15">
      <c r="A110" s="889" t="s">
        <v>439</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1540082</v>
      </c>
      <c r="AB110" s="980"/>
      <c r="AC110" s="980"/>
      <c r="AD110" s="980"/>
      <c r="AE110" s="981"/>
      <c r="AF110" s="982">
        <v>1492107</v>
      </c>
      <c r="AG110" s="980"/>
      <c r="AH110" s="980"/>
      <c r="AI110" s="980"/>
      <c r="AJ110" s="981"/>
      <c r="AK110" s="982">
        <v>1430704</v>
      </c>
      <c r="AL110" s="980"/>
      <c r="AM110" s="980"/>
      <c r="AN110" s="980"/>
      <c r="AO110" s="981"/>
      <c r="AP110" s="983">
        <v>22.5</v>
      </c>
      <c r="AQ110" s="984"/>
      <c r="AR110" s="984"/>
      <c r="AS110" s="984"/>
      <c r="AT110" s="985"/>
      <c r="AU110" s="1019" t="s">
        <v>73</v>
      </c>
      <c r="AV110" s="1020"/>
      <c r="AW110" s="1020"/>
      <c r="AX110" s="1020"/>
      <c r="AY110" s="1020"/>
      <c r="AZ110" s="945" t="s">
        <v>440</v>
      </c>
      <c r="BA110" s="890"/>
      <c r="BB110" s="890"/>
      <c r="BC110" s="890"/>
      <c r="BD110" s="890"/>
      <c r="BE110" s="890"/>
      <c r="BF110" s="890"/>
      <c r="BG110" s="890"/>
      <c r="BH110" s="890"/>
      <c r="BI110" s="890"/>
      <c r="BJ110" s="890"/>
      <c r="BK110" s="890"/>
      <c r="BL110" s="890"/>
      <c r="BM110" s="890"/>
      <c r="BN110" s="890"/>
      <c r="BO110" s="890"/>
      <c r="BP110" s="891"/>
      <c r="BQ110" s="946">
        <v>12527115</v>
      </c>
      <c r="BR110" s="927"/>
      <c r="BS110" s="927"/>
      <c r="BT110" s="927"/>
      <c r="BU110" s="927"/>
      <c r="BV110" s="927">
        <v>12671748</v>
      </c>
      <c r="BW110" s="927"/>
      <c r="BX110" s="927"/>
      <c r="BY110" s="927"/>
      <c r="BZ110" s="927"/>
      <c r="CA110" s="927">
        <v>12046037</v>
      </c>
      <c r="CB110" s="927"/>
      <c r="CC110" s="927"/>
      <c r="CD110" s="927"/>
      <c r="CE110" s="927"/>
      <c r="CF110" s="951">
        <v>189.2</v>
      </c>
      <c r="CG110" s="952"/>
      <c r="CH110" s="952"/>
      <c r="CI110" s="952"/>
      <c r="CJ110" s="952"/>
      <c r="CK110" s="1015" t="s">
        <v>441</v>
      </c>
      <c r="CL110" s="901"/>
      <c r="CM110" s="976" t="s">
        <v>442</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443</v>
      </c>
      <c r="DH110" s="927"/>
      <c r="DI110" s="927"/>
      <c r="DJ110" s="927"/>
      <c r="DK110" s="927"/>
      <c r="DL110" s="927" t="s">
        <v>417</v>
      </c>
      <c r="DM110" s="927"/>
      <c r="DN110" s="927"/>
      <c r="DO110" s="927"/>
      <c r="DP110" s="927"/>
      <c r="DQ110" s="927" t="s">
        <v>444</v>
      </c>
      <c r="DR110" s="927"/>
      <c r="DS110" s="927"/>
      <c r="DT110" s="927"/>
      <c r="DU110" s="927"/>
      <c r="DV110" s="928" t="s">
        <v>417</v>
      </c>
      <c r="DW110" s="928"/>
      <c r="DX110" s="928"/>
      <c r="DY110" s="928"/>
      <c r="DZ110" s="929"/>
    </row>
    <row r="111" spans="1:131" s="247" customFormat="1" ht="26.25" customHeight="1" x14ac:dyDescent="0.15">
      <c r="A111" s="856" t="s">
        <v>445</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443</v>
      </c>
      <c r="AB111" s="1008"/>
      <c r="AC111" s="1008"/>
      <c r="AD111" s="1008"/>
      <c r="AE111" s="1009"/>
      <c r="AF111" s="1010" t="s">
        <v>417</v>
      </c>
      <c r="AG111" s="1008"/>
      <c r="AH111" s="1008"/>
      <c r="AI111" s="1008"/>
      <c r="AJ111" s="1009"/>
      <c r="AK111" s="1010" t="s">
        <v>443</v>
      </c>
      <c r="AL111" s="1008"/>
      <c r="AM111" s="1008"/>
      <c r="AN111" s="1008"/>
      <c r="AO111" s="1009"/>
      <c r="AP111" s="1011" t="s">
        <v>443</v>
      </c>
      <c r="AQ111" s="1012"/>
      <c r="AR111" s="1012"/>
      <c r="AS111" s="1012"/>
      <c r="AT111" s="1013"/>
      <c r="AU111" s="1021"/>
      <c r="AV111" s="1022"/>
      <c r="AW111" s="1022"/>
      <c r="AX111" s="1022"/>
      <c r="AY111" s="1022"/>
      <c r="AZ111" s="897" t="s">
        <v>446</v>
      </c>
      <c r="BA111" s="832"/>
      <c r="BB111" s="832"/>
      <c r="BC111" s="832"/>
      <c r="BD111" s="832"/>
      <c r="BE111" s="832"/>
      <c r="BF111" s="832"/>
      <c r="BG111" s="832"/>
      <c r="BH111" s="832"/>
      <c r="BI111" s="832"/>
      <c r="BJ111" s="832"/>
      <c r="BK111" s="832"/>
      <c r="BL111" s="832"/>
      <c r="BM111" s="832"/>
      <c r="BN111" s="832"/>
      <c r="BO111" s="832"/>
      <c r="BP111" s="833"/>
      <c r="BQ111" s="898">
        <v>1802625</v>
      </c>
      <c r="BR111" s="899"/>
      <c r="BS111" s="899"/>
      <c r="BT111" s="899"/>
      <c r="BU111" s="899"/>
      <c r="BV111" s="899">
        <v>1764720</v>
      </c>
      <c r="BW111" s="899"/>
      <c r="BX111" s="899"/>
      <c r="BY111" s="899"/>
      <c r="BZ111" s="899"/>
      <c r="CA111" s="899">
        <v>1766686</v>
      </c>
      <c r="CB111" s="899"/>
      <c r="CC111" s="899"/>
      <c r="CD111" s="899"/>
      <c r="CE111" s="899"/>
      <c r="CF111" s="960">
        <v>27.8</v>
      </c>
      <c r="CG111" s="961"/>
      <c r="CH111" s="961"/>
      <c r="CI111" s="961"/>
      <c r="CJ111" s="961"/>
      <c r="CK111" s="1016"/>
      <c r="CL111" s="903"/>
      <c r="CM111" s="906" t="s">
        <v>447</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417</v>
      </c>
      <c r="DH111" s="899"/>
      <c r="DI111" s="899"/>
      <c r="DJ111" s="899"/>
      <c r="DK111" s="899"/>
      <c r="DL111" s="899" t="s">
        <v>443</v>
      </c>
      <c r="DM111" s="899"/>
      <c r="DN111" s="899"/>
      <c r="DO111" s="899"/>
      <c r="DP111" s="899"/>
      <c r="DQ111" s="899" t="s">
        <v>443</v>
      </c>
      <c r="DR111" s="899"/>
      <c r="DS111" s="899"/>
      <c r="DT111" s="899"/>
      <c r="DU111" s="899"/>
      <c r="DV111" s="876" t="s">
        <v>448</v>
      </c>
      <c r="DW111" s="876"/>
      <c r="DX111" s="876"/>
      <c r="DY111" s="876"/>
      <c r="DZ111" s="877"/>
    </row>
    <row r="112" spans="1:131" s="247" customFormat="1" ht="26.25" customHeight="1" x14ac:dyDescent="0.15">
      <c r="A112" s="1001" t="s">
        <v>449</v>
      </c>
      <c r="B112" s="1002"/>
      <c r="C112" s="832" t="s">
        <v>450</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443</v>
      </c>
      <c r="AB112" s="862"/>
      <c r="AC112" s="862"/>
      <c r="AD112" s="862"/>
      <c r="AE112" s="863"/>
      <c r="AF112" s="864" t="s">
        <v>451</v>
      </c>
      <c r="AG112" s="862"/>
      <c r="AH112" s="862"/>
      <c r="AI112" s="862"/>
      <c r="AJ112" s="863"/>
      <c r="AK112" s="864" t="s">
        <v>443</v>
      </c>
      <c r="AL112" s="862"/>
      <c r="AM112" s="862"/>
      <c r="AN112" s="862"/>
      <c r="AO112" s="863"/>
      <c r="AP112" s="909" t="s">
        <v>443</v>
      </c>
      <c r="AQ112" s="910"/>
      <c r="AR112" s="910"/>
      <c r="AS112" s="910"/>
      <c r="AT112" s="911"/>
      <c r="AU112" s="1021"/>
      <c r="AV112" s="1022"/>
      <c r="AW112" s="1022"/>
      <c r="AX112" s="1022"/>
      <c r="AY112" s="1022"/>
      <c r="AZ112" s="897" t="s">
        <v>452</v>
      </c>
      <c r="BA112" s="832"/>
      <c r="BB112" s="832"/>
      <c r="BC112" s="832"/>
      <c r="BD112" s="832"/>
      <c r="BE112" s="832"/>
      <c r="BF112" s="832"/>
      <c r="BG112" s="832"/>
      <c r="BH112" s="832"/>
      <c r="BI112" s="832"/>
      <c r="BJ112" s="832"/>
      <c r="BK112" s="832"/>
      <c r="BL112" s="832"/>
      <c r="BM112" s="832"/>
      <c r="BN112" s="832"/>
      <c r="BO112" s="832"/>
      <c r="BP112" s="833"/>
      <c r="BQ112" s="898">
        <v>6070543</v>
      </c>
      <c r="BR112" s="899"/>
      <c r="BS112" s="899"/>
      <c r="BT112" s="899"/>
      <c r="BU112" s="899"/>
      <c r="BV112" s="899">
        <v>5749293</v>
      </c>
      <c r="BW112" s="899"/>
      <c r="BX112" s="899"/>
      <c r="BY112" s="899"/>
      <c r="BZ112" s="899"/>
      <c r="CA112" s="899">
        <v>5646228</v>
      </c>
      <c r="CB112" s="899"/>
      <c r="CC112" s="899"/>
      <c r="CD112" s="899"/>
      <c r="CE112" s="899"/>
      <c r="CF112" s="960">
        <v>88.7</v>
      </c>
      <c r="CG112" s="961"/>
      <c r="CH112" s="961"/>
      <c r="CI112" s="961"/>
      <c r="CJ112" s="961"/>
      <c r="CK112" s="1016"/>
      <c r="CL112" s="903"/>
      <c r="CM112" s="906" t="s">
        <v>453</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443</v>
      </c>
      <c r="DH112" s="899"/>
      <c r="DI112" s="899"/>
      <c r="DJ112" s="899"/>
      <c r="DK112" s="899"/>
      <c r="DL112" s="899" t="s">
        <v>443</v>
      </c>
      <c r="DM112" s="899"/>
      <c r="DN112" s="899"/>
      <c r="DO112" s="899"/>
      <c r="DP112" s="899"/>
      <c r="DQ112" s="899" t="s">
        <v>454</v>
      </c>
      <c r="DR112" s="899"/>
      <c r="DS112" s="899"/>
      <c r="DT112" s="899"/>
      <c r="DU112" s="899"/>
      <c r="DV112" s="876" t="s">
        <v>443</v>
      </c>
      <c r="DW112" s="876"/>
      <c r="DX112" s="876"/>
      <c r="DY112" s="876"/>
      <c r="DZ112" s="877"/>
    </row>
    <row r="113" spans="1:130" s="247" customFormat="1" ht="26.25" customHeight="1" x14ac:dyDescent="0.15">
      <c r="A113" s="1003"/>
      <c r="B113" s="1004"/>
      <c r="C113" s="832" t="s">
        <v>455</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437278</v>
      </c>
      <c r="AB113" s="1008"/>
      <c r="AC113" s="1008"/>
      <c r="AD113" s="1008"/>
      <c r="AE113" s="1009"/>
      <c r="AF113" s="1010">
        <v>422934</v>
      </c>
      <c r="AG113" s="1008"/>
      <c r="AH113" s="1008"/>
      <c r="AI113" s="1008"/>
      <c r="AJ113" s="1009"/>
      <c r="AK113" s="1010">
        <v>447673</v>
      </c>
      <c r="AL113" s="1008"/>
      <c r="AM113" s="1008"/>
      <c r="AN113" s="1008"/>
      <c r="AO113" s="1009"/>
      <c r="AP113" s="1011">
        <v>7</v>
      </c>
      <c r="AQ113" s="1012"/>
      <c r="AR113" s="1012"/>
      <c r="AS113" s="1012"/>
      <c r="AT113" s="1013"/>
      <c r="AU113" s="1021"/>
      <c r="AV113" s="1022"/>
      <c r="AW113" s="1022"/>
      <c r="AX113" s="1022"/>
      <c r="AY113" s="1022"/>
      <c r="AZ113" s="897" t="s">
        <v>456</v>
      </c>
      <c r="BA113" s="832"/>
      <c r="BB113" s="832"/>
      <c r="BC113" s="832"/>
      <c r="BD113" s="832"/>
      <c r="BE113" s="832"/>
      <c r="BF113" s="832"/>
      <c r="BG113" s="832"/>
      <c r="BH113" s="832"/>
      <c r="BI113" s="832"/>
      <c r="BJ113" s="832"/>
      <c r="BK113" s="832"/>
      <c r="BL113" s="832"/>
      <c r="BM113" s="832"/>
      <c r="BN113" s="832"/>
      <c r="BO113" s="832"/>
      <c r="BP113" s="833"/>
      <c r="BQ113" s="898">
        <v>1541803</v>
      </c>
      <c r="BR113" s="899"/>
      <c r="BS113" s="899"/>
      <c r="BT113" s="899"/>
      <c r="BU113" s="899"/>
      <c r="BV113" s="899">
        <v>1508314</v>
      </c>
      <c r="BW113" s="899"/>
      <c r="BX113" s="899"/>
      <c r="BY113" s="899"/>
      <c r="BZ113" s="899"/>
      <c r="CA113" s="899">
        <v>1365503</v>
      </c>
      <c r="CB113" s="899"/>
      <c r="CC113" s="899"/>
      <c r="CD113" s="899"/>
      <c r="CE113" s="899"/>
      <c r="CF113" s="960">
        <v>21.5</v>
      </c>
      <c r="CG113" s="961"/>
      <c r="CH113" s="961"/>
      <c r="CI113" s="961"/>
      <c r="CJ113" s="961"/>
      <c r="CK113" s="1016"/>
      <c r="CL113" s="903"/>
      <c r="CM113" s="906" t="s">
        <v>457</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128</v>
      </c>
      <c r="DH113" s="862"/>
      <c r="DI113" s="862"/>
      <c r="DJ113" s="862"/>
      <c r="DK113" s="863"/>
      <c r="DL113" s="864" t="s">
        <v>443</v>
      </c>
      <c r="DM113" s="862"/>
      <c r="DN113" s="862"/>
      <c r="DO113" s="862"/>
      <c r="DP113" s="863"/>
      <c r="DQ113" s="864" t="s">
        <v>443</v>
      </c>
      <c r="DR113" s="862"/>
      <c r="DS113" s="862"/>
      <c r="DT113" s="862"/>
      <c r="DU113" s="863"/>
      <c r="DV113" s="909" t="s">
        <v>443</v>
      </c>
      <c r="DW113" s="910"/>
      <c r="DX113" s="910"/>
      <c r="DY113" s="910"/>
      <c r="DZ113" s="911"/>
    </row>
    <row r="114" spans="1:130" s="247" customFormat="1" ht="26.25" customHeight="1" x14ac:dyDescent="0.15">
      <c r="A114" s="1003"/>
      <c r="B114" s="1004"/>
      <c r="C114" s="832" t="s">
        <v>458</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43421</v>
      </c>
      <c r="AB114" s="862"/>
      <c r="AC114" s="862"/>
      <c r="AD114" s="862"/>
      <c r="AE114" s="863"/>
      <c r="AF114" s="864">
        <v>94473</v>
      </c>
      <c r="AG114" s="862"/>
      <c r="AH114" s="862"/>
      <c r="AI114" s="862"/>
      <c r="AJ114" s="863"/>
      <c r="AK114" s="864">
        <v>114969</v>
      </c>
      <c r="AL114" s="862"/>
      <c r="AM114" s="862"/>
      <c r="AN114" s="862"/>
      <c r="AO114" s="863"/>
      <c r="AP114" s="909">
        <v>1.8</v>
      </c>
      <c r="AQ114" s="910"/>
      <c r="AR114" s="910"/>
      <c r="AS114" s="910"/>
      <c r="AT114" s="911"/>
      <c r="AU114" s="1021"/>
      <c r="AV114" s="1022"/>
      <c r="AW114" s="1022"/>
      <c r="AX114" s="1022"/>
      <c r="AY114" s="1022"/>
      <c r="AZ114" s="897" t="s">
        <v>459</v>
      </c>
      <c r="BA114" s="832"/>
      <c r="BB114" s="832"/>
      <c r="BC114" s="832"/>
      <c r="BD114" s="832"/>
      <c r="BE114" s="832"/>
      <c r="BF114" s="832"/>
      <c r="BG114" s="832"/>
      <c r="BH114" s="832"/>
      <c r="BI114" s="832"/>
      <c r="BJ114" s="832"/>
      <c r="BK114" s="832"/>
      <c r="BL114" s="832"/>
      <c r="BM114" s="832"/>
      <c r="BN114" s="832"/>
      <c r="BO114" s="832"/>
      <c r="BP114" s="833"/>
      <c r="BQ114" s="898">
        <v>1963875</v>
      </c>
      <c r="BR114" s="899"/>
      <c r="BS114" s="899"/>
      <c r="BT114" s="899"/>
      <c r="BU114" s="899"/>
      <c r="BV114" s="899">
        <v>1843878</v>
      </c>
      <c r="BW114" s="899"/>
      <c r="BX114" s="899"/>
      <c r="BY114" s="899"/>
      <c r="BZ114" s="899"/>
      <c r="CA114" s="899">
        <v>1769720</v>
      </c>
      <c r="CB114" s="899"/>
      <c r="CC114" s="899"/>
      <c r="CD114" s="899"/>
      <c r="CE114" s="899"/>
      <c r="CF114" s="960">
        <v>27.8</v>
      </c>
      <c r="CG114" s="961"/>
      <c r="CH114" s="961"/>
      <c r="CI114" s="961"/>
      <c r="CJ114" s="961"/>
      <c r="CK114" s="1016"/>
      <c r="CL114" s="903"/>
      <c r="CM114" s="906" t="s">
        <v>460</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128</v>
      </c>
      <c r="DH114" s="862"/>
      <c r="DI114" s="862"/>
      <c r="DJ114" s="862"/>
      <c r="DK114" s="863"/>
      <c r="DL114" s="864" t="s">
        <v>443</v>
      </c>
      <c r="DM114" s="862"/>
      <c r="DN114" s="862"/>
      <c r="DO114" s="862"/>
      <c r="DP114" s="863"/>
      <c r="DQ114" s="864" t="s">
        <v>451</v>
      </c>
      <c r="DR114" s="862"/>
      <c r="DS114" s="862"/>
      <c r="DT114" s="862"/>
      <c r="DU114" s="863"/>
      <c r="DV114" s="909" t="s">
        <v>417</v>
      </c>
      <c r="DW114" s="910"/>
      <c r="DX114" s="910"/>
      <c r="DY114" s="910"/>
      <c r="DZ114" s="911"/>
    </row>
    <row r="115" spans="1:130" s="247" customFormat="1" ht="26.25" customHeight="1" x14ac:dyDescent="0.15">
      <c r="A115" s="1003"/>
      <c r="B115" s="1004"/>
      <c r="C115" s="832" t="s">
        <v>461</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54</v>
      </c>
      <c r="AB115" s="1008"/>
      <c r="AC115" s="1008"/>
      <c r="AD115" s="1008"/>
      <c r="AE115" s="1009"/>
      <c r="AF115" s="1010">
        <v>45</v>
      </c>
      <c r="AG115" s="1008"/>
      <c r="AH115" s="1008"/>
      <c r="AI115" s="1008"/>
      <c r="AJ115" s="1009"/>
      <c r="AK115" s="1010">
        <v>38</v>
      </c>
      <c r="AL115" s="1008"/>
      <c r="AM115" s="1008"/>
      <c r="AN115" s="1008"/>
      <c r="AO115" s="1009"/>
      <c r="AP115" s="1011">
        <v>0</v>
      </c>
      <c r="AQ115" s="1012"/>
      <c r="AR115" s="1012"/>
      <c r="AS115" s="1012"/>
      <c r="AT115" s="1013"/>
      <c r="AU115" s="1021"/>
      <c r="AV115" s="1022"/>
      <c r="AW115" s="1022"/>
      <c r="AX115" s="1022"/>
      <c r="AY115" s="1022"/>
      <c r="AZ115" s="897" t="s">
        <v>462</v>
      </c>
      <c r="BA115" s="832"/>
      <c r="BB115" s="832"/>
      <c r="BC115" s="832"/>
      <c r="BD115" s="832"/>
      <c r="BE115" s="832"/>
      <c r="BF115" s="832"/>
      <c r="BG115" s="832"/>
      <c r="BH115" s="832"/>
      <c r="BI115" s="832"/>
      <c r="BJ115" s="832"/>
      <c r="BK115" s="832"/>
      <c r="BL115" s="832"/>
      <c r="BM115" s="832"/>
      <c r="BN115" s="832"/>
      <c r="BO115" s="832"/>
      <c r="BP115" s="833"/>
      <c r="BQ115" s="898" t="s">
        <v>443</v>
      </c>
      <c r="BR115" s="899"/>
      <c r="BS115" s="899"/>
      <c r="BT115" s="899"/>
      <c r="BU115" s="899"/>
      <c r="BV115" s="899" t="s">
        <v>463</v>
      </c>
      <c r="BW115" s="899"/>
      <c r="BX115" s="899"/>
      <c r="BY115" s="899"/>
      <c r="BZ115" s="899"/>
      <c r="CA115" s="899" t="s">
        <v>417</v>
      </c>
      <c r="CB115" s="899"/>
      <c r="CC115" s="899"/>
      <c r="CD115" s="899"/>
      <c r="CE115" s="899"/>
      <c r="CF115" s="960" t="s">
        <v>417</v>
      </c>
      <c r="CG115" s="961"/>
      <c r="CH115" s="961"/>
      <c r="CI115" s="961"/>
      <c r="CJ115" s="961"/>
      <c r="CK115" s="1016"/>
      <c r="CL115" s="903"/>
      <c r="CM115" s="897" t="s">
        <v>464</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v>1802625</v>
      </c>
      <c r="DH115" s="862"/>
      <c r="DI115" s="862"/>
      <c r="DJ115" s="862"/>
      <c r="DK115" s="863"/>
      <c r="DL115" s="864">
        <v>1764720</v>
      </c>
      <c r="DM115" s="862"/>
      <c r="DN115" s="862"/>
      <c r="DO115" s="862"/>
      <c r="DP115" s="863"/>
      <c r="DQ115" s="864">
        <v>1766686</v>
      </c>
      <c r="DR115" s="862"/>
      <c r="DS115" s="862"/>
      <c r="DT115" s="862"/>
      <c r="DU115" s="863"/>
      <c r="DV115" s="909">
        <v>27.8</v>
      </c>
      <c r="DW115" s="910"/>
      <c r="DX115" s="910"/>
      <c r="DY115" s="910"/>
      <c r="DZ115" s="911"/>
    </row>
    <row r="116" spans="1:130" s="247" customFormat="1" ht="26.25" customHeight="1" x14ac:dyDescent="0.15">
      <c r="A116" s="1005"/>
      <c r="B116" s="1006"/>
      <c r="C116" s="965" t="s">
        <v>465</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417</v>
      </c>
      <c r="AB116" s="862"/>
      <c r="AC116" s="862"/>
      <c r="AD116" s="862"/>
      <c r="AE116" s="863"/>
      <c r="AF116" s="864" t="s">
        <v>443</v>
      </c>
      <c r="AG116" s="862"/>
      <c r="AH116" s="862"/>
      <c r="AI116" s="862"/>
      <c r="AJ116" s="863"/>
      <c r="AK116" s="864" t="s">
        <v>417</v>
      </c>
      <c r="AL116" s="862"/>
      <c r="AM116" s="862"/>
      <c r="AN116" s="862"/>
      <c r="AO116" s="863"/>
      <c r="AP116" s="909" t="s">
        <v>443</v>
      </c>
      <c r="AQ116" s="910"/>
      <c r="AR116" s="910"/>
      <c r="AS116" s="910"/>
      <c r="AT116" s="911"/>
      <c r="AU116" s="1021"/>
      <c r="AV116" s="1022"/>
      <c r="AW116" s="1022"/>
      <c r="AX116" s="1022"/>
      <c r="AY116" s="1022"/>
      <c r="AZ116" s="948" t="s">
        <v>466</v>
      </c>
      <c r="BA116" s="949"/>
      <c r="BB116" s="949"/>
      <c r="BC116" s="949"/>
      <c r="BD116" s="949"/>
      <c r="BE116" s="949"/>
      <c r="BF116" s="949"/>
      <c r="BG116" s="949"/>
      <c r="BH116" s="949"/>
      <c r="BI116" s="949"/>
      <c r="BJ116" s="949"/>
      <c r="BK116" s="949"/>
      <c r="BL116" s="949"/>
      <c r="BM116" s="949"/>
      <c r="BN116" s="949"/>
      <c r="BO116" s="949"/>
      <c r="BP116" s="950"/>
      <c r="BQ116" s="898" t="s">
        <v>417</v>
      </c>
      <c r="BR116" s="899"/>
      <c r="BS116" s="899"/>
      <c r="BT116" s="899"/>
      <c r="BU116" s="899"/>
      <c r="BV116" s="899" t="s">
        <v>467</v>
      </c>
      <c r="BW116" s="899"/>
      <c r="BX116" s="899"/>
      <c r="BY116" s="899"/>
      <c r="BZ116" s="899"/>
      <c r="CA116" s="899" t="s">
        <v>443</v>
      </c>
      <c r="CB116" s="899"/>
      <c r="CC116" s="899"/>
      <c r="CD116" s="899"/>
      <c r="CE116" s="899"/>
      <c r="CF116" s="960" t="s">
        <v>468</v>
      </c>
      <c r="CG116" s="961"/>
      <c r="CH116" s="961"/>
      <c r="CI116" s="961"/>
      <c r="CJ116" s="961"/>
      <c r="CK116" s="1016"/>
      <c r="CL116" s="903"/>
      <c r="CM116" s="906" t="s">
        <v>469</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443</v>
      </c>
      <c r="DH116" s="862"/>
      <c r="DI116" s="862"/>
      <c r="DJ116" s="862"/>
      <c r="DK116" s="863"/>
      <c r="DL116" s="864" t="s">
        <v>467</v>
      </c>
      <c r="DM116" s="862"/>
      <c r="DN116" s="862"/>
      <c r="DO116" s="862"/>
      <c r="DP116" s="863"/>
      <c r="DQ116" s="864" t="s">
        <v>128</v>
      </c>
      <c r="DR116" s="862"/>
      <c r="DS116" s="862"/>
      <c r="DT116" s="862"/>
      <c r="DU116" s="863"/>
      <c r="DV116" s="909" t="s">
        <v>443</v>
      </c>
      <c r="DW116" s="910"/>
      <c r="DX116" s="910"/>
      <c r="DY116" s="910"/>
      <c r="DZ116" s="911"/>
    </row>
    <row r="117" spans="1:130" s="247" customFormat="1" ht="26.25" customHeight="1" x14ac:dyDescent="0.15">
      <c r="A117" s="986" t="s">
        <v>187</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470</v>
      </c>
      <c r="Z117" s="988"/>
      <c r="AA117" s="993">
        <v>2020835</v>
      </c>
      <c r="AB117" s="994"/>
      <c r="AC117" s="994"/>
      <c r="AD117" s="994"/>
      <c r="AE117" s="995"/>
      <c r="AF117" s="996">
        <v>2009559</v>
      </c>
      <c r="AG117" s="994"/>
      <c r="AH117" s="994"/>
      <c r="AI117" s="994"/>
      <c r="AJ117" s="995"/>
      <c r="AK117" s="996">
        <v>1993384</v>
      </c>
      <c r="AL117" s="994"/>
      <c r="AM117" s="994"/>
      <c r="AN117" s="994"/>
      <c r="AO117" s="995"/>
      <c r="AP117" s="997"/>
      <c r="AQ117" s="998"/>
      <c r="AR117" s="998"/>
      <c r="AS117" s="998"/>
      <c r="AT117" s="999"/>
      <c r="AU117" s="1021"/>
      <c r="AV117" s="1022"/>
      <c r="AW117" s="1022"/>
      <c r="AX117" s="1022"/>
      <c r="AY117" s="1022"/>
      <c r="AZ117" s="948" t="s">
        <v>471</v>
      </c>
      <c r="BA117" s="949"/>
      <c r="BB117" s="949"/>
      <c r="BC117" s="949"/>
      <c r="BD117" s="949"/>
      <c r="BE117" s="949"/>
      <c r="BF117" s="949"/>
      <c r="BG117" s="949"/>
      <c r="BH117" s="949"/>
      <c r="BI117" s="949"/>
      <c r="BJ117" s="949"/>
      <c r="BK117" s="949"/>
      <c r="BL117" s="949"/>
      <c r="BM117" s="949"/>
      <c r="BN117" s="949"/>
      <c r="BO117" s="949"/>
      <c r="BP117" s="950"/>
      <c r="BQ117" s="898" t="s">
        <v>443</v>
      </c>
      <c r="BR117" s="899"/>
      <c r="BS117" s="899"/>
      <c r="BT117" s="899"/>
      <c r="BU117" s="899"/>
      <c r="BV117" s="899" t="s">
        <v>443</v>
      </c>
      <c r="BW117" s="899"/>
      <c r="BX117" s="899"/>
      <c r="BY117" s="899"/>
      <c r="BZ117" s="899"/>
      <c r="CA117" s="899" t="s">
        <v>451</v>
      </c>
      <c r="CB117" s="899"/>
      <c r="CC117" s="899"/>
      <c r="CD117" s="899"/>
      <c r="CE117" s="899"/>
      <c r="CF117" s="960" t="s">
        <v>443</v>
      </c>
      <c r="CG117" s="961"/>
      <c r="CH117" s="961"/>
      <c r="CI117" s="961"/>
      <c r="CJ117" s="961"/>
      <c r="CK117" s="1016"/>
      <c r="CL117" s="903"/>
      <c r="CM117" s="906" t="s">
        <v>472</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454</v>
      </c>
      <c r="DH117" s="862"/>
      <c r="DI117" s="862"/>
      <c r="DJ117" s="862"/>
      <c r="DK117" s="863"/>
      <c r="DL117" s="864" t="s">
        <v>443</v>
      </c>
      <c r="DM117" s="862"/>
      <c r="DN117" s="862"/>
      <c r="DO117" s="862"/>
      <c r="DP117" s="863"/>
      <c r="DQ117" s="864" t="s">
        <v>454</v>
      </c>
      <c r="DR117" s="862"/>
      <c r="DS117" s="862"/>
      <c r="DT117" s="862"/>
      <c r="DU117" s="863"/>
      <c r="DV117" s="909" t="s">
        <v>463</v>
      </c>
      <c r="DW117" s="910"/>
      <c r="DX117" s="910"/>
      <c r="DY117" s="910"/>
      <c r="DZ117" s="911"/>
    </row>
    <row r="118" spans="1:130" s="247" customFormat="1" ht="26.25" customHeight="1" x14ac:dyDescent="0.15">
      <c r="A118" s="986" t="s">
        <v>438</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436</v>
      </c>
      <c r="AB118" s="987"/>
      <c r="AC118" s="987"/>
      <c r="AD118" s="987"/>
      <c r="AE118" s="988"/>
      <c r="AF118" s="989" t="s">
        <v>308</v>
      </c>
      <c r="AG118" s="987"/>
      <c r="AH118" s="987"/>
      <c r="AI118" s="987"/>
      <c r="AJ118" s="988"/>
      <c r="AK118" s="989" t="s">
        <v>307</v>
      </c>
      <c r="AL118" s="987"/>
      <c r="AM118" s="987"/>
      <c r="AN118" s="987"/>
      <c r="AO118" s="988"/>
      <c r="AP118" s="990" t="s">
        <v>437</v>
      </c>
      <c r="AQ118" s="991"/>
      <c r="AR118" s="991"/>
      <c r="AS118" s="991"/>
      <c r="AT118" s="992"/>
      <c r="AU118" s="1021"/>
      <c r="AV118" s="1022"/>
      <c r="AW118" s="1022"/>
      <c r="AX118" s="1022"/>
      <c r="AY118" s="1022"/>
      <c r="AZ118" s="964" t="s">
        <v>473</v>
      </c>
      <c r="BA118" s="965"/>
      <c r="BB118" s="965"/>
      <c r="BC118" s="965"/>
      <c r="BD118" s="965"/>
      <c r="BE118" s="965"/>
      <c r="BF118" s="965"/>
      <c r="BG118" s="965"/>
      <c r="BH118" s="965"/>
      <c r="BI118" s="965"/>
      <c r="BJ118" s="965"/>
      <c r="BK118" s="965"/>
      <c r="BL118" s="965"/>
      <c r="BM118" s="965"/>
      <c r="BN118" s="965"/>
      <c r="BO118" s="965"/>
      <c r="BP118" s="966"/>
      <c r="BQ118" s="967" t="s">
        <v>463</v>
      </c>
      <c r="BR118" s="930"/>
      <c r="BS118" s="930"/>
      <c r="BT118" s="930"/>
      <c r="BU118" s="930"/>
      <c r="BV118" s="930" t="s">
        <v>463</v>
      </c>
      <c r="BW118" s="930"/>
      <c r="BX118" s="930"/>
      <c r="BY118" s="930"/>
      <c r="BZ118" s="930"/>
      <c r="CA118" s="930" t="s">
        <v>417</v>
      </c>
      <c r="CB118" s="930"/>
      <c r="CC118" s="930"/>
      <c r="CD118" s="930"/>
      <c r="CE118" s="930"/>
      <c r="CF118" s="960" t="s">
        <v>443</v>
      </c>
      <c r="CG118" s="961"/>
      <c r="CH118" s="961"/>
      <c r="CI118" s="961"/>
      <c r="CJ118" s="961"/>
      <c r="CK118" s="1016"/>
      <c r="CL118" s="903"/>
      <c r="CM118" s="906" t="s">
        <v>474</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467</v>
      </c>
      <c r="DH118" s="862"/>
      <c r="DI118" s="862"/>
      <c r="DJ118" s="862"/>
      <c r="DK118" s="863"/>
      <c r="DL118" s="864" t="s">
        <v>417</v>
      </c>
      <c r="DM118" s="862"/>
      <c r="DN118" s="862"/>
      <c r="DO118" s="862"/>
      <c r="DP118" s="863"/>
      <c r="DQ118" s="864" t="s">
        <v>467</v>
      </c>
      <c r="DR118" s="862"/>
      <c r="DS118" s="862"/>
      <c r="DT118" s="862"/>
      <c r="DU118" s="863"/>
      <c r="DV118" s="909" t="s">
        <v>443</v>
      </c>
      <c r="DW118" s="910"/>
      <c r="DX118" s="910"/>
      <c r="DY118" s="910"/>
      <c r="DZ118" s="911"/>
    </row>
    <row r="119" spans="1:130" s="247" customFormat="1" ht="26.25" customHeight="1" x14ac:dyDescent="0.15">
      <c r="A119" s="900" t="s">
        <v>441</v>
      </c>
      <c r="B119" s="901"/>
      <c r="C119" s="976" t="s">
        <v>442</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443</v>
      </c>
      <c r="AB119" s="980"/>
      <c r="AC119" s="980"/>
      <c r="AD119" s="980"/>
      <c r="AE119" s="981"/>
      <c r="AF119" s="982" t="s">
        <v>443</v>
      </c>
      <c r="AG119" s="980"/>
      <c r="AH119" s="980"/>
      <c r="AI119" s="980"/>
      <c r="AJ119" s="981"/>
      <c r="AK119" s="982" t="s">
        <v>463</v>
      </c>
      <c r="AL119" s="980"/>
      <c r="AM119" s="980"/>
      <c r="AN119" s="980"/>
      <c r="AO119" s="981"/>
      <c r="AP119" s="983" t="s">
        <v>451</v>
      </c>
      <c r="AQ119" s="984"/>
      <c r="AR119" s="984"/>
      <c r="AS119" s="984"/>
      <c r="AT119" s="985"/>
      <c r="AU119" s="1023"/>
      <c r="AV119" s="1024"/>
      <c r="AW119" s="1024"/>
      <c r="AX119" s="1024"/>
      <c r="AY119" s="1024"/>
      <c r="AZ119" s="278" t="s">
        <v>187</v>
      </c>
      <c r="BA119" s="278"/>
      <c r="BB119" s="278"/>
      <c r="BC119" s="278"/>
      <c r="BD119" s="278"/>
      <c r="BE119" s="278"/>
      <c r="BF119" s="278"/>
      <c r="BG119" s="278"/>
      <c r="BH119" s="278"/>
      <c r="BI119" s="278"/>
      <c r="BJ119" s="278"/>
      <c r="BK119" s="278"/>
      <c r="BL119" s="278"/>
      <c r="BM119" s="278"/>
      <c r="BN119" s="278"/>
      <c r="BO119" s="962" t="s">
        <v>475</v>
      </c>
      <c r="BP119" s="963"/>
      <c r="BQ119" s="967">
        <v>23905961</v>
      </c>
      <c r="BR119" s="930"/>
      <c r="BS119" s="930"/>
      <c r="BT119" s="930"/>
      <c r="BU119" s="930"/>
      <c r="BV119" s="930">
        <v>23537953</v>
      </c>
      <c r="BW119" s="930"/>
      <c r="BX119" s="930"/>
      <c r="BY119" s="930"/>
      <c r="BZ119" s="930"/>
      <c r="CA119" s="930">
        <v>22594174</v>
      </c>
      <c r="CB119" s="930"/>
      <c r="CC119" s="930"/>
      <c r="CD119" s="930"/>
      <c r="CE119" s="930"/>
      <c r="CF119" s="828"/>
      <c r="CG119" s="829"/>
      <c r="CH119" s="829"/>
      <c r="CI119" s="829"/>
      <c r="CJ119" s="919"/>
      <c r="CK119" s="1017"/>
      <c r="CL119" s="905"/>
      <c r="CM119" s="923" t="s">
        <v>476</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417</v>
      </c>
      <c r="DH119" s="845"/>
      <c r="DI119" s="845"/>
      <c r="DJ119" s="845"/>
      <c r="DK119" s="846"/>
      <c r="DL119" s="847" t="s">
        <v>443</v>
      </c>
      <c r="DM119" s="845"/>
      <c r="DN119" s="845"/>
      <c r="DO119" s="845"/>
      <c r="DP119" s="846"/>
      <c r="DQ119" s="847" t="s">
        <v>448</v>
      </c>
      <c r="DR119" s="845"/>
      <c r="DS119" s="845"/>
      <c r="DT119" s="845"/>
      <c r="DU119" s="846"/>
      <c r="DV119" s="933" t="s">
        <v>463</v>
      </c>
      <c r="DW119" s="934"/>
      <c r="DX119" s="934"/>
      <c r="DY119" s="934"/>
      <c r="DZ119" s="935"/>
    </row>
    <row r="120" spans="1:130" s="247" customFormat="1" ht="26.25" customHeight="1" x14ac:dyDescent="0.15">
      <c r="A120" s="902"/>
      <c r="B120" s="903"/>
      <c r="C120" s="906" t="s">
        <v>447</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448</v>
      </c>
      <c r="AB120" s="862"/>
      <c r="AC120" s="862"/>
      <c r="AD120" s="862"/>
      <c r="AE120" s="863"/>
      <c r="AF120" s="864" t="s">
        <v>417</v>
      </c>
      <c r="AG120" s="862"/>
      <c r="AH120" s="862"/>
      <c r="AI120" s="862"/>
      <c r="AJ120" s="863"/>
      <c r="AK120" s="864" t="s">
        <v>417</v>
      </c>
      <c r="AL120" s="862"/>
      <c r="AM120" s="862"/>
      <c r="AN120" s="862"/>
      <c r="AO120" s="863"/>
      <c r="AP120" s="909" t="s">
        <v>467</v>
      </c>
      <c r="AQ120" s="910"/>
      <c r="AR120" s="910"/>
      <c r="AS120" s="910"/>
      <c r="AT120" s="911"/>
      <c r="AU120" s="968" t="s">
        <v>477</v>
      </c>
      <c r="AV120" s="969"/>
      <c r="AW120" s="969"/>
      <c r="AX120" s="969"/>
      <c r="AY120" s="970"/>
      <c r="AZ120" s="945" t="s">
        <v>478</v>
      </c>
      <c r="BA120" s="890"/>
      <c r="BB120" s="890"/>
      <c r="BC120" s="890"/>
      <c r="BD120" s="890"/>
      <c r="BE120" s="890"/>
      <c r="BF120" s="890"/>
      <c r="BG120" s="890"/>
      <c r="BH120" s="890"/>
      <c r="BI120" s="890"/>
      <c r="BJ120" s="890"/>
      <c r="BK120" s="890"/>
      <c r="BL120" s="890"/>
      <c r="BM120" s="890"/>
      <c r="BN120" s="890"/>
      <c r="BO120" s="890"/>
      <c r="BP120" s="891"/>
      <c r="BQ120" s="946">
        <v>6037261</v>
      </c>
      <c r="BR120" s="927"/>
      <c r="BS120" s="927"/>
      <c r="BT120" s="927"/>
      <c r="BU120" s="927"/>
      <c r="BV120" s="927">
        <v>6051927</v>
      </c>
      <c r="BW120" s="927"/>
      <c r="BX120" s="927"/>
      <c r="BY120" s="927"/>
      <c r="BZ120" s="927"/>
      <c r="CA120" s="927">
        <v>7195030</v>
      </c>
      <c r="CB120" s="927"/>
      <c r="CC120" s="927"/>
      <c r="CD120" s="927"/>
      <c r="CE120" s="927"/>
      <c r="CF120" s="951">
        <v>113</v>
      </c>
      <c r="CG120" s="952"/>
      <c r="CH120" s="952"/>
      <c r="CI120" s="952"/>
      <c r="CJ120" s="952"/>
      <c r="CK120" s="953" t="s">
        <v>479</v>
      </c>
      <c r="CL120" s="937"/>
      <c r="CM120" s="937"/>
      <c r="CN120" s="937"/>
      <c r="CO120" s="938"/>
      <c r="CP120" s="957" t="s">
        <v>480</v>
      </c>
      <c r="CQ120" s="958"/>
      <c r="CR120" s="958"/>
      <c r="CS120" s="958"/>
      <c r="CT120" s="958"/>
      <c r="CU120" s="958"/>
      <c r="CV120" s="958"/>
      <c r="CW120" s="958"/>
      <c r="CX120" s="958"/>
      <c r="CY120" s="958"/>
      <c r="CZ120" s="958"/>
      <c r="DA120" s="958"/>
      <c r="DB120" s="958"/>
      <c r="DC120" s="958"/>
      <c r="DD120" s="958"/>
      <c r="DE120" s="958"/>
      <c r="DF120" s="959"/>
      <c r="DG120" s="946">
        <v>3082831</v>
      </c>
      <c r="DH120" s="927"/>
      <c r="DI120" s="927"/>
      <c r="DJ120" s="927"/>
      <c r="DK120" s="927"/>
      <c r="DL120" s="927">
        <v>3044733</v>
      </c>
      <c r="DM120" s="927"/>
      <c r="DN120" s="927"/>
      <c r="DO120" s="927"/>
      <c r="DP120" s="927"/>
      <c r="DQ120" s="927">
        <v>2945979</v>
      </c>
      <c r="DR120" s="927"/>
      <c r="DS120" s="927"/>
      <c r="DT120" s="927"/>
      <c r="DU120" s="927"/>
      <c r="DV120" s="928">
        <v>46.3</v>
      </c>
      <c r="DW120" s="928"/>
      <c r="DX120" s="928"/>
      <c r="DY120" s="928"/>
      <c r="DZ120" s="929"/>
    </row>
    <row r="121" spans="1:130" s="247" customFormat="1" ht="26.25" customHeight="1" x14ac:dyDescent="0.15">
      <c r="A121" s="902"/>
      <c r="B121" s="903"/>
      <c r="C121" s="948" t="s">
        <v>481</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417</v>
      </c>
      <c r="AB121" s="862"/>
      <c r="AC121" s="862"/>
      <c r="AD121" s="862"/>
      <c r="AE121" s="863"/>
      <c r="AF121" s="864" t="s">
        <v>463</v>
      </c>
      <c r="AG121" s="862"/>
      <c r="AH121" s="862"/>
      <c r="AI121" s="862"/>
      <c r="AJ121" s="863"/>
      <c r="AK121" s="864" t="s">
        <v>417</v>
      </c>
      <c r="AL121" s="862"/>
      <c r="AM121" s="862"/>
      <c r="AN121" s="862"/>
      <c r="AO121" s="863"/>
      <c r="AP121" s="909" t="s">
        <v>451</v>
      </c>
      <c r="AQ121" s="910"/>
      <c r="AR121" s="910"/>
      <c r="AS121" s="910"/>
      <c r="AT121" s="911"/>
      <c r="AU121" s="971"/>
      <c r="AV121" s="972"/>
      <c r="AW121" s="972"/>
      <c r="AX121" s="972"/>
      <c r="AY121" s="973"/>
      <c r="AZ121" s="897" t="s">
        <v>482</v>
      </c>
      <c r="BA121" s="832"/>
      <c r="BB121" s="832"/>
      <c r="BC121" s="832"/>
      <c r="BD121" s="832"/>
      <c r="BE121" s="832"/>
      <c r="BF121" s="832"/>
      <c r="BG121" s="832"/>
      <c r="BH121" s="832"/>
      <c r="BI121" s="832"/>
      <c r="BJ121" s="832"/>
      <c r="BK121" s="832"/>
      <c r="BL121" s="832"/>
      <c r="BM121" s="832"/>
      <c r="BN121" s="832"/>
      <c r="BO121" s="832"/>
      <c r="BP121" s="833"/>
      <c r="BQ121" s="898">
        <v>157674</v>
      </c>
      <c r="BR121" s="899"/>
      <c r="BS121" s="899"/>
      <c r="BT121" s="899"/>
      <c r="BU121" s="899"/>
      <c r="BV121" s="899">
        <v>126585</v>
      </c>
      <c r="BW121" s="899"/>
      <c r="BX121" s="899"/>
      <c r="BY121" s="899"/>
      <c r="BZ121" s="899"/>
      <c r="CA121" s="899">
        <v>100706</v>
      </c>
      <c r="CB121" s="899"/>
      <c r="CC121" s="899"/>
      <c r="CD121" s="899"/>
      <c r="CE121" s="899"/>
      <c r="CF121" s="960">
        <v>1.6</v>
      </c>
      <c r="CG121" s="961"/>
      <c r="CH121" s="961"/>
      <c r="CI121" s="961"/>
      <c r="CJ121" s="961"/>
      <c r="CK121" s="954"/>
      <c r="CL121" s="940"/>
      <c r="CM121" s="940"/>
      <c r="CN121" s="940"/>
      <c r="CO121" s="941"/>
      <c r="CP121" s="920" t="s">
        <v>483</v>
      </c>
      <c r="CQ121" s="921"/>
      <c r="CR121" s="921"/>
      <c r="CS121" s="921"/>
      <c r="CT121" s="921"/>
      <c r="CU121" s="921"/>
      <c r="CV121" s="921"/>
      <c r="CW121" s="921"/>
      <c r="CX121" s="921"/>
      <c r="CY121" s="921"/>
      <c r="CZ121" s="921"/>
      <c r="DA121" s="921"/>
      <c r="DB121" s="921"/>
      <c r="DC121" s="921"/>
      <c r="DD121" s="921"/>
      <c r="DE121" s="921"/>
      <c r="DF121" s="922"/>
      <c r="DG121" s="898">
        <v>2001948</v>
      </c>
      <c r="DH121" s="899"/>
      <c r="DI121" s="899"/>
      <c r="DJ121" s="899"/>
      <c r="DK121" s="899"/>
      <c r="DL121" s="899">
        <v>1912506</v>
      </c>
      <c r="DM121" s="899"/>
      <c r="DN121" s="899"/>
      <c r="DO121" s="899"/>
      <c r="DP121" s="899"/>
      <c r="DQ121" s="899">
        <v>2075913</v>
      </c>
      <c r="DR121" s="899"/>
      <c r="DS121" s="899"/>
      <c r="DT121" s="899"/>
      <c r="DU121" s="899"/>
      <c r="DV121" s="876">
        <v>32.6</v>
      </c>
      <c r="DW121" s="876"/>
      <c r="DX121" s="876"/>
      <c r="DY121" s="876"/>
      <c r="DZ121" s="877"/>
    </row>
    <row r="122" spans="1:130" s="247" customFormat="1" ht="26.25" customHeight="1" x14ac:dyDescent="0.15">
      <c r="A122" s="902"/>
      <c r="B122" s="903"/>
      <c r="C122" s="906" t="s">
        <v>460</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463</v>
      </c>
      <c r="AB122" s="862"/>
      <c r="AC122" s="862"/>
      <c r="AD122" s="862"/>
      <c r="AE122" s="863"/>
      <c r="AF122" s="864" t="s">
        <v>467</v>
      </c>
      <c r="AG122" s="862"/>
      <c r="AH122" s="862"/>
      <c r="AI122" s="862"/>
      <c r="AJ122" s="863"/>
      <c r="AK122" s="864" t="s">
        <v>451</v>
      </c>
      <c r="AL122" s="862"/>
      <c r="AM122" s="862"/>
      <c r="AN122" s="862"/>
      <c r="AO122" s="863"/>
      <c r="AP122" s="909" t="s">
        <v>463</v>
      </c>
      <c r="AQ122" s="910"/>
      <c r="AR122" s="910"/>
      <c r="AS122" s="910"/>
      <c r="AT122" s="911"/>
      <c r="AU122" s="971"/>
      <c r="AV122" s="972"/>
      <c r="AW122" s="972"/>
      <c r="AX122" s="972"/>
      <c r="AY122" s="973"/>
      <c r="AZ122" s="964" t="s">
        <v>484</v>
      </c>
      <c r="BA122" s="965"/>
      <c r="BB122" s="965"/>
      <c r="BC122" s="965"/>
      <c r="BD122" s="965"/>
      <c r="BE122" s="965"/>
      <c r="BF122" s="965"/>
      <c r="BG122" s="965"/>
      <c r="BH122" s="965"/>
      <c r="BI122" s="965"/>
      <c r="BJ122" s="965"/>
      <c r="BK122" s="965"/>
      <c r="BL122" s="965"/>
      <c r="BM122" s="965"/>
      <c r="BN122" s="965"/>
      <c r="BO122" s="965"/>
      <c r="BP122" s="966"/>
      <c r="BQ122" s="967">
        <v>13262861</v>
      </c>
      <c r="BR122" s="930"/>
      <c r="BS122" s="930"/>
      <c r="BT122" s="930"/>
      <c r="BU122" s="930"/>
      <c r="BV122" s="930">
        <v>12977510</v>
      </c>
      <c r="BW122" s="930"/>
      <c r="BX122" s="930"/>
      <c r="BY122" s="930"/>
      <c r="BZ122" s="930"/>
      <c r="CA122" s="930">
        <v>11546151</v>
      </c>
      <c r="CB122" s="930"/>
      <c r="CC122" s="930"/>
      <c r="CD122" s="930"/>
      <c r="CE122" s="930"/>
      <c r="CF122" s="931">
        <v>181.4</v>
      </c>
      <c r="CG122" s="932"/>
      <c r="CH122" s="932"/>
      <c r="CI122" s="932"/>
      <c r="CJ122" s="932"/>
      <c r="CK122" s="954"/>
      <c r="CL122" s="940"/>
      <c r="CM122" s="940"/>
      <c r="CN122" s="940"/>
      <c r="CO122" s="941"/>
      <c r="CP122" s="920" t="s">
        <v>485</v>
      </c>
      <c r="CQ122" s="921"/>
      <c r="CR122" s="921"/>
      <c r="CS122" s="921"/>
      <c r="CT122" s="921"/>
      <c r="CU122" s="921"/>
      <c r="CV122" s="921"/>
      <c r="CW122" s="921"/>
      <c r="CX122" s="921"/>
      <c r="CY122" s="921"/>
      <c r="CZ122" s="921"/>
      <c r="DA122" s="921"/>
      <c r="DB122" s="921"/>
      <c r="DC122" s="921"/>
      <c r="DD122" s="921"/>
      <c r="DE122" s="921"/>
      <c r="DF122" s="922"/>
      <c r="DG122" s="898">
        <v>889564</v>
      </c>
      <c r="DH122" s="899"/>
      <c r="DI122" s="899"/>
      <c r="DJ122" s="899"/>
      <c r="DK122" s="899"/>
      <c r="DL122" s="899">
        <v>664912</v>
      </c>
      <c r="DM122" s="899"/>
      <c r="DN122" s="899"/>
      <c r="DO122" s="899"/>
      <c r="DP122" s="899"/>
      <c r="DQ122" s="899">
        <v>456120</v>
      </c>
      <c r="DR122" s="899"/>
      <c r="DS122" s="899"/>
      <c r="DT122" s="899"/>
      <c r="DU122" s="899"/>
      <c r="DV122" s="876">
        <v>7.2</v>
      </c>
      <c r="DW122" s="876"/>
      <c r="DX122" s="876"/>
      <c r="DY122" s="876"/>
      <c r="DZ122" s="877"/>
    </row>
    <row r="123" spans="1:130" s="247" customFormat="1" ht="26.25" customHeight="1" x14ac:dyDescent="0.15">
      <c r="A123" s="902"/>
      <c r="B123" s="903"/>
      <c r="C123" s="906" t="s">
        <v>469</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486</v>
      </c>
      <c r="AB123" s="862"/>
      <c r="AC123" s="862"/>
      <c r="AD123" s="862"/>
      <c r="AE123" s="863"/>
      <c r="AF123" s="864" t="s">
        <v>486</v>
      </c>
      <c r="AG123" s="862"/>
      <c r="AH123" s="862"/>
      <c r="AI123" s="862"/>
      <c r="AJ123" s="863"/>
      <c r="AK123" s="864" t="s">
        <v>463</v>
      </c>
      <c r="AL123" s="862"/>
      <c r="AM123" s="862"/>
      <c r="AN123" s="862"/>
      <c r="AO123" s="863"/>
      <c r="AP123" s="909" t="s">
        <v>417</v>
      </c>
      <c r="AQ123" s="910"/>
      <c r="AR123" s="910"/>
      <c r="AS123" s="910"/>
      <c r="AT123" s="911"/>
      <c r="AU123" s="974"/>
      <c r="AV123" s="975"/>
      <c r="AW123" s="975"/>
      <c r="AX123" s="975"/>
      <c r="AY123" s="975"/>
      <c r="AZ123" s="278" t="s">
        <v>187</v>
      </c>
      <c r="BA123" s="278"/>
      <c r="BB123" s="278"/>
      <c r="BC123" s="278"/>
      <c r="BD123" s="278"/>
      <c r="BE123" s="278"/>
      <c r="BF123" s="278"/>
      <c r="BG123" s="278"/>
      <c r="BH123" s="278"/>
      <c r="BI123" s="278"/>
      <c r="BJ123" s="278"/>
      <c r="BK123" s="278"/>
      <c r="BL123" s="278"/>
      <c r="BM123" s="278"/>
      <c r="BN123" s="278"/>
      <c r="BO123" s="962" t="s">
        <v>487</v>
      </c>
      <c r="BP123" s="963"/>
      <c r="BQ123" s="917">
        <v>19457796</v>
      </c>
      <c r="BR123" s="918"/>
      <c r="BS123" s="918"/>
      <c r="BT123" s="918"/>
      <c r="BU123" s="918"/>
      <c r="BV123" s="918">
        <v>19156022</v>
      </c>
      <c r="BW123" s="918"/>
      <c r="BX123" s="918"/>
      <c r="BY123" s="918"/>
      <c r="BZ123" s="918"/>
      <c r="CA123" s="918">
        <v>18841887</v>
      </c>
      <c r="CB123" s="918"/>
      <c r="CC123" s="918"/>
      <c r="CD123" s="918"/>
      <c r="CE123" s="918"/>
      <c r="CF123" s="828"/>
      <c r="CG123" s="829"/>
      <c r="CH123" s="829"/>
      <c r="CI123" s="829"/>
      <c r="CJ123" s="919"/>
      <c r="CK123" s="954"/>
      <c r="CL123" s="940"/>
      <c r="CM123" s="940"/>
      <c r="CN123" s="940"/>
      <c r="CO123" s="941"/>
      <c r="CP123" s="920" t="s">
        <v>488</v>
      </c>
      <c r="CQ123" s="921"/>
      <c r="CR123" s="921"/>
      <c r="CS123" s="921"/>
      <c r="CT123" s="921"/>
      <c r="CU123" s="921"/>
      <c r="CV123" s="921"/>
      <c r="CW123" s="921"/>
      <c r="CX123" s="921"/>
      <c r="CY123" s="921"/>
      <c r="CZ123" s="921"/>
      <c r="DA123" s="921"/>
      <c r="DB123" s="921"/>
      <c r="DC123" s="921"/>
      <c r="DD123" s="921"/>
      <c r="DE123" s="921"/>
      <c r="DF123" s="922"/>
      <c r="DG123" s="861">
        <v>96200</v>
      </c>
      <c r="DH123" s="862"/>
      <c r="DI123" s="862"/>
      <c r="DJ123" s="862"/>
      <c r="DK123" s="863"/>
      <c r="DL123" s="864">
        <v>127142</v>
      </c>
      <c r="DM123" s="862"/>
      <c r="DN123" s="862"/>
      <c r="DO123" s="862"/>
      <c r="DP123" s="863"/>
      <c r="DQ123" s="864">
        <v>168216</v>
      </c>
      <c r="DR123" s="862"/>
      <c r="DS123" s="862"/>
      <c r="DT123" s="862"/>
      <c r="DU123" s="863"/>
      <c r="DV123" s="909">
        <v>2.6</v>
      </c>
      <c r="DW123" s="910"/>
      <c r="DX123" s="910"/>
      <c r="DY123" s="910"/>
      <c r="DZ123" s="911"/>
    </row>
    <row r="124" spans="1:130" s="247" customFormat="1" ht="26.25" customHeight="1" thickBot="1" x14ac:dyDescent="0.2">
      <c r="A124" s="902"/>
      <c r="B124" s="903"/>
      <c r="C124" s="906" t="s">
        <v>472</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417</v>
      </c>
      <c r="AB124" s="862"/>
      <c r="AC124" s="862"/>
      <c r="AD124" s="862"/>
      <c r="AE124" s="863"/>
      <c r="AF124" s="864" t="s">
        <v>443</v>
      </c>
      <c r="AG124" s="862"/>
      <c r="AH124" s="862"/>
      <c r="AI124" s="862"/>
      <c r="AJ124" s="863"/>
      <c r="AK124" s="864" t="s">
        <v>443</v>
      </c>
      <c r="AL124" s="862"/>
      <c r="AM124" s="862"/>
      <c r="AN124" s="862"/>
      <c r="AO124" s="863"/>
      <c r="AP124" s="909" t="s">
        <v>443</v>
      </c>
      <c r="AQ124" s="910"/>
      <c r="AR124" s="910"/>
      <c r="AS124" s="910"/>
      <c r="AT124" s="911"/>
      <c r="AU124" s="912" t="s">
        <v>489</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69.3</v>
      </c>
      <c r="BR124" s="916"/>
      <c r="BS124" s="916"/>
      <c r="BT124" s="916"/>
      <c r="BU124" s="916"/>
      <c r="BV124" s="916">
        <v>68.5</v>
      </c>
      <c r="BW124" s="916"/>
      <c r="BX124" s="916"/>
      <c r="BY124" s="916"/>
      <c r="BZ124" s="916"/>
      <c r="CA124" s="916">
        <v>58.9</v>
      </c>
      <c r="CB124" s="916"/>
      <c r="CC124" s="916"/>
      <c r="CD124" s="916"/>
      <c r="CE124" s="916"/>
      <c r="CF124" s="806"/>
      <c r="CG124" s="807"/>
      <c r="CH124" s="807"/>
      <c r="CI124" s="807"/>
      <c r="CJ124" s="947"/>
      <c r="CK124" s="955"/>
      <c r="CL124" s="955"/>
      <c r="CM124" s="955"/>
      <c r="CN124" s="955"/>
      <c r="CO124" s="956"/>
      <c r="CP124" s="920" t="s">
        <v>490</v>
      </c>
      <c r="CQ124" s="921"/>
      <c r="CR124" s="921"/>
      <c r="CS124" s="921"/>
      <c r="CT124" s="921"/>
      <c r="CU124" s="921"/>
      <c r="CV124" s="921"/>
      <c r="CW124" s="921"/>
      <c r="CX124" s="921"/>
      <c r="CY124" s="921"/>
      <c r="CZ124" s="921"/>
      <c r="DA124" s="921"/>
      <c r="DB124" s="921"/>
      <c r="DC124" s="921"/>
      <c r="DD124" s="921"/>
      <c r="DE124" s="921"/>
      <c r="DF124" s="922"/>
      <c r="DG124" s="844" t="s">
        <v>448</v>
      </c>
      <c r="DH124" s="845"/>
      <c r="DI124" s="845"/>
      <c r="DJ124" s="845"/>
      <c r="DK124" s="846"/>
      <c r="DL124" s="847" t="s">
        <v>451</v>
      </c>
      <c r="DM124" s="845"/>
      <c r="DN124" s="845"/>
      <c r="DO124" s="845"/>
      <c r="DP124" s="846"/>
      <c r="DQ124" s="847" t="s">
        <v>451</v>
      </c>
      <c r="DR124" s="845"/>
      <c r="DS124" s="845"/>
      <c r="DT124" s="845"/>
      <c r="DU124" s="846"/>
      <c r="DV124" s="933" t="s">
        <v>448</v>
      </c>
      <c r="DW124" s="934"/>
      <c r="DX124" s="934"/>
      <c r="DY124" s="934"/>
      <c r="DZ124" s="935"/>
    </row>
    <row r="125" spans="1:130" s="247" customFormat="1" ht="26.25" customHeight="1" x14ac:dyDescent="0.15">
      <c r="A125" s="902"/>
      <c r="B125" s="903"/>
      <c r="C125" s="906" t="s">
        <v>474</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443</v>
      </c>
      <c r="AB125" s="862"/>
      <c r="AC125" s="862"/>
      <c r="AD125" s="862"/>
      <c r="AE125" s="863"/>
      <c r="AF125" s="864" t="s">
        <v>451</v>
      </c>
      <c r="AG125" s="862"/>
      <c r="AH125" s="862"/>
      <c r="AI125" s="862"/>
      <c r="AJ125" s="863"/>
      <c r="AK125" s="864" t="s">
        <v>448</v>
      </c>
      <c r="AL125" s="862"/>
      <c r="AM125" s="862"/>
      <c r="AN125" s="862"/>
      <c r="AO125" s="863"/>
      <c r="AP125" s="909" t="s">
        <v>451</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491</v>
      </c>
      <c r="CL125" s="937"/>
      <c r="CM125" s="937"/>
      <c r="CN125" s="937"/>
      <c r="CO125" s="938"/>
      <c r="CP125" s="945" t="s">
        <v>492</v>
      </c>
      <c r="CQ125" s="890"/>
      <c r="CR125" s="890"/>
      <c r="CS125" s="890"/>
      <c r="CT125" s="890"/>
      <c r="CU125" s="890"/>
      <c r="CV125" s="890"/>
      <c r="CW125" s="890"/>
      <c r="CX125" s="890"/>
      <c r="CY125" s="890"/>
      <c r="CZ125" s="890"/>
      <c r="DA125" s="890"/>
      <c r="DB125" s="890"/>
      <c r="DC125" s="890"/>
      <c r="DD125" s="890"/>
      <c r="DE125" s="890"/>
      <c r="DF125" s="891"/>
      <c r="DG125" s="946" t="s">
        <v>451</v>
      </c>
      <c r="DH125" s="927"/>
      <c r="DI125" s="927"/>
      <c r="DJ125" s="927"/>
      <c r="DK125" s="927"/>
      <c r="DL125" s="927" t="s">
        <v>443</v>
      </c>
      <c r="DM125" s="927"/>
      <c r="DN125" s="927"/>
      <c r="DO125" s="927"/>
      <c r="DP125" s="927"/>
      <c r="DQ125" s="927" t="s">
        <v>443</v>
      </c>
      <c r="DR125" s="927"/>
      <c r="DS125" s="927"/>
      <c r="DT125" s="927"/>
      <c r="DU125" s="927"/>
      <c r="DV125" s="928" t="s">
        <v>448</v>
      </c>
      <c r="DW125" s="928"/>
      <c r="DX125" s="928"/>
      <c r="DY125" s="928"/>
      <c r="DZ125" s="929"/>
    </row>
    <row r="126" spans="1:130" s="247" customFormat="1" ht="26.25" customHeight="1" thickBot="1" x14ac:dyDescent="0.2">
      <c r="A126" s="902"/>
      <c r="B126" s="903"/>
      <c r="C126" s="906" t="s">
        <v>476</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448</v>
      </c>
      <c r="AB126" s="862"/>
      <c r="AC126" s="862"/>
      <c r="AD126" s="862"/>
      <c r="AE126" s="863"/>
      <c r="AF126" s="864" t="s">
        <v>443</v>
      </c>
      <c r="AG126" s="862"/>
      <c r="AH126" s="862"/>
      <c r="AI126" s="862"/>
      <c r="AJ126" s="863"/>
      <c r="AK126" s="864" t="s">
        <v>486</v>
      </c>
      <c r="AL126" s="862"/>
      <c r="AM126" s="862"/>
      <c r="AN126" s="862"/>
      <c r="AO126" s="863"/>
      <c r="AP126" s="909" t="s">
        <v>443</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493</v>
      </c>
      <c r="CQ126" s="832"/>
      <c r="CR126" s="832"/>
      <c r="CS126" s="832"/>
      <c r="CT126" s="832"/>
      <c r="CU126" s="832"/>
      <c r="CV126" s="832"/>
      <c r="CW126" s="832"/>
      <c r="CX126" s="832"/>
      <c r="CY126" s="832"/>
      <c r="CZ126" s="832"/>
      <c r="DA126" s="832"/>
      <c r="DB126" s="832"/>
      <c r="DC126" s="832"/>
      <c r="DD126" s="832"/>
      <c r="DE126" s="832"/>
      <c r="DF126" s="833"/>
      <c r="DG126" s="898" t="s">
        <v>443</v>
      </c>
      <c r="DH126" s="899"/>
      <c r="DI126" s="899"/>
      <c r="DJ126" s="899"/>
      <c r="DK126" s="899"/>
      <c r="DL126" s="899" t="s">
        <v>448</v>
      </c>
      <c r="DM126" s="899"/>
      <c r="DN126" s="899"/>
      <c r="DO126" s="899"/>
      <c r="DP126" s="899"/>
      <c r="DQ126" s="899" t="s">
        <v>467</v>
      </c>
      <c r="DR126" s="899"/>
      <c r="DS126" s="899"/>
      <c r="DT126" s="899"/>
      <c r="DU126" s="899"/>
      <c r="DV126" s="876" t="s">
        <v>467</v>
      </c>
      <c r="DW126" s="876"/>
      <c r="DX126" s="876"/>
      <c r="DY126" s="876"/>
      <c r="DZ126" s="877"/>
    </row>
    <row r="127" spans="1:130" s="247" customFormat="1" ht="26.25" customHeight="1" x14ac:dyDescent="0.15">
      <c r="A127" s="904"/>
      <c r="B127" s="905"/>
      <c r="C127" s="923" t="s">
        <v>494</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54</v>
      </c>
      <c r="AB127" s="862"/>
      <c r="AC127" s="862"/>
      <c r="AD127" s="862"/>
      <c r="AE127" s="863"/>
      <c r="AF127" s="864">
        <v>45</v>
      </c>
      <c r="AG127" s="862"/>
      <c r="AH127" s="862"/>
      <c r="AI127" s="862"/>
      <c r="AJ127" s="863"/>
      <c r="AK127" s="864">
        <v>38</v>
      </c>
      <c r="AL127" s="862"/>
      <c r="AM127" s="862"/>
      <c r="AN127" s="862"/>
      <c r="AO127" s="863"/>
      <c r="AP127" s="909">
        <v>0</v>
      </c>
      <c r="AQ127" s="910"/>
      <c r="AR127" s="910"/>
      <c r="AS127" s="910"/>
      <c r="AT127" s="911"/>
      <c r="AU127" s="283"/>
      <c r="AV127" s="283"/>
      <c r="AW127" s="283"/>
      <c r="AX127" s="926" t="s">
        <v>495</v>
      </c>
      <c r="AY127" s="894"/>
      <c r="AZ127" s="894"/>
      <c r="BA127" s="894"/>
      <c r="BB127" s="894"/>
      <c r="BC127" s="894"/>
      <c r="BD127" s="894"/>
      <c r="BE127" s="895"/>
      <c r="BF127" s="893" t="s">
        <v>496</v>
      </c>
      <c r="BG127" s="894"/>
      <c r="BH127" s="894"/>
      <c r="BI127" s="894"/>
      <c r="BJ127" s="894"/>
      <c r="BK127" s="894"/>
      <c r="BL127" s="895"/>
      <c r="BM127" s="893" t="s">
        <v>497</v>
      </c>
      <c r="BN127" s="894"/>
      <c r="BO127" s="894"/>
      <c r="BP127" s="894"/>
      <c r="BQ127" s="894"/>
      <c r="BR127" s="894"/>
      <c r="BS127" s="895"/>
      <c r="BT127" s="893" t="s">
        <v>498</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499</v>
      </c>
      <c r="CQ127" s="832"/>
      <c r="CR127" s="832"/>
      <c r="CS127" s="832"/>
      <c r="CT127" s="832"/>
      <c r="CU127" s="832"/>
      <c r="CV127" s="832"/>
      <c r="CW127" s="832"/>
      <c r="CX127" s="832"/>
      <c r="CY127" s="832"/>
      <c r="CZ127" s="832"/>
      <c r="DA127" s="832"/>
      <c r="DB127" s="832"/>
      <c r="DC127" s="832"/>
      <c r="DD127" s="832"/>
      <c r="DE127" s="832"/>
      <c r="DF127" s="833"/>
      <c r="DG127" s="898" t="s">
        <v>451</v>
      </c>
      <c r="DH127" s="899"/>
      <c r="DI127" s="899"/>
      <c r="DJ127" s="899"/>
      <c r="DK127" s="899"/>
      <c r="DL127" s="899" t="s">
        <v>448</v>
      </c>
      <c r="DM127" s="899"/>
      <c r="DN127" s="899"/>
      <c r="DO127" s="899"/>
      <c r="DP127" s="899"/>
      <c r="DQ127" s="899" t="s">
        <v>443</v>
      </c>
      <c r="DR127" s="899"/>
      <c r="DS127" s="899"/>
      <c r="DT127" s="899"/>
      <c r="DU127" s="899"/>
      <c r="DV127" s="876" t="s">
        <v>448</v>
      </c>
      <c r="DW127" s="876"/>
      <c r="DX127" s="876"/>
      <c r="DY127" s="876"/>
      <c r="DZ127" s="877"/>
    </row>
    <row r="128" spans="1:130" s="247" customFormat="1" ht="26.25" customHeight="1" thickBot="1" x14ac:dyDescent="0.2">
      <c r="A128" s="878" t="s">
        <v>500</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501</v>
      </c>
      <c r="X128" s="880"/>
      <c r="Y128" s="880"/>
      <c r="Z128" s="881"/>
      <c r="AA128" s="882">
        <v>16056</v>
      </c>
      <c r="AB128" s="883"/>
      <c r="AC128" s="883"/>
      <c r="AD128" s="883"/>
      <c r="AE128" s="884"/>
      <c r="AF128" s="885">
        <v>16019</v>
      </c>
      <c r="AG128" s="883"/>
      <c r="AH128" s="883"/>
      <c r="AI128" s="883"/>
      <c r="AJ128" s="884"/>
      <c r="AK128" s="885">
        <v>15931</v>
      </c>
      <c r="AL128" s="883"/>
      <c r="AM128" s="883"/>
      <c r="AN128" s="883"/>
      <c r="AO128" s="884"/>
      <c r="AP128" s="886"/>
      <c r="AQ128" s="887"/>
      <c r="AR128" s="887"/>
      <c r="AS128" s="887"/>
      <c r="AT128" s="888"/>
      <c r="AU128" s="283"/>
      <c r="AV128" s="283"/>
      <c r="AW128" s="283"/>
      <c r="AX128" s="889" t="s">
        <v>502</v>
      </c>
      <c r="AY128" s="890"/>
      <c r="AZ128" s="890"/>
      <c r="BA128" s="890"/>
      <c r="BB128" s="890"/>
      <c r="BC128" s="890"/>
      <c r="BD128" s="890"/>
      <c r="BE128" s="891"/>
      <c r="BF128" s="868" t="s">
        <v>451</v>
      </c>
      <c r="BG128" s="869"/>
      <c r="BH128" s="869"/>
      <c r="BI128" s="869"/>
      <c r="BJ128" s="869"/>
      <c r="BK128" s="869"/>
      <c r="BL128" s="892"/>
      <c r="BM128" s="868">
        <v>13.83</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503</v>
      </c>
      <c r="CQ128" s="810"/>
      <c r="CR128" s="810"/>
      <c r="CS128" s="810"/>
      <c r="CT128" s="810"/>
      <c r="CU128" s="810"/>
      <c r="CV128" s="810"/>
      <c r="CW128" s="810"/>
      <c r="CX128" s="810"/>
      <c r="CY128" s="810"/>
      <c r="CZ128" s="810"/>
      <c r="DA128" s="810"/>
      <c r="DB128" s="810"/>
      <c r="DC128" s="810"/>
      <c r="DD128" s="810"/>
      <c r="DE128" s="810"/>
      <c r="DF128" s="811"/>
      <c r="DG128" s="872" t="s">
        <v>467</v>
      </c>
      <c r="DH128" s="873"/>
      <c r="DI128" s="873"/>
      <c r="DJ128" s="873"/>
      <c r="DK128" s="873"/>
      <c r="DL128" s="873" t="s">
        <v>504</v>
      </c>
      <c r="DM128" s="873"/>
      <c r="DN128" s="873"/>
      <c r="DO128" s="873"/>
      <c r="DP128" s="873"/>
      <c r="DQ128" s="873" t="s">
        <v>505</v>
      </c>
      <c r="DR128" s="873"/>
      <c r="DS128" s="873"/>
      <c r="DT128" s="873"/>
      <c r="DU128" s="873"/>
      <c r="DV128" s="874" t="s">
        <v>417</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506</v>
      </c>
      <c r="X129" s="859"/>
      <c r="Y129" s="859"/>
      <c r="Z129" s="860"/>
      <c r="AA129" s="861">
        <v>7803306</v>
      </c>
      <c r="AB129" s="862"/>
      <c r="AC129" s="862"/>
      <c r="AD129" s="862"/>
      <c r="AE129" s="863"/>
      <c r="AF129" s="864">
        <v>7775512</v>
      </c>
      <c r="AG129" s="862"/>
      <c r="AH129" s="862"/>
      <c r="AI129" s="862"/>
      <c r="AJ129" s="863"/>
      <c r="AK129" s="864">
        <v>7710545</v>
      </c>
      <c r="AL129" s="862"/>
      <c r="AM129" s="862"/>
      <c r="AN129" s="862"/>
      <c r="AO129" s="863"/>
      <c r="AP129" s="865"/>
      <c r="AQ129" s="866"/>
      <c r="AR129" s="866"/>
      <c r="AS129" s="866"/>
      <c r="AT129" s="867"/>
      <c r="AU129" s="285"/>
      <c r="AV129" s="285"/>
      <c r="AW129" s="285"/>
      <c r="AX129" s="831" t="s">
        <v>507</v>
      </c>
      <c r="AY129" s="832"/>
      <c r="AZ129" s="832"/>
      <c r="BA129" s="832"/>
      <c r="BB129" s="832"/>
      <c r="BC129" s="832"/>
      <c r="BD129" s="832"/>
      <c r="BE129" s="833"/>
      <c r="BF129" s="851" t="s">
        <v>508</v>
      </c>
      <c r="BG129" s="852"/>
      <c r="BH129" s="852"/>
      <c r="BI129" s="852"/>
      <c r="BJ129" s="852"/>
      <c r="BK129" s="852"/>
      <c r="BL129" s="853"/>
      <c r="BM129" s="851">
        <v>18.829999999999998</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509</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510</v>
      </c>
      <c r="X130" s="859"/>
      <c r="Y130" s="859"/>
      <c r="Z130" s="860"/>
      <c r="AA130" s="861">
        <v>1390135</v>
      </c>
      <c r="AB130" s="862"/>
      <c r="AC130" s="862"/>
      <c r="AD130" s="862"/>
      <c r="AE130" s="863"/>
      <c r="AF130" s="864">
        <v>1383155</v>
      </c>
      <c r="AG130" s="862"/>
      <c r="AH130" s="862"/>
      <c r="AI130" s="862"/>
      <c r="AJ130" s="863"/>
      <c r="AK130" s="864">
        <v>1344947</v>
      </c>
      <c r="AL130" s="862"/>
      <c r="AM130" s="862"/>
      <c r="AN130" s="862"/>
      <c r="AO130" s="863"/>
      <c r="AP130" s="865"/>
      <c r="AQ130" s="866"/>
      <c r="AR130" s="866"/>
      <c r="AS130" s="866"/>
      <c r="AT130" s="867"/>
      <c r="AU130" s="285"/>
      <c r="AV130" s="285"/>
      <c r="AW130" s="285"/>
      <c r="AX130" s="831" t="s">
        <v>511</v>
      </c>
      <c r="AY130" s="832"/>
      <c r="AZ130" s="832"/>
      <c r="BA130" s="832"/>
      <c r="BB130" s="832"/>
      <c r="BC130" s="832"/>
      <c r="BD130" s="832"/>
      <c r="BE130" s="833"/>
      <c r="BF130" s="834">
        <v>9.6</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512</v>
      </c>
      <c r="X131" s="842"/>
      <c r="Y131" s="842"/>
      <c r="Z131" s="843"/>
      <c r="AA131" s="844">
        <v>6413171</v>
      </c>
      <c r="AB131" s="845"/>
      <c r="AC131" s="845"/>
      <c r="AD131" s="845"/>
      <c r="AE131" s="846"/>
      <c r="AF131" s="847">
        <v>6392357</v>
      </c>
      <c r="AG131" s="845"/>
      <c r="AH131" s="845"/>
      <c r="AI131" s="845"/>
      <c r="AJ131" s="846"/>
      <c r="AK131" s="847">
        <v>6365598</v>
      </c>
      <c r="AL131" s="845"/>
      <c r="AM131" s="845"/>
      <c r="AN131" s="845"/>
      <c r="AO131" s="846"/>
      <c r="AP131" s="848"/>
      <c r="AQ131" s="849"/>
      <c r="AR131" s="849"/>
      <c r="AS131" s="849"/>
      <c r="AT131" s="850"/>
      <c r="AU131" s="285"/>
      <c r="AV131" s="285"/>
      <c r="AW131" s="285"/>
      <c r="AX131" s="809" t="s">
        <v>513</v>
      </c>
      <c r="AY131" s="810"/>
      <c r="AZ131" s="810"/>
      <c r="BA131" s="810"/>
      <c r="BB131" s="810"/>
      <c r="BC131" s="810"/>
      <c r="BD131" s="810"/>
      <c r="BE131" s="811"/>
      <c r="BF131" s="812">
        <v>58.9</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514</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515</v>
      </c>
      <c r="W132" s="822"/>
      <c r="X132" s="822"/>
      <c r="Y132" s="822"/>
      <c r="Z132" s="823"/>
      <c r="AA132" s="824">
        <v>9.5840887450000007</v>
      </c>
      <c r="AB132" s="825"/>
      <c r="AC132" s="825"/>
      <c r="AD132" s="825"/>
      <c r="AE132" s="826"/>
      <c r="AF132" s="827">
        <v>9.5486688239999999</v>
      </c>
      <c r="AG132" s="825"/>
      <c r="AH132" s="825"/>
      <c r="AI132" s="825"/>
      <c r="AJ132" s="826"/>
      <c r="AK132" s="827">
        <v>9.9363170590000003</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516</v>
      </c>
      <c r="W133" s="801"/>
      <c r="X133" s="801"/>
      <c r="Y133" s="801"/>
      <c r="Z133" s="802"/>
      <c r="AA133" s="803">
        <v>8.3000000000000007</v>
      </c>
      <c r="AB133" s="804"/>
      <c r="AC133" s="804"/>
      <c r="AD133" s="804"/>
      <c r="AE133" s="805"/>
      <c r="AF133" s="803">
        <v>9</v>
      </c>
      <c r="AG133" s="804"/>
      <c r="AH133" s="804"/>
      <c r="AI133" s="804"/>
      <c r="AJ133" s="805"/>
      <c r="AK133" s="803">
        <v>9.6</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I8qcop8JsSoCjcxOYsaG0xIIPxuIOYzuoswfhUkxxApco7grdP9u7Hs+zcB4CgkE4JFtffW44nSO4jz5OW/vw==" saltValue="ArJTeIGld1w0JZNYKEPJx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8" scale="26" orientation="landscape" cellComments="asDisplayed"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election activeCell="AY8" sqref="AY8:BM8"/>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517</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nN0/l8SNTi4Hl1f/MLWupbUJJfq3Lu7jXP+KLEFTgC7lv/JJOKNuhjOAuOsxqBXinBHQs5AC2nTkbThU4ftSWQ==" saltValue="n2jclg/fs/zNg8jAmFb5Sg==" spinCount="100000" sheet="1" objects="1" scenarios="1"/>
  <dataConsolidate/>
  <phoneticPr fontId="2"/>
  <printOptions horizontalCentered="1"/>
  <pageMargins left="0" right="0" top="0.39370078740157483" bottom="0.39370078740157483" header="0.19685039370078741" footer="0.19685039370078741"/>
  <pageSetup paperSize="8" scale="63" orientation="landscape" cellComments="asDisplayed"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election activeCell="AY8" sqref="AY8:BM8"/>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06Fu0MFFByW1Jzs6AE6BLqLQmvjdCs8M2qEBxcgX3rHZP4imQdrudC+7nvh06pnAZABFgUn2AcH1DJhljEAvg==" saltValue="pLGJxQ49+f2JQXmJzBbdyQ==" spinCount="100000" sheet="1" objects="1" scenarios="1"/>
  <dataConsolidate/>
  <phoneticPr fontId="2"/>
  <printOptions horizontalCentered="1"/>
  <pageMargins left="0" right="0" top="0.39370078740157483" bottom="0.39370078740157483" header="0.19685039370078741" footer="0.19685039370078741"/>
  <pageSetup paperSize="8" scale="70" orientation="landscape" cellComments="asDisplayed"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election activeCell="AY8" sqref="AY8:BM8"/>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519</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520</v>
      </c>
      <c r="AP7" s="304"/>
      <c r="AQ7" s="305" t="s">
        <v>521</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522</v>
      </c>
      <c r="AQ8" s="311" t="s">
        <v>523</v>
      </c>
      <c r="AR8" s="312" t="s">
        <v>524</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525</v>
      </c>
      <c r="AL9" s="1231"/>
      <c r="AM9" s="1231"/>
      <c r="AN9" s="1232"/>
      <c r="AO9" s="313">
        <v>2046731</v>
      </c>
      <c r="AP9" s="313">
        <v>78887</v>
      </c>
      <c r="AQ9" s="314">
        <v>90613</v>
      </c>
      <c r="AR9" s="315">
        <v>-12.9</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526</v>
      </c>
      <c r="AL10" s="1231"/>
      <c r="AM10" s="1231"/>
      <c r="AN10" s="1232"/>
      <c r="AO10" s="316">
        <v>18745</v>
      </c>
      <c r="AP10" s="316">
        <v>722</v>
      </c>
      <c r="AQ10" s="317">
        <v>7525</v>
      </c>
      <c r="AR10" s="318">
        <v>-90.4</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527</v>
      </c>
      <c r="AL11" s="1231"/>
      <c r="AM11" s="1231"/>
      <c r="AN11" s="1232"/>
      <c r="AO11" s="316">
        <v>288245</v>
      </c>
      <c r="AP11" s="316">
        <v>11110</v>
      </c>
      <c r="AQ11" s="317">
        <v>9582</v>
      </c>
      <c r="AR11" s="318">
        <v>15.9</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528</v>
      </c>
      <c r="AL12" s="1231"/>
      <c r="AM12" s="1231"/>
      <c r="AN12" s="1232"/>
      <c r="AO12" s="316" t="s">
        <v>529</v>
      </c>
      <c r="AP12" s="316" t="s">
        <v>529</v>
      </c>
      <c r="AQ12" s="317">
        <v>1356</v>
      </c>
      <c r="AR12" s="318" t="s">
        <v>529</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530</v>
      </c>
      <c r="AL13" s="1231"/>
      <c r="AM13" s="1231"/>
      <c r="AN13" s="1232"/>
      <c r="AO13" s="316" t="s">
        <v>529</v>
      </c>
      <c r="AP13" s="316" t="s">
        <v>529</v>
      </c>
      <c r="AQ13" s="317">
        <v>2</v>
      </c>
      <c r="AR13" s="318" t="s">
        <v>529</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531</v>
      </c>
      <c r="AL14" s="1231"/>
      <c r="AM14" s="1231"/>
      <c r="AN14" s="1232"/>
      <c r="AO14" s="316">
        <v>61955</v>
      </c>
      <c r="AP14" s="316">
        <v>2388</v>
      </c>
      <c r="AQ14" s="317">
        <v>4182</v>
      </c>
      <c r="AR14" s="318">
        <v>-42.9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532</v>
      </c>
      <c r="AL15" s="1231"/>
      <c r="AM15" s="1231"/>
      <c r="AN15" s="1232"/>
      <c r="AO15" s="316">
        <v>23523</v>
      </c>
      <c r="AP15" s="316">
        <v>907</v>
      </c>
      <c r="AQ15" s="317">
        <v>2331</v>
      </c>
      <c r="AR15" s="318">
        <v>-61.1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533</v>
      </c>
      <c r="AL16" s="1234"/>
      <c r="AM16" s="1234"/>
      <c r="AN16" s="1235"/>
      <c r="AO16" s="316">
        <v>-182060</v>
      </c>
      <c r="AP16" s="316">
        <v>-7017</v>
      </c>
      <c r="AQ16" s="317">
        <v>-8270</v>
      </c>
      <c r="AR16" s="318">
        <v>-15.2</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187</v>
      </c>
      <c r="AL17" s="1234"/>
      <c r="AM17" s="1234"/>
      <c r="AN17" s="1235"/>
      <c r="AO17" s="316">
        <v>2257139</v>
      </c>
      <c r="AP17" s="316">
        <v>86997</v>
      </c>
      <c r="AQ17" s="317">
        <v>107322</v>
      </c>
      <c r="AR17" s="318">
        <v>-18.899999999999999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534</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535</v>
      </c>
      <c r="AP20" s="324" t="s">
        <v>536</v>
      </c>
      <c r="AQ20" s="325" t="s">
        <v>537</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538</v>
      </c>
      <c r="AL21" s="1228"/>
      <c r="AM21" s="1228"/>
      <c r="AN21" s="1229"/>
      <c r="AO21" s="328">
        <v>7.67</v>
      </c>
      <c r="AP21" s="329">
        <v>10.18</v>
      </c>
      <c r="AQ21" s="330">
        <v>-2.5099999999999998</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539</v>
      </c>
      <c r="AL22" s="1228"/>
      <c r="AM22" s="1228"/>
      <c r="AN22" s="1229"/>
      <c r="AO22" s="333">
        <v>95.3</v>
      </c>
      <c r="AP22" s="334">
        <v>97.7</v>
      </c>
      <c r="AQ22" s="335">
        <v>-2.4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540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541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542</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520</v>
      </c>
      <c r="AP30" s="304"/>
      <c r="AQ30" s="305" t="s">
        <v>521</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522</v>
      </c>
      <c r="AQ31" s="311" t="s">
        <v>523</v>
      </c>
      <c r="AR31" s="312" t="s">
        <v>524</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543</v>
      </c>
      <c r="AL32" s="1219"/>
      <c r="AM32" s="1219"/>
      <c r="AN32" s="1220"/>
      <c r="AO32" s="343">
        <v>1430704</v>
      </c>
      <c r="AP32" s="343">
        <v>55144</v>
      </c>
      <c r="AQ32" s="344">
        <v>67619</v>
      </c>
      <c r="AR32" s="345">
        <v>-18.399999999999999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544</v>
      </c>
      <c r="AL33" s="1219"/>
      <c r="AM33" s="1219"/>
      <c r="AN33" s="1220"/>
      <c r="AO33" s="343" t="s">
        <v>529</v>
      </c>
      <c r="AP33" s="343" t="s">
        <v>529</v>
      </c>
      <c r="AQ33" s="344" t="s">
        <v>529</v>
      </c>
      <c r="AR33" s="345" t="s">
        <v>529</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545</v>
      </c>
      <c r="AL34" s="1219"/>
      <c r="AM34" s="1219"/>
      <c r="AN34" s="1220"/>
      <c r="AO34" s="343" t="s">
        <v>529</v>
      </c>
      <c r="AP34" s="343" t="s">
        <v>529</v>
      </c>
      <c r="AQ34" s="344">
        <v>3</v>
      </c>
      <c r="AR34" s="345" t="s">
        <v>529</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546</v>
      </c>
      <c r="AL35" s="1219"/>
      <c r="AM35" s="1219"/>
      <c r="AN35" s="1220"/>
      <c r="AO35" s="343">
        <v>447673</v>
      </c>
      <c r="AP35" s="343">
        <v>17255</v>
      </c>
      <c r="AQ35" s="344">
        <v>17835</v>
      </c>
      <c r="AR35" s="345">
        <v>-3.3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547</v>
      </c>
      <c r="AL36" s="1219"/>
      <c r="AM36" s="1219"/>
      <c r="AN36" s="1220"/>
      <c r="AO36" s="343">
        <v>114969</v>
      </c>
      <c r="AP36" s="343">
        <v>4431</v>
      </c>
      <c r="AQ36" s="344">
        <v>2401</v>
      </c>
      <c r="AR36" s="345">
        <v>84.5</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548</v>
      </c>
      <c r="AL37" s="1219"/>
      <c r="AM37" s="1219"/>
      <c r="AN37" s="1220"/>
      <c r="AO37" s="343">
        <v>38</v>
      </c>
      <c r="AP37" s="343">
        <v>1</v>
      </c>
      <c r="AQ37" s="344">
        <v>732</v>
      </c>
      <c r="AR37" s="345">
        <v>-99.9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549</v>
      </c>
      <c r="AL38" s="1222"/>
      <c r="AM38" s="1222"/>
      <c r="AN38" s="1223"/>
      <c r="AO38" s="346" t="s">
        <v>529</v>
      </c>
      <c r="AP38" s="346" t="s">
        <v>529</v>
      </c>
      <c r="AQ38" s="347">
        <v>5</v>
      </c>
      <c r="AR38" s="335" t="s">
        <v>529</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550</v>
      </c>
      <c r="AL39" s="1222"/>
      <c r="AM39" s="1222"/>
      <c r="AN39" s="1223"/>
      <c r="AO39" s="343">
        <v>-15931</v>
      </c>
      <c r="AP39" s="343">
        <v>-614</v>
      </c>
      <c r="AQ39" s="344">
        <v>-3806</v>
      </c>
      <c r="AR39" s="345">
        <v>-83.9</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551</v>
      </c>
      <c r="AL40" s="1219"/>
      <c r="AM40" s="1219"/>
      <c r="AN40" s="1220"/>
      <c r="AO40" s="343">
        <v>-1344947</v>
      </c>
      <c r="AP40" s="343">
        <v>-51838</v>
      </c>
      <c r="AQ40" s="344">
        <v>-59049</v>
      </c>
      <c r="AR40" s="345">
        <v>-12.2</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299</v>
      </c>
      <c r="AL41" s="1225"/>
      <c r="AM41" s="1225"/>
      <c r="AN41" s="1226"/>
      <c r="AO41" s="343">
        <v>632506</v>
      </c>
      <c r="AP41" s="343">
        <v>24379</v>
      </c>
      <c r="AQ41" s="344">
        <v>25740</v>
      </c>
      <c r="AR41" s="345">
        <v>-5.3</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552</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553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554</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520</v>
      </c>
      <c r="AN49" s="1213" t="s">
        <v>555</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556</v>
      </c>
      <c r="AO50" s="360" t="s">
        <v>557</v>
      </c>
      <c r="AP50" s="361" t="s">
        <v>558</v>
      </c>
      <c r="AQ50" s="362" t="s">
        <v>559</v>
      </c>
      <c r="AR50" s="363" t="s">
        <v>560</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561</v>
      </c>
      <c r="AL51" s="356"/>
      <c r="AM51" s="364">
        <v>2110859</v>
      </c>
      <c r="AN51" s="365">
        <v>77298</v>
      </c>
      <c r="AO51" s="366">
        <v>-34</v>
      </c>
      <c r="AP51" s="367">
        <v>85459</v>
      </c>
      <c r="AQ51" s="368">
        <v>-19.8</v>
      </c>
      <c r="AR51" s="369">
        <v>-14.2</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562</v>
      </c>
      <c r="AM52" s="372">
        <v>715032</v>
      </c>
      <c r="AN52" s="373">
        <v>26184</v>
      </c>
      <c r="AO52" s="374">
        <v>-27.9</v>
      </c>
      <c r="AP52" s="375">
        <v>44378</v>
      </c>
      <c r="AQ52" s="376">
        <v>-2.6</v>
      </c>
      <c r="AR52" s="377">
        <v>-25.3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563</v>
      </c>
      <c r="AL53" s="356"/>
      <c r="AM53" s="364">
        <v>2373167</v>
      </c>
      <c r="AN53" s="365">
        <v>87830</v>
      </c>
      <c r="AO53" s="366">
        <v>13.6</v>
      </c>
      <c r="AP53" s="367">
        <v>83280</v>
      </c>
      <c r="AQ53" s="368">
        <v>-2.5</v>
      </c>
      <c r="AR53" s="369">
        <v>16.100000000000001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562</v>
      </c>
      <c r="AM54" s="372">
        <v>778685</v>
      </c>
      <c r="AN54" s="373">
        <v>28819</v>
      </c>
      <c r="AO54" s="374">
        <v>10.1</v>
      </c>
      <c r="AP54" s="375">
        <v>43123</v>
      </c>
      <c r="AQ54" s="376">
        <v>-2.8</v>
      </c>
      <c r="AR54" s="377">
        <v>12.9</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564</v>
      </c>
      <c r="AL55" s="356"/>
      <c r="AM55" s="364">
        <v>2197315</v>
      </c>
      <c r="AN55" s="365">
        <v>82358</v>
      </c>
      <c r="AO55" s="366">
        <v>-6.2</v>
      </c>
      <c r="AP55" s="367">
        <v>88968</v>
      </c>
      <c r="AQ55" s="368">
        <v>6.8</v>
      </c>
      <c r="AR55" s="369">
        <v>-13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562</v>
      </c>
      <c r="AM56" s="372">
        <v>650457</v>
      </c>
      <c r="AN56" s="373">
        <v>24380</v>
      </c>
      <c r="AO56" s="374">
        <v>-15.4</v>
      </c>
      <c r="AP56" s="375">
        <v>45482</v>
      </c>
      <c r="AQ56" s="376">
        <v>5.5</v>
      </c>
      <c r="AR56" s="377">
        <v>-20.9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565</v>
      </c>
      <c r="AL57" s="356"/>
      <c r="AM57" s="364">
        <v>2708386</v>
      </c>
      <c r="AN57" s="365">
        <v>103012</v>
      </c>
      <c r="AO57" s="366">
        <v>25.1</v>
      </c>
      <c r="AP57" s="367">
        <v>85173</v>
      </c>
      <c r="AQ57" s="368">
        <v>-4.3</v>
      </c>
      <c r="AR57" s="369">
        <v>29.4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562</v>
      </c>
      <c r="AM58" s="372">
        <v>956083</v>
      </c>
      <c r="AN58" s="373">
        <v>36364</v>
      </c>
      <c r="AO58" s="374">
        <v>49.2</v>
      </c>
      <c r="AP58" s="375">
        <v>43913</v>
      </c>
      <c r="AQ58" s="376">
        <v>-3.4</v>
      </c>
      <c r="AR58" s="377">
        <v>52.6</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566</v>
      </c>
      <c r="AL59" s="356"/>
      <c r="AM59" s="364">
        <v>1546239</v>
      </c>
      <c r="AN59" s="365">
        <v>59597</v>
      </c>
      <c r="AO59" s="366">
        <v>-42.1</v>
      </c>
      <c r="AP59" s="367">
        <v>94081</v>
      </c>
      <c r="AQ59" s="368">
        <v>10.5</v>
      </c>
      <c r="AR59" s="369">
        <v>-52.6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562</v>
      </c>
      <c r="AM60" s="372">
        <v>557422</v>
      </c>
      <c r="AN60" s="373">
        <v>21485</v>
      </c>
      <c r="AO60" s="374">
        <v>-40.9</v>
      </c>
      <c r="AP60" s="375">
        <v>48949</v>
      </c>
      <c r="AQ60" s="376">
        <v>11.5</v>
      </c>
      <c r="AR60" s="377">
        <v>-52.4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567</v>
      </c>
      <c r="AL61" s="378"/>
      <c r="AM61" s="379">
        <v>2187193</v>
      </c>
      <c r="AN61" s="380">
        <v>82019</v>
      </c>
      <c r="AO61" s="381">
        <v>-8.6999999999999993</v>
      </c>
      <c r="AP61" s="382">
        <v>87392</v>
      </c>
      <c r="AQ61" s="383">
        <v>-1.9</v>
      </c>
      <c r="AR61" s="369">
        <v>-6.8</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562</v>
      </c>
      <c r="AM62" s="372">
        <v>731536</v>
      </c>
      <c r="AN62" s="373">
        <v>27446</v>
      </c>
      <c r="AO62" s="374">
        <v>-5</v>
      </c>
      <c r="AP62" s="375">
        <v>45169</v>
      </c>
      <c r="AQ62" s="376">
        <v>1.6</v>
      </c>
      <c r="AR62" s="377">
        <v>-6.6</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VcTaO1iXPuzzIt2UULmKe84HZX/NKAePGI8FwmQqn8lcavF7umzyd897yXCgZqgZlCWETIEpoeZ4qGWyVxzfYw==" saltValue="fzgnysAlzQkq5t+od1mJ1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39370078740157483" bottom="0.39370078740157483" header="0.19685039370078741" footer="0.19685039370078741"/>
  <pageSetup paperSize="8" scale="87" orientation="landscape" cellComments="asDisplayed"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election activeCell="AY8" sqref="AY8:BM8"/>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569</v>
      </c>
    </row>
    <row r="120" spans="125:125" ht="13.5" hidden="1" customHeight="1" x14ac:dyDescent="0.15"/>
    <row r="121" spans="125:125" ht="13.5" hidden="1" customHeight="1" x14ac:dyDescent="0.15">
      <c r="DU121" s="291"/>
    </row>
  </sheetData>
  <sheetProtection algorithmName="SHA-512" hashValue="baW6mTQxZb4msFDi/NVc9SP94MiJ5O7s9gF8yf2lgQuGqGf4es7Gp4nJoEZXmmt/1flntqaBkHnzo4l5UIdw2A==" saltValue="WPTPv5EYJHYhext/XoiCNA==" spinCount="100000" sheet="1" objects="1" scenarios="1"/>
  <dataConsolidate/>
  <phoneticPr fontId="2"/>
  <printOptions horizontalCentered="1"/>
  <pageMargins left="0" right="0" top="0.39370078740157483" bottom="0.39370078740157483" header="0.19685039370078741" footer="0.19685039370078741"/>
  <pageSetup paperSize="8" scale="55" orientation="landscape" cellComments="asDisplayed"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election activeCell="AY8" sqref="AY8:BM8"/>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570</v>
      </c>
    </row>
  </sheetData>
  <sheetProtection algorithmName="SHA-512" hashValue="/q245J4iKjJQJzeZ2VJ4CjXp9WsXygsoWFPhv7pD3zzYi56D8pUJbmiK0vnJzcuMGfUkGzoWvRtdakfLPWrG1g==" saltValue="AOoHu/kJC4wDz3FvyiIC4A==" spinCount="100000" sheet="1" objects="1" scenarios="1"/>
  <dataConsolidate/>
  <phoneticPr fontId="2"/>
  <printOptions horizontalCentered="1"/>
  <pageMargins left="0" right="0" top="0.39370078740157483" bottom="0.39370078740157483" header="0.19685039370078741" footer="0.19685039370078741"/>
  <pageSetup paperSize="8" scale="55" orientation="landscape" cellComments="asDisplayed"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view="pageBreakPreview" zoomScaleNormal="100" zoomScaleSheetLayoutView="100" workbookViewId="0">
      <selection activeCell="AY8" sqref="AY8:BM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571</v>
      </c>
      <c r="G46" s="8" t="s">
        <v>572</v>
      </c>
      <c r="H46" s="8" t="s">
        <v>573</v>
      </c>
      <c r="I46" s="8" t="s">
        <v>574</v>
      </c>
      <c r="J46" s="9" t="s">
        <v>575</v>
      </c>
    </row>
    <row r="47" spans="2:10" ht="57.75" customHeight="1" x14ac:dyDescent="0.15">
      <c r="B47" s="10"/>
      <c r="C47" s="1236" t="s">
        <v>3</v>
      </c>
      <c r="D47" s="1236"/>
      <c r="E47" s="1237"/>
      <c r="F47" s="11">
        <v>22.49</v>
      </c>
      <c r="G47" s="12">
        <v>33.840000000000003</v>
      </c>
      <c r="H47" s="12">
        <v>37.840000000000003</v>
      </c>
      <c r="I47" s="12">
        <v>40.82</v>
      </c>
      <c r="J47" s="13">
        <v>41.14</v>
      </c>
    </row>
    <row r="48" spans="2:10" ht="57.75" customHeight="1" x14ac:dyDescent="0.15">
      <c r="B48" s="14"/>
      <c r="C48" s="1238" t="s">
        <v>4</v>
      </c>
      <c r="D48" s="1238"/>
      <c r="E48" s="1239"/>
      <c r="F48" s="15">
        <v>5.76</v>
      </c>
      <c r="G48" s="16">
        <v>6.87</v>
      </c>
      <c r="H48" s="16">
        <v>5.56</v>
      </c>
      <c r="I48" s="16">
        <v>4.76</v>
      </c>
      <c r="J48" s="17">
        <v>7.13</v>
      </c>
    </row>
    <row r="49" spans="2:10" ht="57.75" customHeight="1" thickBot="1" x14ac:dyDescent="0.2">
      <c r="B49" s="18"/>
      <c r="C49" s="1240" t="s">
        <v>5</v>
      </c>
      <c r="D49" s="1240"/>
      <c r="E49" s="1241"/>
      <c r="F49" s="19" t="s">
        <v>576</v>
      </c>
      <c r="G49" s="20">
        <v>12.42</v>
      </c>
      <c r="H49" s="20">
        <v>2.2400000000000002</v>
      </c>
      <c r="I49" s="20">
        <v>2.02</v>
      </c>
      <c r="J49" s="21">
        <v>2.31</v>
      </c>
    </row>
    <row r="50" spans="2:10" ht="13.5" customHeight="1" x14ac:dyDescent="0.15"/>
  </sheetData>
  <sheetProtection algorithmName="SHA-512" hashValue="qGJvp+bUGMuLnWL6uJ2J7/n6L0W2GY+4HHmpB7DAuSwYyAzSvm/EPeVMmxgERBEgPfsCm2nmARvW0w+LUlzCvw==" saltValue="KYnPi9RYw8kUJjwM2fdFuw=="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8" scale="89" orientation="landscape" cellComments="asDisplayed"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2021-11-11T07:15:18Z</cp:lastPrinted>
  <dcterms:created xsi:type="dcterms:W3CDTF">2021-02-05T04:37:58Z</dcterms:created>
  <dcterms:modified xsi:type="dcterms:W3CDTF">2021-11-11T07:15:46Z</dcterms:modified>
  <cp:category/>
</cp:coreProperties>
</file>