
<file path=[Content_Types].xml><?xml version="1.0" encoding="utf-8"?>
<Types xmlns="http://schemas.openxmlformats.org/package/2006/content-types">
  <Default Extension="rels" ContentType="application/vnd.openxmlformats-package.relationships+xml"/>
  <Default Extension="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drawings/drawing6.xml" ContentType="application/vnd.openxmlformats-officedocument.drawing+xml"/>
  <Override PartName="/xl/sharedStrings.xml" ContentType="application/vnd.openxmlformats-officedocument.spreadsheetml.sharedStrings+xml"/>
  <Override PartName="/xl/worksheets/sheet15.xml" ContentType="application/vnd.openxmlformats-officedocument.spreadsheetml.worksheet+xml"/>
  <Override PartName="/xl/worksheets/sheet5.xml" ContentType="application/vnd.openxmlformats-officedocument.spreadsheetml.worksheet+xml"/>
  <Override PartName="/xl/drawings/drawing12.xml" ContentType="application/vnd.openxmlformats-officedocument.drawing+xml"/>
  <Override PartName="/xl/drawings/drawing5.xml" ContentType="application/vnd.openxmlformats-officedocument.drawingml.chartshapes+xml"/>
  <Override PartName="/xl/worksheets/sheet16.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charts/chart5.xml" ContentType="application/vnd.openxmlformats-officedocument.drawingml.chart+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xl/charts/chart8.xml" ContentType="application/vnd.openxmlformats-officedocument.drawingml.chart+xml"/>
  <Override PartName="/xl/worksheets/sheet2.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worksheets/sheet3.xml" ContentType="application/vnd.openxmlformats-officedocument.spreadsheetml.worksheet+xml"/>
  <Override PartName="/xl/calcChain.xml" ContentType="application/vnd.openxmlformats-officedocument.spreadsheetml.calcChain+xml"/>
  <Override PartName="/xl/drawings/drawing11.xml" ContentType="application/vnd.openxmlformats-officedocument.drawing+xml"/>
  <Override PartName="/xl/drawings/drawing15.xml" ContentType="application/vnd.openxmlformats-officedocument.drawing+xml"/>
  <Override PartName="/xl/styles.xml" ContentType="application/vnd.openxmlformats-officedocument.spreadsheetml.styles+xml"/>
  <Override PartName="/xl/worksheets/sheet13.xml" ContentType="application/vnd.openxmlformats-officedocument.spreadsheetml.worksheet+xml"/>
  <Override PartName="/xl/charts/chart4.xml" ContentType="application/vnd.openxmlformats-officedocument.drawingml.chart+xml"/>
  <Override PartName="/xl/drawings/drawing3.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theme/themeOverride2.xml" ContentType="application/vnd.openxmlformats-officedocument.themeOverride+xml"/>
  <Override PartName="/xl/charts/chart2.xml" ContentType="application/vnd.openxmlformats-officedocument.drawingml.chart+xml"/>
  <Override PartName="/xl/charts/chart6.xml" ContentType="application/vnd.openxmlformats-officedocument.drawingml.chart+xml"/>
  <Override PartName="/xl/drawings/drawing10.xml" ContentType="application/vnd.openxmlformats-officedocument.drawing+xml"/>
  <Override PartName="/xl/drawings/drawing13.xml" ContentType="application/vnd.openxmlformats-officedocument.drawing+xml"/>
  <Override PartName="/xl/drawings/drawing4.xml" ContentType="application/vnd.openxmlformats-officedocument.drawing+xml"/>
  <Override PartName="/xl/worksheets/sheet17.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Default Extension="wmf" ContentType="image/x-wmf"/>
  <Override PartName="/xl/drawings/drawing2.xml" ContentType="application/vnd.openxmlformats-officedocument.drawing+xml"/>
  <Override PartName="/xl/drawings/drawing8.xml" ContentType="application/vnd.openxmlformats-officedocument.drawing+xml"/>
  <Override PartName="/xl/worksheets/sheet10.xml" ContentType="application/vnd.openxmlformats-officedocument.spreadsheetml.worksheet+xml"/>
  <Override PartName="/docProps/core.xml" ContentType="application/vnd.openxmlformats-package.core-properties+xml"/>
  <Override PartName="/xl/charts/chart3.xml" ContentType="application/vnd.openxmlformats-officedocument.drawingml.chart+xml"/>
  <Override PartName="/xl/charts/chart7.xml" ContentType="application/vnd.openxmlformats-officedocument.drawingml.chart+xml"/>
  <Override PartName="/xl/theme/themeOverride1.xml" ContentType="application/vnd.openxmlformats-officedocument.themeOverride+xml"/>
  <Override PartName="/xl/workbook.xml" ContentType="application/vnd.openxmlformats-officedocument.spreadsheetml.sheet.main+xml"/>
  <Override PartName="/xl/drawings/drawing14.xml" ContentType="application/vnd.openxmlformats-officedocument.drawing+xml"/>
  <Override PartName="/xl/worksheets/sheet11.xml" ContentType="application/vnd.openxmlformats-officedocument.spreadsheetml.worksheet+xml"/>
  <Override PartName="/xl/drawings/drawing1.xml" ContentType="application/vnd.openxmlformats-officedocument.drawing+xml"/>
</Types>
</file>

<file path=_rels/.rels><?xml version="1.0" encoding="UTF-8"?><Relationships xmlns="http://schemas.openxmlformats.org/package/2006/relationships"><Relationship Target="/docProps/custom.xml" Id="RD77F8012" Type="http://schemas.openxmlformats.org/officeDocument/2006/relationships/custom-properties" /><Relationship Target="xl/workbook.xml" Id="rId1" Type="http://schemas.openxmlformats.org/officeDocument/2006/relationships/officeDocument" /><Relationship Target="docProps/core.xml" Id="rId3" Type="http://schemas.openxmlformats.org/package/2006/relationships/metadata/core-properties" /><Relationship Target="docProps/thumbnail.wmf" Id="rId2" Type="http://schemas.openxmlformats.org/package/2006/relationships/metadata/thumbnail" /><Relationship Target="docProps/app.xml" Id="rId4"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fs102\Personal-Decoding\0001924（復号化用）\"/>
    </mc:Choice>
  </mc:AlternateContent>
  <xr:revisionPtr revIDLastSave="0" documentId="13_ncr:101_{9B22AC9E-2184-47FC-9EFB-89574E817217}" xr6:coauthVersionLast="44" xr6:coauthVersionMax="44" xr10:uidLastSave="{00000000-0000-0000-0000-000000000000}"/>
  <bookViews>
    <workbookView xWindow="-120" yWindow="-120" windowWidth="29040" windowHeight="15840" tabRatio="87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2" i="10" l="1"/>
  <c r="BG31"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AM34" i="10"/>
  <c r="U34" i="10"/>
  <c r="BW33" i="10"/>
  <c r="BE33" i="10"/>
  <c r="AM33" i="10"/>
  <c r="U33" i="10"/>
  <c r="BW32" i="10"/>
  <c r="AM32" i="10"/>
  <c r="U32" i="10"/>
  <c r="BW31" i="10"/>
  <c r="C31" i="10"/>
  <c r="C32"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3" i="10" l="1"/>
  <c r="C34" i="10" l="1"/>
  <c r="C35" i="10" l="1"/>
  <c r="C36" i="10" l="1"/>
  <c r="C37" i="10" l="1"/>
  <c r="C38" i="10" l="1"/>
  <c r="C39" i="10" l="1"/>
  <c r="C40" i="10" l="1"/>
  <c r="U31" i="10"/>
  <c r="AM31" i="10" l="1"/>
  <c r="BE31" i="10" l="1"/>
  <c r="BE32" i="10" s="1"/>
  <c r="CO31" i="10" l="1"/>
  <c r="CO32" i="10" s="1"/>
  <c r="CO33" i="10" s="1"/>
  <c r="CO34" i="10" s="1"/>
  <c r="CO35" i="10" s="1"/>
  <c r="CO36" i="10" s="1"/>
  <c r="CO37" i="10" s="1"/>
  <c r="CO38" i="10" s="1"/>
  <c r="CO39" i="10" s="1"/>
  <c r="CO40" i="10" s="1"/>
</calcChain>
</file>

<file path=xl/sharedStrings.xml><?xml version="1.0" encoding="utf-8"?>
<sst xmlns="http://schemas.openxmlformats.org/spreadsheetml/2006/main" count="1287" uniqueCount="601">
  <si>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</si>
  <si>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</si>
  <si>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</si>
  <si>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</si>
  <si>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</si>
  <si>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</si>
  <si>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</si>
  <si>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</si>
  <si>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</si>
  <si>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</si>
  <si>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</si>
  <si>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</si>
  <si>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</si>
  <si>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</si>
  <si>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</si>
  <si>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</si>
  <si>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</si>
  <si>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</si>
  <si>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</si>
  <si>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</si>
  <si>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</si>
  <si>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</si>
  <si>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</si>
  <si>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</si>
  <si>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</si>
  <si>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0"/>
  </si>
  <si>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0"/>
  </si>
  <si>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</si>
  <si>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</si>
  <si>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</si>
  <si>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</si>
  <si>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</si>
  <si>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</si>
  <si>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</si>
  <si>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</si>
  <si>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</si>
  <si>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</si>
  <si>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</si>
  <si>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</si>
  <si>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</si>
  <si>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</si>
  <si>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</si>
  <si>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</si>
  <si>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</si>
  <si>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</si>
  <si>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</si>
  <si>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</si>
  <si>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</si>
  <si>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</si>
  <si>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</si>
  <si>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</si>
  <si>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</si>
  <si>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</si>
  <si>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</si>
  <si>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</si>
  <si>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</si>
  <si>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</si>
  <si>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</si>
  <si>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</si>
  <si>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</si>
  <si>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</si>
  <si>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</si>
  <si>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</si>
  <si>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</si>
  <si>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</si>
  <si>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</si>
  <si>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</si>
  <si>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</si>
  <si>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</si>
  <si>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</si>
  <si>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</si>
  <si>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</si>
  <si>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</si>
  <si>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</si>
  <si>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</si>
  <si>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</si>
  <si>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</si>
  <si>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平成30年度　財政状況資料集</t>
    <phoneticPr fontId="5"/>
  </si>
  <si>
    <t>総括表（都道府県）</t>
    <rPh sb="0" eb="2">
      <t>ソウカツ</t>
    </rPh>
    <rPh sb="2" eb="3">
      <t>ヒョウ</t>
    </rPh>
    <rPh sb="4" eb="8">
      <t>トドウフケン</t>
    </rPh>
    <phoneticPr fontId="5"/>
  </si>
  <si>
    <t>都道府県名</t>
    <phoneticPr fontId="5"/>
  </si>
  <si>
    <t>佐賀県</t>
    <phoneticPr fontId="5"/>
  </si>
  <si>
    <t>職員の状況</t>
    <rPh sb="0" eb="2">
      <t>ショクイン</t>
    </rPh>
    <rPh sb="3" eb="5">
      <t>ジョウキョウ</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</si>
  <si>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</si>
  <si>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</si>
  <si>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</si>
  <si>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</si>
  <si>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</si>
  <si>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</si>
  <si>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</si>
  <si>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2"/>
  </si>
  <si>
    <t>実質収支比率</t>
    <rPh sb="0" eb="2">
      <t>ジッシツ</t>
    </rPh>
    <rPh sb="2" eb="4">
      <t>シュウシ</t>
    </rPh>
    <rPh sb="4" eb="6">
      <t>ヒリツ</t>
    </rPh>
    <phoneticPr fontId="5"/>
  </si>
  <si>
    <t>歳出総額</t>
    <phoneticPr fontId="22"/>
  </si>
  <si>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</si>
  <si>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</si>
  <si>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</si>
  <si>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</si>
  <si>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22"/>
  </si>
  <si>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</si>
  <si>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</si>
  <si>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</si>
  <si>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</si>
  <si>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</si>
  <si>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</si>
  <si>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</si>
  <si>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</si>
  <si>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</si>
  <si>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</si>
  <si>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</si>
  <si>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</si>
  <si>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</si>
  <si>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</si>
  <si>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</si>
  <si>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</si>
  <si>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</si>
  <si>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</si>
  <si>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議会議員</t>
    <rPh sb="0" eb="2">
      <t>ギカイ</t>
    </rPh>
    <rPh sb="2" eb="4">
      <t>ギイン</t>
    </rPh>
    <phoneticPr fontId="5"/>
  </si>
  <si>
    <t>繰上償還金</t>
    <phoneticPr fontId="22"/>
  </si>
  <si>
    <t>　実質赤字比率</t>
    <rPh sb="1" eb="3">
      <t>ジッシツ</t>
    </rPh>
    <rPh sb="3" eb="5">
      <t>アカジ</t>
    </rPh>
    <rPh sb="5" eb="7">
      <t>ヒリツ</t>
    </rPh>
    <phoneticPr fontId="5"/>
  </si>
  <si>
    <t>-</t>
    <phoneticPr fontId="5"/>
  </si>
  <si>
    <t>-</t>
    <phoneticPr fontId="5"/>
  </si>
  <si>
    <t>住民基本台帳人口
(※6)</t>
    <phoneticPr fontId="5"/>
  </si>
  <si>
    <t>31.01.01(人)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</si>
  <si>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</si>
  <si>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</si>
  <si>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</si>
  <si>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</si>
  <si>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2"/>
  </si>
  <si>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</si>
  <si>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</si>
  <si>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</si>
  <si>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2"/>
  </si>
  <si>
    <t>　実質公債費比率</t>
    <rPh sb="1" eb="3">
      <t>ジッシツ</t>
    </rPh>
    <rPh sb="3" eb="6">
      <t>コウサイヒ</t>
    </rPh>
    <rPh sb="6" eb="8">
      <t>ヒリツ</t>
    </rPh>
    <phoneticPr fontId="5"/>
  </si>
  <si>
    <t>30.01.01(人)</t>
    <phoneticPr fontId="5"/>
  </si>
  <si>
    <t>一般職員</t>
    <rPh sb="0" eb="2">
      <t>イッパン</t>
    </rPh>
    <rPh sb="2" eb="4">
      <t>ショクイン</t>
    </rPh>
    <phoneticPr fontId="5"/>
  </si>
  <si>
    <t>基準財政収入額</t>
    <phoneticPr fontId="22"/>
  </si>
  <si>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</si>
  <si>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</si>
  <si>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</si>
  <si>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t>
    <phoneticPr fontId="5"/>
  </si>
  <si>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</si>
  <si>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</si>
  <si>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</si>
  <si>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</si>
  <si>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　うち技能労務職員</t>
    <rPh sb="3" eb="5">
      <t>ギノウ</t>
    </rPh>
    <rPh sb="5" eb="7">
      <t>ロウム</t>
    </rPh>
    <rPh sb="7" eb="8">
      <t>ショク</t>
    </rPh>
    <rPh sb="8" eb="9">
      <t>イン</t>
    </rPh>
    <phoneticPr fontId="5"/>
  </si>
  <si>
    <t>標準税収入額等</t>
    <phoneticPr fontId="22"/>
  </si>
  <si>
    <t>うち日本人(％)</t>
    <phoneticPr fontId="5"/>
  </si>
  <si>
    <t>-0.6</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</si>
  <si>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</si>
  <si>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</si>
  <si>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</si>
  <si>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</si>
  <si>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2"/>
  </si>
  <si>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</si>
  <si>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</si>
  <si>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</si>
  <si>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</si>
  <si>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</si>
  <si>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</si>
  <si>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</si>
  <si>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</si>
  <si>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</si>
  <si>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</si>
  <si>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</si>
  <si>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</si>
  <si>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2"/>
  </si>
  <si>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</si>
  <si>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</si>
  <si>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</si>
  <si>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</si>
  <si>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</si>
  <si>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</si>
  <si>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</si>
  <si>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</si>
  <si>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</si>
  <si>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</si>
  <si>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</si>
  <si>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</si>
  <si>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</si>
  <si>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</si>
  <si>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</si>
  <si>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</si>
  <si>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</si>
  <si>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</si>
  <si>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</si>
  <si>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</si>
  <si>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</si>
  <si>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</si>
  <si>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</si>
  <si>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平成30年度</t>
    <phoneticPr fontId="22"/>
  </si>
  <si>
    <t>佐賀県</t>
    <phoneticPr fontId="22"/>
  </si>
  <si>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</si>
  <si>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</si>
  <si>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</si>
  <si>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</si>
  <si>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</si>
  <si>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</si>
  <si>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</si>
  <si>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</si>
  <si>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</si>
  <si>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</si>
  <si>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</si>
  <si>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</si>
  <si>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</si>
  <si>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</si>
  <si>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</si>
  <si>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</si>
  <si>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</si>
  <si>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</si>
  <si>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</si>
  <si>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0"/>
  </si>
  <si>
    <t>　　道府県民税</t>
    <rPh sb="2" eb="5">
      <t>ドウフケン</t>
    </rPh>
    <phoneticPr fontId="5"/>
  </si>
  <si>
    <t>総務費</t>
  </si>
  <si>
    <t>　地方道路譲与税</t>
    <rPh sb="1" eb="3">
      <t>チホウ</t>
    </rPh>
    <rPh sb="3" eb="5">
      <t>ドウロ</t>
    </rPh>
    <rPh sb="5" eb="7">
      <t>ジョウヨ</t>
    </rPh>
    <rPh sb="7" eb="8">
      <t>ゼイ</t>
    </rPh>
    <phoneticPr fontId="10"/>
  </si>
  <si>
    <t>　　　個人均等割</t>
    <phoneticPr fontId="5"/>
  </si>
  <si>
    <t>民生費</t>
  </si>
  <si>
    <t>　特別とん譲与税</t>
    <rPh sb="1" eb="3">
      <t>トクベツ</t>
    </rPh>
    <rPh sb="5" eb="7">
      <t>ジョウヨ</t>
    </rPh>
    <rPh sb="7" eb="8">
      <t>ゼイ</t>
    </rPh>
    <phoneticPr fontId="10"/>
  </si>
  <si>
    <t>　　　所得割</t>
    <phoneticPr fontId="5"/>
  </si>
  <si>
    <t>衛生費</t>
  </si>
  <si>
    <t>　石油ガス譲与税</t>
    <rPh sb="1" eb="3">
      <t>セキユ</t>
    </rPh>
    <rPh sb="5" eb="7">
      <t>ジョウヨ</t>
    </rPh>
    <rPh sb="7" eb="8">
      <t>ゼイ</t>
    </rPh>
    <phoneticPr fontId="10"/>
  </si>
  <si>
    <t>　　　法人均等割</t>
    <phoneticPr fontId="5"/>
  </si>
  <si>
    <t>労働費</t>
  </si>
  <si>
    <t>　航空機燃料譲与税</t>
    <rPh sb="1" eb="4">
      <t>コウクウキ</t>
    </rPh>
    <rPh sb="4" eb="6">
      <t>ネンリョウ</t>
    </rPh>
    <rPh sb="6" eb="8">
      <t>ジョウヨ</t>
    </rPh>
    <rPh sb="8" eb="9">
      <t>ゼイ</t>
    </rPh>
    <phoneticPr fontId="10"/>
  </si>
  <si>
    <t>　　　法人税割</t>
    <phoneticPr fontId="5"/>
  </si>
  <si>
    <t>農林水産業費</t>
  </si>
  <si>
    <t>　地方法人特別譲与税</t>
    <rPh sb="1" eb="3">
      <t>チホウ</t>
    </rPh>
    <rPh sb="3" eb="5">
      <t>ホウジン</t>
    </rPh>
    <rPh sb="5" eb="7">
      <t>トクベツ</t>
    </rPh>
    <rPh sb="7" eb="9">
      <t>ジョウヨ</t>
    </rPh>
    <rPh sb="9" eb="10">
      <t>ゼイ</t>
    </rPh>
    <phoneticPr fontId="10"/>
  </si>
  <si>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</si>
  <si>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</si>
  <si>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</si>
  <si>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</si>
  <si>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</si>
  <si>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</si>
  <si>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</si>
  <si>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</si>
  <si>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</si>
  <si>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</si>
  <si>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</si>
  <si>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</si>
  <si>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</si>
  <si>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</si>
  <si>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</si>
  <si>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</si>
  <si>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</si>
  <si>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2"/>
  </si>
  <si>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</si>
  <si>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</si>
  <si>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</si>
  <si>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</si>
  <si>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2"/>
  </si>
  <si>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</si>
  <si>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</si>
  <si>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</si>
  <si>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</si>
  <si>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</si>
  <si>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</si>
  <si>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</si>
  <si>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</si>
  <si>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</si>
  <si>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</si>
  <si>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</si>
  <si>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</si>
  <si>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</si>
  <si>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</si>
  <si>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2"/>
  </si>
  <si>
    <t>国有提供交付金</t>
    <phoneticPr fontId="5"/>
  </si>
  <si>
    <t>　　鉱区税</t>
    <rPh sb="2" eb="4">
      <t>コウク</t>
    </rPh>
    <rPh sb="4" eb="5">
      <t>ゼイ</t>
    </rPh>
    <phoneticPr fontId="5"/>
  </si>
  <si>
    <t>道府県民税所得割臨時交付金</t>
    <phoneticPr fontId="22"/>
  </si>
  <si>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</si>
  <si>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</si>
  <si>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</si>
  <si>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</si>
  <si>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</si>
  <si>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</si>
  <si>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</si>
  <si>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</si>
  <si>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</si>
  <si>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</si>
  <si>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</si>
  <si>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</si>
  <si>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</si>
  <si>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</si>
  <si>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</si>
  <si>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</si>
  <si>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</si>
  <si>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</si>
  <si>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0"/>
  </si>
  <si>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</si>
  <si>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</si>
  <si>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</si>
  <si>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</si>
  <si>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</si>
  <si>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</si>
  <si>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</si>
  <si>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</si>
  <si>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</si>
  <si>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</si>
  <si>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義務的経費計</t>
    <rPh sb="0" eb="3">
      <t>ギムテキ</t>
    </rPh>
    <rPh sb="3" eb="5">
      <t>ケイヒ</t>
    </rPh>
    <rPh sb="5" eb="6">
      <t>ケイ</t>
    </rPh>
    <phoneticPr fontId="5"/>
  </si>
  <si>
    <t>　人件費</t>
    <phoneticPr fontId="5"/>
  </si>
  <si>
    <t>区分</t>
    <phoneticPr fontId="5"/>
  </si>
  <si>
    <t>平成30年度</t>
    <rPh sb="0" eb="2">
      <t>ヘイセイ</t>
    </rPh>
    <rPh sb="4" eb="6">
      <t>ネンド</t>
    </rPh>
    <phoneticPr fontId="5"/>
  </si>
  <si>
    <t>平成29年度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</si>
  <si>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</si>
  <si>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</si>
  <si>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</si>
  <si>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</si>
  <si>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</si>
  <si>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</si>
  <si>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</si>
  <si>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</si>
  <si>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</si>
  <si>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元利償還金</t>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</si>
  <si>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</si>
  <si>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</si>
  <si>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2"/>
  </si>
  <si>
    <t>　うち元金</t>
    <phoneticPr fontId="22"/>
  </si>
  <si>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</si>
  <si>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</si>
  <si>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うち利子</t>
    <phoneticPr fontId="22"/>
  </si>
  <si>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</si>
  <si>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</si>
  <si>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</si>
  <si>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</si>
  <si>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</si>
  <si>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</si>
  <si>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</si>
  <si>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</si>
  <si>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</si>
  <si>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</si>
  <si>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</si>
  <si>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</si>
  <si>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</si>
  <si>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</si>
  <si>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</si>
  <si>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</si>
  <si>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</si>
  <si>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</si>
  <si>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</si>
  <si>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</si>
  <si>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</si>
  <si>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</si>
  <si>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平成30年度</t>
  </si>
  <si>
    <t>佐賀県</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</si>
  <si>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</si>
  <si>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</si>
  <si>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</si>
  <si>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</si>
  <si>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</si>
  <si>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</si>
  <si>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</si>
  <si>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</si>
  <si>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</si>
  <si>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</si>
  <si>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</si>
  <si>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</si>
  <si>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</si>
  <si>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</si>
  <si>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</si>
  <si>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</si>
  <si>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</si>
  <si>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</si>
  <si>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</si>
  <si>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</si>
  <si>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災害救助基金特別会計</t>
    <phoneticPr fontId="5"/>
  </si>
  <si>
    <t>母子父子寡婦福祉資金特別会計</t>
    <phoneticPr fontId="5"/>
  </si>
  <si>
    <t>就農支援資金特別会計</t>
    <phoneticPr fontId="5"/>
  </si>
  <si>
    <t>小規模企業者等設備導入等事業支援特別会計</t>
    <phoneticPr fontId="5"/>
  </si>
  <si>
    <t>財政調整積立金特別会計</t>
    <phoneticPr fontId="5"/>
  </si>
  <si>
    <t>証紙特別会計</t>
    <phoneticPr fontId="5"/>
  </si>
  <si>
    <t>土地取得特別会計</t>
    <phoneticPr fontId="5"/>
  </si>
  <si>
    <t>林業改善資金特別会計</t>
    <phoneticPr fontId="5"/>
  </si>
  <si>
    <t>沿岸漁業改善資金特別会計</t>
    <phoneticPr fontId="5"/>
  </si>
  <si>
    <t>公債管理特別会計</t>
    <phoneticPr fontId="5"/>
  </si>
  <si>
    <t>育英資金特別会計</t>
    <phoneticPr fontId="5"/>
  </si>
  <si>
    <t>地方独立行政法人佐賀県医療センター好生館貸付金特別会計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</si>
  <si>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</si>
  <si>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</si>
  <si>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</si>
  <si>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</si>
  <si>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</si>
  <si>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</si>
  <si>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</si>
  <si>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</si>
  <si>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</si>
  <si>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</si>
  <si>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</si>
  <si>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</si>
  <si>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</si>
  <si>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</si>
  <si>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佐賀県工業用水道事業会計</t>
    <phoneticPr fontId="5"/>
  </si>
  <si>
    <t>法適用企業</t>
    <phoneticPr fontId="5"/>
  </si>
  <si>
    <t>佐賀県港湾整備事業特別会計</t>
    <phoneticPr fontId="5"/>
  </si>
  <si>
    <t>法非適用企業</t>
    <phoneticPr fontId="5"/>
  </si>
  <si>
    <t>佐賀県産業用地造成事業特別会計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</si>
  <si>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</si>
  <si>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</si>
  <si>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</si>
  <si>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</si>
  <si>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</si>
  <si>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</si>
  <si>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</si>
  <si>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</si>
  <si>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</si>
  <si>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</si>
  <si>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</si>
  <si>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</si>
  <si>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</si>
  <si>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</si>
  <si>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</si>
  <si>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</si>
  <si>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</si>
  <si>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</si>
  <si>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</si>
  <si>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</si>
  <si>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</si>
  <si>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</si>
  <si>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</si>
  <si>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</si>
  <si>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</si>
  <si>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</si>
  <si>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</si>
  <si>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</si>
  <si>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</si>
  <si>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</si>
  <si>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</si>
  <si>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</si>
  <si>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</si>
  <si>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</si>
  <si>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</si>
  <si>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</si>
  <si>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</si>
  <si>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</si>
  <si>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</si>
  <si>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</si>
  <si>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</si>
  <si>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</si>
  <si>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6"/>
  </si>
  <si>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</si>
  <si>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</si>
  <si>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</si>
  <si>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</si>
  <si>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</si>
  <si>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</si>
  <si>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</si>
  <si>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</si>
  <si>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</si>
  <si>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</si>
  <si>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</si>
  <si>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佐賀県産業用地造成事業特別会計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</si>
  <si>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</si>
  <si>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</si>
  <si>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</si>
  <si>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</si>
  <si>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</si>
  <si>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</si>
  <si>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</si>
  <si>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</si>
  <si>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</si>
  <si>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</si>
  <si>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</si>
  <si>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6"/>
  </si>
  <si>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</si>
  <si>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</si>
  <si>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</si>
  <si>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</si>
  <si>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</si>
  <si>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7"/>
  </si>
  <si>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</si>
  <si>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</si>
  <si>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7"/>
  </si>
  <si>
    <t>(Ｃ)－(Ｄ)</t>
    <phoneticPr fontId="5"/>
  </si>
  <si>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</si>
  <si>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</si>
  <si>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</si>
  <si>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</si>
  <si>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</si>
  <si>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</si>
  <si>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</si>
  <si>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</si>
  <si>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</si>
  <si>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</si>
  <si>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</si>
  <si>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</si>
  <si>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</si>
  <si>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</si>
  <si>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</si>
  <si>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</si>
  <si>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</si>
  <si>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</si>
  <si>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</si>
  <si>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</si>
  <si>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</si>
  <si>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</si>
  <si>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</si>
  <si>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</si>
  <si>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</si>
  <si>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</si>
  <si>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</si>
  <si>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</si>
  <si>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</si>
  <si>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</si>
  <si>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</si>
  <si>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</si>
  <si>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</si>
  <si>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</si>
  <si>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</si>
  <si>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</si>
  <si>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</si>
  <si>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</si>
  <si>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</si>
  <si>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</si>
  <si>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</si>
  <si>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</si>
  <si>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</si>
  <si>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</si>
  <si>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</si>
  <si>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</si>
  <si>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</si>
  <si>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</si>
  <si>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</si>
  <si>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</si>
  <si>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</si>
  <si>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</si>
  <si>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</si>
  <si>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</si>
  <si>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</si>
  <si>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</si>
  <si>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</si>
  <si>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H26</t>
  </si>
  <si>
    <t>H27</t>
  </si>
  <si>
    <t>H28</t>
  </si>
  <si>
    <t>H29</t>
  </si>
  <si>
    <t>H30</t>
  </si>
  <si>
    <t>▲ 0.59</t>
  </si>
  <si>
    <t>▲ 0.73</t>
  </si>
  <si>
    <t>一般会計</t>
  </si>
  <si>
    <t>佐賀県工業用水道事業会計</t>
  </si>
  <si>
    <t>国民健康保険事業特別会計</t>
  </si>
  <si>
    <t>佐賀県港湾整備事業特別会計</t>
  </si>
  <si>
    <t>佐賀県産業用地造成事業特別会計</t>
  </si>
  <si>
    <t>証紙特別会計</t>
  </si>
  <si>
    <t>災害救助基金特別会計</t>
  </si>
  <si>
    <t>母子父子寡婦福祉資金特別会計</t>
  </si>
  <si>
    <t>その他会計（赤字）</t>
  </si>
  <si>
    <t>その他会計（黒字）</t>
  </si>
  <si>
    <t>H25末</t>
    <phoneticPr fontId="2"/>
  </si>
  <si>
    <t>H26末</t>
    <phoneticPr fontId="2"/>
  </si>
  <si>
    <t>H27末</t>
    <phoneticPr fontId="2"/>
  </si>
  <si>
    <t>H28末</t>
    <phoneticPr fontId="2"/>
  </si>
  <si>
    <t>H29末</t>
    <phoneticPr fontId="2"/>
  </si>
  <si>
    <t>大規模施設整備基金</t>
  </si>
  <si>
    <t>佐賀県国民スポーツ大会・全国障害者スポーツ大会運営基金</t>
  </si>
  <si>
    <t>地域医療介護総合確保基金</t>
  </si>
  <si>
    <t>地域づくり基金</t>
  </si>
  <si>
    <t>後期高齢者医療財政安定化基金</t>
  </si>
  <si>
    <t>○</t>
  </si>
  <si>
    <t>佐賀県健康づくり財団</t>
    <rPh sb="3" eb="5">
      <t>ケンコウ</t>
    </rPh>
    <rPh sb="8" eb="10">
      <t>ザイダン</t>
    </rPh>
    <phoneticPr fontId="2"/>
  </si>
  <si>
    <t>佐賀県生活衛生営業指導センター</t>
  </si>
  <si>
    <t>佐賀県環境クリーン財団</t>
  </si>
  <si>
    <t>佐賀県園芸農業振興基金協会</t>
  </si>
  <si>
    <t>佐賀県畜産公社</t>
  </si>
  <si>
    <t>佐賀県畜産協会</t>
  </si>
  <si>
    <t>佐賀県玄海栽培漁業協会</t>
  </si>
  <si>
    <t>さが緑の基金</t>
  </si>
  <si>
    <t>佐賀県暴力追放運動推進センター</t>
  </si>
  <si>
    <t>佐賀県環境科学検査協会</t>
  </si>
  <si>
    <t>佐賀県建設技術支援機構</t>
  </si>
  <si>
    <t>唐津湾漁業被害救済等基金</t>
  </si>
  <si>
    <t>佐賀県防犯協会</t>
  </si>
  <si>
    <t>佐賀ターミナルビル</t>
  </si>
  <si>
    <t>九州高速道路ターミナル</t>
  </si>
  <si>
    <t>佐賀県土地開発公社</t>
  </si>
  <si>
    <t>佐賀県道路公社</t>
  </si>
  <si>
    <t>佐賀県体育協会</t>
    <rPh sb="3" eb="5">
      <t>タイイク</t>
    </rPh>
    <phoneticPr fontId="2"/>
  </si>
  <si>
    <t>サガン・ドリームス</t>
  </si>
  <si>
    <t>佐賀国際重粒子線がん治療財団</t>
  </si>
  <si>
    <t>佐賀県医療センター好生館</t>
  </si>
  <si>
    <t>佐賀県国際交流協会</t>
  </si>
  <si>
    <t>佐賀県女性と生涯学習財団</t>
  </si>
  <si>
    <t>佐賀県地域福祉振興基金</t>
  </si>
  <si>
    <t>佐賀県長寿社会振興財団</t>
  </si>
  <si>
    <t>佐賀県臓器バンク</t>
  </si>
  <si>
    <t>佐賀県食鳥肉衛生協会</t>
  </si>
  <si>
    <t>佐賀県芸術文化協会</t>
  </si>
  <si>
    <t>佐賀県地域産業支援センター</t>
  </si>
  <si>
    <t>佐賀県農業公社</t>
  </si>
  <si>
    <t>佐賀県森林整備担い手育成基金</t>
  </si>
  <si>
    <t>嘉瀬川水辺環境整備センター</t>
  </si>
  <si>
    <t>佐賀県教育文化振興財団</t>
  </si>
  <si>
    <t>佐賀県アイバンク協会</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</si>
  <si>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</si>
  <si>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</si>
  <si>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</si>
  <si>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</si>
  <si>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将来負担比率、有形固定資産減価償却率はともに、グループ内平均を下回っている状況にある。
　今後も、長期保全計画に基づき、計画的な更新を行うことで施設の適切な管理に努めるとともに、県税収入をはじめとする歳入確保対策の強化や徹底した歳出の見直し等を行うことで、安定的かつ弾力的な財政運営に取り組む。</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</si>
  <si>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</si>
  <si>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</si>
  <si>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</si>
  <si>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</si>
  <si>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</si>
  <si>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</si>
  <si>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将来負担比率、実質公債費率はともに、グループ内平均を下回っている状況にある。
　今後、国民スポーツ大会・全国障害者スポーツ大会の開催にむけた施設整備をはじめとした将来の佐賀の発展のために必要な大型事業の実施による県債発行の増加に伴い、後年度の公債費の増加が見込まれるため、３０年償還の県債を発行し、公債費の平準化を図るとともに、後年度に財政措置のある地方債を活用するなど歳入確保対策の強化や徹底した歳出の見直し等を行うことで、安定的かつ弾力的な財政運営に取り組む。</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</si>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</sst>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35" fillId="0" borderId="0">
      <alignment vertical="center"/>
    </xf>
  </cellStyleXfs>
  <cellXfs count="12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3" fillId="4" borderId="5" xfId="5" applyFont="1" applyFill="1" applyBorder="1" applyAlignment="1">
      <alignment horizontal="center" vertical="center"/>
    </xf>
    <xf numFmtId="0" fontId="13"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8"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0"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0" fillId="0" borderId="47" xfId="6" applyFont="1" applyBorder="1" applyAlignment="1">
      <alignment vertical="center"/>
    </xf>
    <xf numFmtId="178" fontId="14" fillId="0" borderId="4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53" xfId="6" applyNumberFormat="1" applyFont="1" applyBorder="1" applyAlignment="1">
      <alignment horizontal="center" vertical="center"/>
    </xf>
    <xf numFmtId="178" fontId="14" fillId="0" borderId="54"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8"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3" xfId="6" applyNumberFormat="1" applyFont="1" applyFill="1" applyBorder="1" applyAlignment="1">
      <alignment vertical="center"/>
    </xf>
    <xf numFmtId="180" fontId="14" fillId="0" borderId="56"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7" xfId="6" applyNumberFormat="1" applyFont="1" applyBorder="1" applyAlignment="1">
      <alignment horizontal="center" vertical="center"/>
    </xf>
    <xf numFmtId="179" fontId="14" fillId="0" borderId="58" xfId="6" applyNumberFormat="1" applyFont="1" applyFill="1" applyBorder="1" applyAlignment="1">
      <alignment vertical="center"/>
    </xf>
    <xf numFmtId="179" fontId="14" fillId="0" borderId="59" xfId="6" applyNumberFormat="1" applyFont="1" applyFill="1" applyBorder="1" applyAlignment="1">
      <alignment vertical="center"/>
    </xf>
    <xf numFmtId="180" fontId="14" fillId="0" borderId="57" xfId="6" applyNumberFormat="1" applyFont="1" applyFill="1" applyBorder="1" applyAlignment="1">
      <alignment vertical="center"/>
    </xf>
    <xf numFmtId="179" fontId="14" fillId="0" borderId="60" xfId="6" applyNumberFormat="1" applyFont="1" applyFill="1" applyBorder="1" applyAlignment="1">
      <alignment vertical="center"/>
    </xf>
    <xf numFmtId="180" fontId="14" fillId="0" borderId="61" xfId="6" applyNumberFormat="1" applyFont="1" applyFill="1" applyBorder="1" applyAlignment="1">
      <alignment vertical="center"/>
    </xf>
    <xf numFmtId="180" fontId="14" fillId="0" borderId="58" xfId="6" applyNumberFormat="1" applyFont="1" applyBorder="1" applyAlignment="1">
      <alignment vertical="center"/>
    </xf>
    <xf numFmtId="179" fontId="14" fillId="0" borderId="58"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5" xfId="6" applyNumberFormat="1" applyFont="1" applyBorder="1" applyAlignment="1">
      <alignment vertical="center"/>
    </xf>
    <xf numFmtId="179" fontId="14" fillId="0" borderId="53" xfId="6" applyNumberFormat="1" applyFont="1" applyBorder="1" applyAlignment="1">
      <alignment vertical="center"/>
    </xf>
    <xf numFmtId="180" fontId="14" fillId="0" borderId="12" xfId="6" applyNumberFormat="1" applyFont="1" applyBorder="1" applyAlignment="1">
      <alignment vertical="center"/>
    </xf>
    <xf numFmtId="0" fontId="10" fillId="0" borderId="34" xfId="6" applyBorder="1"/>
    <xf numFmtId="0" fontId="10" fillId="0" borderId="34" xfId="6" applyBorder="1" applyAlignment="1">
      <alignment vertical="center"/>
    </xf>
    <xf numFmtId="0" fontId="15" fillId="0" borderId="34" xfId="6" applyFont="1" applyBorder="1"/>
    <xf numFmtId="0" fontId="10" fillId="0" borderId="0" xfId="7" applyAlignment="1"/>
    <xf numFmtId="0" fontId="10" fillId="0" borderId="34" xfId="7" applyBorder="1" applyAlignment="1"/>
    <xf numFmtId="177" fontId="10"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4" xfId="9"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0" xfId="8" applyFont="1" applyFill="1" applyBorder="1" applyAlignment="1">
      <alignment horizontal="center" vertical="center"/>
    </xf>
    <xf numFmtId="0" fontId="17" fillId="0" borderId="0" xfId="8" applyFont="1" applyFill="1" applyBorder="1" applyAlignment="1">
      <alignment horizontal="center" vertical="center" wrapText="1"/>
    </xf>
    <xf numFmtId="0" fontId="17" fillId="0" borderId="8" xfId="8" applyFont="1" applyFill="1" applyBorder="1" applyAlignment="1">
      <alignment horizontal="center" vertical="center" textRotation="255"/>
    </xf>
    <xf numFmtId="0" fontId="17" fillId="0" borderId="8" xfId="8" applyFont="1" applyFill="1" applyBorder="1" applyAlignment="1">
      <alignment vertical="center"/>
    </xf>
    <xf numFmtId="0" fontId="17" fillId="0" borderId="8" xfId="8" applyFont="1" applyFill="1" applyBorder="1" applyAlignment="1">
      <alignment horizontal="right" vertical="center"/>
    </xf>
    <xf numFmtId="0" fontId="17" fillId="0" borderId="9" xfId="8" applyFont="1" applyFill="1" applyBorder="1" applyAlignment="1">
      <alignment horizontal="right" vertical="center"/>
    </xf>
    <xf numFmtId="0" fontId="17" fillId="0" borderId="0" xfId="8" applyFont="1" applyFill="1" applyBorder="1" applyAlignment="1">
      <alignment vertical="center"/>
    </xf>
    <xf numFmtId="0" fontId="17" fillId="0" borderId="0" xfId="8" applyFont="1" applyFill="1" applyBorder="1" applyAlignment="1">
      <alignment horizontal="right" vertical="center"/>
    </xf>
    <xf numFmtId="0" fontId="17" fillId="0" borderId="69" xfId="8" applyFont="1" applyFill="1" applyBorder="1" applyAlignment="1">
      <alignment horizontal="right" vertical="center"/>
    </xf>
    <xf numFmtId="0" fontId="17" fillId="0" borderId="70" xfId="8" applyFont="1" applyFill="1" applyBorder="1" applyAlignment="1">
      <alignment horizontal="center" vertical="center" textRotation="255"/>
    </xf>
    <xf numFmtId="0" fontId="17" fillId="0" borderId="71" xfId="8" applyFont="1" applyFill="1" applyBorder="1" applyAlignment="1">
      <alignment horizontal="center" vertical="center" textRotation="255"/>
    </xf>
    <xf numFmtId="0" fontId="17" fillId="0" borderId="71" xfId="8" applyFont="1" applyFill="1" applyBorder="1" applyAlignment="1">
      <alignment vertical="center"/>
    </xf>
    <xf numFmtId="0" fontId="17" fillId="0" borderId="71" xfId="8" applyFont="1" applyFill="1" applyBorder="1" applyAlignment="1">
      <alignment horizontal="right" vertical="center"/>
    </xf>
    <xf numFmtId="0" fontId="17" fillId="0" borderId="73" xfId="8" applyFont="1" applyFill="1" applyBorder="1" applyAlignment="1">
      <alignment horizontal="right" vertical="center"/>
    </xf>
    <xf numFmtId="0" fontId="17" fillId="0" borderId="70" xfId="8" applyFont="1" applyFill="1" applyBorder="1" applyAlignment="1">
      <alignment horizontal="center" vertical="center"/>
    </xf>
    <xf numFmtId="0" fontId="17" fillId="0" borderId="7" xfId="8" applyFont="1" applyFill="1" applyBorder="1">
      <alignment vertical="center"/>
    </xf>
    <xf numFmtId="0" fontId="17" fillId="0" borderId="0" xfId="8" applyFont="1" applyFill="1" applyBorder="1">
      <alignment vertical="center"/>
    </xf>
    <xf numFmtId="0" fontId="21" fillId="0" borderId="8" xfId="7" applyFont="1" applyFill="1" applyBorder="1" applyAlignment="1">
      <alignment horizontal="center" vertical="center" wrapText="1"/>
    </xf>
    <xf numFmtId="0" fontId="21" fillId="0" borderId="8" xfId="7" applyFont="1" applyFill="1" applyBorder="1" applyAlignment="1">
      <alignment horizontal="left" vertical="center"/>
    </xf>
    <xf numFmtId="0" fontId="10" fillId="0" borderId="8" xfId="8" applyFont="1" applyFill="1" applyBorder="1" applyAlignment="1">
      <alignment horizontal="left" vertical="center"/>
    </xf>
    <xf numFmtId="178" fontId="21" fillId="0" borderId="8" xfId="8" applyNumberFormat="1" applyFont="1" applyFill="1" applyBorder="1" applyAlignment="1">
      <alignment horizontal="right" vertical="center"/>
    </xf>
    <xf numFmtId="178" fontId="21" fillId="0" borderId="0" xfId="8" applyNumberFormat="1" applyFont="1" applyFill="1" applyBorder="1" applyAlignment="1">
      <alignment horizontal="right" vertical="center"/>
    </xf>
    <xf numFmtId="0" fontId="17" fillId="0" borderId="69"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49" fontId="17" fillId="0" borderId="0" xfId="8" applyNumberFormat="1" applyFont="1" applyFill="1" applyBorder="1" applyAlignment="1">
      <alignment vertical="center"/>
    </xf>
    <xf numFmtId="49" fontId="17" fillId="0" borderId="0" xfId="8" applyNumberFormat="1" applyFont="1" applyFill="1" applyBorder="1" applyAlignment="1">
      <alignment horizontal="center" vertical="center"/>
    </xf>
    <xf numFmtId="0" fontId="17" fillId="0" borderId="69" xfId="8" applyFont="1" applyFill="1" applyBorder="1" applyAlignment="1">
      <alignment horizontal="center" vertical="center"/>
    </xf>
    <xf numFmtId="0" fontId="17" fillId="0" borderId="70" xfId="8" applyFont="1" applyFill="1" applyBorder="1">
      <alignment vertical="center"/>
    </xf>
    <xf numFmtId="0" fontId="17" fillId="0" borderId="71" xfId="8" applyFont="1" applyFill="1" applyBorder="1">
      <alignment vertical="center"/>
    </xf>
    <xf numFmtId="0" fontId="17" fillId="0" borderId="73" xfId="8" applyFont="1" applyFill="1" applyBorder="1">
      <alignment vertical="center"/>
    </xf>
    <xf numFmtId="49" fontId="25" fillId="0" borderId="0" xfId="10" applyNumberFormat="1" applyFont="1">
      <alignment vertical="center"/>
    </xf>
    <xf numFmtId="49" fontId="17" fillId="0" borderId="0" xfId="10" applyNumberFormat="1" applyFont="1">
      <alignment vertical="center"/>
    </xf>
    <xf numFmtId="0" fontId="17" fillId="0" borderId="0" xfId="10" applyFont="1">
      <alignment vertical="center"/>
    </xf>
    <xf numFmtId="0" fontId="26"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7" fillId="0" borderId="0" xfId="10" applyFont="1" applyBorder="1">
      <alignment vertical="center"/>
    </xf>
    <xf numFmtId="0" fontId="17" fillId="0" borderId="12" xfId="10" applyFont="1" applyFill="1" applyBorder="1">
      <alignment vertical="center"/>
    </xf>
    <xf numFmtId="178" fontId="17" fillId="0" borderId="12"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0" fontId="17" fillId="0" borderId="12" xfId="10" applyFont="1" applyFill="1" applyBorder="1" applyAlignment="1">
      <alignment vertical="center"/>
    </xf>
    <xf numFmtId="0" fontId="17" fillId="0" borderId="12" xfId="10" applyFont="1" applyFill="1" applyBorder="1" applyAlignment="1">
      <alignment horizontal="center" vertical="center"/>
    </xf>
    <xf numFmtId="0" fontId="17" fillId="0" borderId="0" xfId="10" applyFont="1" applyFill="1" applyBorder="1">
      <alignment vertical="center"/>
    </xf>
    <xf numFmtId="178" fontId="17" fillId="0" borderId="0" xfId="10" applyNumberFormat="1" applyFont="1" applyFill="1" applyBorder="1" applyAlignment="1">
      <alignment horizontal="right"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vertical="center"/>
    </xf>
    <xf numFmtId="0" fontId="17" fillId="0" borderId="0" xfId="10" applyFont="1" applyFill="1" applyBorder="1" applyAlignment="1">
      <alignment horizontal="center" vertical="center"/>
    </xf>
    <xf numFmtId="0" fontId="17" fillId="0" borderId="12" xfId="10" applyFont="1" applyBorder="1">
      <alignment vertical="center"/>
    </xf>
    <xf numFmtId="0" fontId="17" fillId="0" borderId="0" xfId="10" applyFont="1" applyBorder="1" applyAlignment="1">
      <alignment horizontal="center" vertical="center"/>
    </xf>
    <xf numFmtId="0" fontId="17"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7" fillId="0" borderId="0" xfId="10" applyFont="1" applyFill="1" applyBorder="1" applyAlignment="1">
      <alignment horizontal="center" vertical="center" wrapText="1"/>
    </xf>
    <xf numFmtId="0" fontId="17" fillId="0" borderId="0" xfId="10" applyFont="1" applyFill="1" applyBorder="1" applyAlignment="1">
      <alignment vertical="center" textRotation="255"/>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2" xfId="12" applyFont="1" applyBorder="1" applyAlignment="1" applyProtection="1">
      <alignment horizontal="center" vertical="center" shrinkToFit="1"/>
      <protection locked="0"/>
    </xf>
    <xf numFmtId="0" fontId="29" fillId="0" borderId="92" xfId="12" applyFont="1" applyFill="1" applyBorder="1" applyAlignment="1" applyProtection="1">
      <alignment horizontal="center" vertical="center" shrinkToFit="1"/>
      <protection locked="0"/>
    </xf>
    <xf numFmtId="0" fontId="29" fillId="0" borderId="104" xfId="15" applyFont="1" applyBorder="1" applyAlignment="1" applyProtection="1">
      <alignment horizontal="center" vertical="center" shrinkToFit="1"/>
      <protection locked="0"/>
    </xf>
    <xf numFmtId="0" fontId="29" fillId="0" borderId="106" xfId="12" applyFont="1" applyBorder="1" applyAlignment="1" applyProtection="1">
      <alignment horizontal="center" vertical="center" shrinkToFit="1"/>
      <protection locked="0"/>
    </xf>
    <xf numFmtId="0" fontId="29" fillId="0" borderId="106" xfId="12" applyFont="1" applyFill="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31"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5"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31" fillId="6" borderId="0" xfId="12" applyFont="1" applyFill="1" applyBorder="1" applyProtection="1">
      <alignment vertical="center"/>
    </xf>
    <xf numFmtId="0" fontId="29" fillId="6" borderId="71" xfId="12" applyFont="1" applyFill="1" applyBorder="1" applyAlignment="1" applyProtection="1">
      <alignment vertical="center"/>
    </xf>
    <xf numFmtId="0" fontId="29" fillId="6" borderId="71"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9"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0" fillId="6" borderId="0" xfId="6" applyFill="1" applyProtection="1">
      <protection hidden="1"/>
    </xf>
    <xf numFmtId="0" fontId="10" fillId="6" borderId="0" xfId="6" applyFill="1"/>
    <xf numFmtId="0" fontId="10" fillId="6" borderId="0" xfId="6" applyFont="1" applyFill="1"/>
    <xf numFmtId="0" fontId="10"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4" fillId="0" borderId="34" xfId="16" applyNumberFormat="1" applyFont="1" applyFill="1" applyBorder="1" applyAlignment="1">
      <alignment horizontal="right" vertical="center" shrinkToFit="1"/>
    </xf>
    <xf numFmtId="191" fontId="14"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4" fillId="0" borderId="34" xfId="16" applyNumberFormat="1" applyFont="1" applyFill="1" applyBorder="1" applyAlignment="1">
      <alignment horizontal="right" vertical="center" shrinkToFit="1"/>
    </xf>
    <xf numFmtId="188" fontId="14"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29"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4" fillId="0" borderId="41" xfId="18" applyNumberFormat="1" applyFont="1" applyBorder="1" applyAlignment="1">
      <alignment vertical="center"/>
    </xf>
    <xf numFmtId="178" fontId="14" fillId="0" borderId="48"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4" fillId="0" borderId="54"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8" fontId="14" fillId="0" borderId="55" xfId="19" applyNumberFormat="1" applyFont="1" applyFill="1" applyBorder="1" applyAlignment="1">
      <alignment horizontal="right" vertical="center" shrinkToFit="1"/>
    </xf>
    <xf numFmtId="177" fontId="14" fillId="0" borderId="53" xfId="19" applyNumberFormat="1" applyFont="1" applyFill="1" applyBorder="1" applyAlignment="1">
      <alignment horizontal="right" vertical="center" shrinkToFit="1"/>
    </xf>
    <xf numFmtId="188" fontId="14" fillId="0" borderId="56" xfId="19" applyNumberFormat="1" applyFont="1" applyFill="1" applyBorder="1" applyAlignment="1">
      <alignment horizontal="right" vertical="center" shrinkToFit="1"/>
    </xf>
    <xf numFmtId="188"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7" xfId="18" applyNumberFormat="1" applyFont="1" applyBorder="1" applyAlignment="1">
      <alignment horizontal="center" vertical="center"/>
    </xf>
    <xf numFmtId="177" fontId="14" fillId="0" borderId="58" xfId="19" applyNumberFormat="1" applyFont="1" applyFill="1" applyBorder="1" applyAlignment="1">
      <alignment horizontal="right" vertical="center" shrinkToFit="1"/>
    </xf>
    <xf numFmtId="177" fontId="14" fillId="0" borderId="59" xfId="19" applyNumberFormat="1" applyFont="1" applyFill="1" applyBorder="1" applyAlignment="1">
      <alignment horizontal="right" vertical="center" shrinkToFit="1"/>
    </xf>
    <xf numFmtId="188" fontId="14" fillId="0" borderId="57" xfId="19" applyNumberFormat="1" applyFont="1" applyFill="1" applyBorder="1" applyAlignment="1">
      <alignment horizontal="right" vertical="center" shrinkToFit="1"/>
    </xf>
    <xf numFmtId="177" fontId="14" fillId="0" borderId="60" xfId="19" applyNumberFormat="1" applyFont="1" applyFill="1" applyBorder="1" applyAlignment="1">
      <alignment horizontal="right" vertical="center" shrinkToFit="1"/>
    </xf>
    <xf numFmtId="188" fontId="14" fillId="0" borderId="61" xfId="19" applyNumberFormat="1" applyFont="1" applyFill="1" applyBorder="1" applyAlignment="1">
      <alignment horizontal="right" vertical="center" shrinkToFit="1"/>
    </xf>
    <xf numFmtId="188" fontId="14" fillId="0" borderId="58" xfId="19" applyNumberFormat="1" applyFont="1" applyBorder="1" applyAlignment="1">
      <alignment horizontal="right" vertical="center" shrinkToFit="1"/>
    </xf>
    <xf numFmtId="178" fontId="14" fillId="0" borderId="48"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8" fontId="14" fillId="0" borderId="55" xfId="19" applyNumberFormat="1" applyFont="1" applyBorder="1" applyAlignment="1">
      <alignment horizontal="right" vertical="center" shrinkToFit="1"/>
    </xf>
    <xf numFmtId="177" fontId="14" fillId="0" borderId="53" xfId="19" applyNumberFormat="1" applyFont="1" applyBorder="1" applyAlignment="1">
      <alignment horizontal="right" vertical="center" shrinkToFit="1"/>
    </xf>
    <xf numFmtId="188" fontId="14"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0" fillId="6" borderId="0" xfId="6" applyFont="1" applyFill="1" applyAlignment="1">
      <alignment vertical="center"/>
    </xf>
    <xf numFmtId="0" fontId="10" fillId="6" borderId="0" xfId="6" applyFill="1" applyAlignment="1" applyProtection="1">
      <alignment vertical="center"/>
      <protection hidden="1"/>
    </xf>
    <xf numFmtId="0" fontId="1" fillId="0" borderId="0" xfId="16" applyFont="1">
      <alignment vertical="center"/>
    </xf>
    <xf numFmtId="0" fontId="10"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29"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5" xfId="16" applyNumberFormat="1" applyFont="1" applyBorder="1">
      <alignment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29"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178" fontId="10" fillId="0" borderId="0" xfId="18" applyNumberFormat="1" applyAlignment="1">
      <alignment vertical="center"/>
    </xf>
    <xf numFmtId="177" fontId="10" fillId="0" borderId="0" xfId="19" applyNumberFormat="1" applyAlignment="1">
      <alignment horizontal="right" vertical="center"/>
    </xf>
    <xf numFmtId="188" fontId="10" fillId="0" borderId="0" xfId="19" applyNumberFormat="1" applyAlignment="1">
      <alignment horizontal="right" vertical="center"/>
    </xf>
    <xf numFmtId="178" fontId="1" fillId="6" borderId="0" xfId="16" applyNumberFormat="1" applyFont="1" applyFill="1" applyAlignment="1">
      <alignment vertical="center" wrapText="1"/>
    </xf>
    <xf numFmtId="178" fontId="10" fillId="0" borderId="0" xfId="18" applyNumberFormat="1" applyAlignment="1">
      <alignment horizontal="center" vertical="center"/>
    </xf>
    <xf numFmtId="0" fontId="36" fillId="0" borderId="0" xfId="20" applyFont="1">
      <alignment vertical="center"/>
    </xf>
    <xf numFmtId="180" fontId="1" fillId="0" borderId="0" xfId="16" applyNumberFormat="1" applyFont="1">
      <alignment vertical="center"/>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67"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9" xfId="8" applyFont="1" applyFill="1" applyBorder="1" applyAlignment="1">
      <alignment horizontal="center"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9" xfId="7" applyFont="1" applyFill="1" applyBorder="1" applyAlignment="1">
      <alignment horizontal="left" vertical="center"/>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9"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9" xfId="8" applyFont="1" applyFill="1" applyBorder="1" applyAlignment="1">
      <alignment horizontal="left" vertical="center"/>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9" xfId="8" applyNumberFormat="1" applyFont="1" applyFill="1" applyBorder="1" applyAlignment="1">
      <alignment horizontal="right" vertical="center" shrinkToFi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0" fontId="17" fillId="0" borderId="39" xfId="8" applyFont="1" applyFill="1" applyBorder="1" applyAlignment="1">
      <alignment horizontal="left" vertical="center"/>
    </xf>
    <xf numFmtId="0" fontId="17" fillId="0" borderId="31" xfId="8" applyFont="1" applyFill="1" applyBorder="1" applyAlignment="1">
      <alignment horizontal="left" vertical="center"/>
    </xf>
    <xf numFmtId="0" fontId="17" fillId="0" borderId="42" xfId="8" applyFont="1" applyFill="1" applyBorder="1" applyAlignment="1">
      <alignment horizontal="lef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9" xfId="8" applyNumberFormat="1" applyFont="1" applyFill="1" applyBorder="1" applyAlignment="1">
      <alignment horizontal="right" vertical="center" shrinkToFit="1"/>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9" xfId="8" applyNumberFormat="1" applyFont="1" applyFill="1" applyBorder="1" applyAlignment="1">
      <alignment horizontal="right" vertical="center" shrinkToFit="1"/>
    </xf>
    <xf numFmtId="0" fontId="17" fillId="0" borderId="1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0"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24"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1" fillId="0" borderId="12" xfId="8" applyFill="1" applyBorder="1" applyAlignment="1">
      <alignment vertical="center"/>
    </xf>
    <xf numFmtId="0" fontId="11" fillId="0" borderId="48" xfId="8" applyFill="1" applyBorder="1" applyAlignment="1">
      <alignment vertical="center"/>
    </xf>
    <xf numFmtId="0" fontId="11" fillId="0" borderId="37" xfId="8" applyFill="1" applyBorder="1" applyAlignment="1">
      <alignment vertical="center"/>
    </xf>
    <xf numFmtId="0" fontId="11" fillId="0" borderId="54" xfId="8" applyFill="1" applyBorder="1" applyAlignment="1">
      <alignment vertical="center"/>
    </xf>
    <xf numFmtId="0" fontId="11" fillId="0" borderId="40" xfId="8" applyFill="1" applyBorder="1" applyAlignment="1">
      <alignment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1" fillId="0" borderId="13" xfId="8" applyFill="1" applyBorder="1" applyAlignment="1">
      <alignment vertical="center"/>
    </xf>
    <xf numFmtId="0" fontId="11" fillId="0" borderId="68" xfId="8" applyFill="1" applyBorder="1" applyAlignment="1">
      <alignment vertical="center"/>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0" fontId="17" fillId="0" borderId="70" xfId="8" applyFont="1" applyFill="1" applyBorder="1" applyAlignment="1">
      <alignment horizontal="left" vertical="center"/>
    </xf>
    <xf numFmtId="0" fontId="17" fillId="0" borderId="71" xfId="8" applyFont="1" applyFill="1" applyBorder="1" applyAlignment="1">
      <alignment horizontal="left" vertical="center"/>
    </xf>
    <xf numFmtId="0" fontId="17" fillId="0" borderId="73" xfId="8" applyFont="1" applyFill="1" applyBorder="1" applyAlignment="1">
      <alignment horizontal="left" vertical="center"/>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86" fontId="17" fillId="0" borderId="7" xfId="8" applyNumberFormat="1" applyFont="1" applyFill="1" applyBorder="1" applyAlignment="1">
      <alignment horizontal="right" vertical="center" shrinkToFit="1"/>
    </xf>
    <xf numFmtId="186" fontId="17" fillId="0" borderId="0" xfId="8" applyNumberFormat="1" applyFont="1" applyFill="1" applyBorder="1" applyAlignment="1">
      <alignment horizontal="right" vertical="center" shrinkToFit="1"/>
    </xf>
    <xf numFmtId="186" fontId="17" fillId="0" borderId="69" xfId="8" applyNumberFormat="1" applyFont="1" applyFill="1" applyBorder="1" applyAlignment="1">
      <alignment horizontal="right" vertical="center" shrinkToFit="1"/>
    </xf>
    <xf numFmtId="0" fontId="21" fillId="0" borderId="3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23"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38"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0" fontId="21" fillId="0" borderId="39" xfId="9" applyFont="1" applyFill="1" applyBorder="1" applyAlignment="1">
      <alignment horizontal="center" vertical="center" shrinkToFit="1"/>
    </xf>
    <xf numFmtId="0" fontId="21" fillId="0" borderId="31" xfId="9" applyFont="1" applyFill="1" applyBorder="1" applyAlignment="1">
      <alignment horizontal="center" vertical="center" shrinkToFit="1"/>
    </xf>
    <xf numFmtId="0" fontId="21" fillId="0" borderId="42" xfId="9" applyFont="1" applyFill="1" applyBorder="1" applyAlignment="1">
      <alignment horizontal="center" vertical="center" shrinkToFi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1" fillId="0" borderId="70" xfId="7" applyFont="1" applyFill="1" applyBorder="1" applyAlignment="1">
      <alignment horizontal="left" vertical="center"/>
    </xf>
    <xf numFmtId="0" fontId="21" fillId="0" borderId="71" xfId="7" applyFont="1" applyFill="1" applyBorder="1" applyAlignment="1">
      <alignment horizontal="left" vertical="center"/>
    </xf>
    <xf numFmtId="0" fontId="21" fillId="0" borderId="73" xfId="7" applyFont="1" applyFill="1" applyBorder="1" applyAlignment="1">
      <alignment horizontal="left" vertical="center"/>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8" xfId="8" applyFont="1" applyFill="1" applyBorder="1" applyAlignment="1">
      <alignment horizontal="center" vertical="center" wrapText="1"/>
    </xf>
    <xf numFmtId="181" fontId="17" fillId="0" borderId="70" xfId="8" applyNumberFormat="1" applyFont="1" applyFill="1" applyBorder="1" applyAlignment="1">
      <alignment horizontal="right" vertical="center" shrinkToFit="1"/>
    </xf>
    <xf numFmtId="181" fontId="17" fillId="0" borderId="71"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0" fontId="21" fillId="0" borderId="41" xfId="8" applyFont="1" applyFill="1" applyBorder="1" applyAlignment="1">
      <alignment vertical="center"/>
    </xf>
    <xf numFmtId="0" fontId="21" fillId="0" borderId="12" xfId="8" applyFont="1" applyFill="1" applyBorder="1" applyAlignment="1">
      <alignment vertical="center"/>
    </xf>
    <xf numFmtId="0" fontId="21" fillId="0" borderId="48" xfId="8" applyFont="1" applyFill="1" applyBorder="1" applyAlignment="1">
      <alignment vertical="center"/>
    </xf>
    <xf numFmtId="178" fontId="21" fillId="0" borderId="41" xfId="8" applyNumberFormat="1" applyFont="1" applyFill="1" applyBorder="1" applyAlignment="1">
      <alignment horizontal="right" vertical="center" shrinkToFit="1"/>
    </xf>
    <xf numFmtId="178" fontId="21" fillId="0" borderId="12" xfId="8" applyNumberFormat="1" applyFont="1" applyFill="1" applyBorder="1" applyAlignment="1">
      <alignment horizontal="right" vertical="center" shrinkToFit="1"/>
    </xf>
    <xf numFmtId="178" fontId="21" fillId="0" borderId="13"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9" xfId="8" applyFont="1" applyFill="1" applyBorder="1" applyAlignment="1">
      <alignment horizontal="left" vertical="center" wrapText="1"/>
    </xf>
    <xf numFmtId="0" fontId="17" fillId="0" borderId="36"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21" fillId="0" borderId="75" xfId="9" applyFont="1" applyFill="1" applyBorder="1" applyAlignment="1">
      <alignment horizontal="center" vertical="center" shrinkToFit="1"/>
    </xf>
    <xf numFmtId="0" fontId="21" fillId="0" borderId="71" xfId="9" applyFont="1" applyFill="1" applyBorder="1" applyAlignment="1">
      <alignment horizontal="center" vertical="center" shrinkToFit="1"/>
    </xf>
    <xf numFmtId="0" fontId="21" fillId="0" borderId="72" xfId="9" applyFont="1" applyFill="1" applyBorder="1" applyAlignment="1">
      <alignment horizontal="center" vertical="center" shrinkToFit="1"/>
    </xf>
    <xf numFmtId="185" fontId="21" fillId="0" borderId="39" xfId="8" applyNumberFormat="1" applyFont="1" applyFill="1" applyBorder="1" applyAlignment="1">
      <alignment horizontal="right" vertical="center" shrinkToFit="1"/>
    </xf>
    <xf numFmtId="185" fontId="21" fillId="0" borderId="31" xfId="8" applyNumberFormat="1" applyFont="1" applyFill="1" applyBorder="1" applyAlignment="1">
      <alignment horizontal="right" vertical="center" shrinkToFit="1"/>
    </xf>
    <xf numFmtId="185" fontId="21" fillId="0" borderId="32" xfId="8" applyNumberFormat="1" applyFont="1" applyFill="1" applyBorder="1" applyAlignment="1">
      <alignment horizontal="right" vertical="center" shrinkToFit="1"/>
    </xf>
    <xf numFmtId="0" fontId="21" fillId="0" borderId="31" xfId="8" applyFont="1" applyFill="1" applyBorder="1" applyAlignment="1">
      <alignment vertical="center"/>
    </xf>
    <xf numFmtId="0" fontId="21" fillId="0" borderId="42" xfId="8" applyFont="1" applyFill="1" applyBorder="1" applyAlignment="1">
      <alignment vertical="center"/>
    </xf>
    <xf numFmtId="0" fontId="17" fillId="0" borderId="76" xfId="8" applyFont="1" applyFill="1" applyBorder="1" applyAlignment="1">
      <alignment horizontal="center" vertical="center"/>
    </xf>
    <xf numFmtId="178" fontId="17" fillId="0" borderId="77" xfId="8" applyNumberFormat="1" applyFont="1" applyFill="1" applyBorder="1" applyAlignment="1">
      <alignment horizontal="right" vertical="center" shrinkToFit="1"/>
    </xf>
    <xf numFmtId="178" fontId="17" fillId="0" borderId="2" xfId="8" applyNumberFormat="1" applyFont="1" applyFill="1" applyBorder="1" applyAlignment="1">
      <alignment horizontal="right" vertical="center" shrinkToFit="1"/>
    </xf>
    <xf numFmtId="178" fontId="17" fillId="0" borderId="70" xfId="8" applyNumberFormat="1" applyFont="1" applyFill="1" applyBorder="1" applyAlignment="1">
      <alignment horizontal="right" vertical="center" shrinkToFit="1"/>
    </xf>
    <xf numFmtId="178" fontId="17" fillId="0" borderId="71"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0" fontId="17" fillId="0" borderId="70" xfId="8" applyFont="1" applyFill="1" applyBorder="1" applyAlignment="1">
      <alignment horizontal="center" vertical="center" shrinkToFit="1"/>
    </xf>
    <xf numFmtId="0" fontId="17" fillId="0" borderId="71" xfId="8" applyFont="1" applyFill="1" applyBorder="1" applyAlignment="1">
      <alignment horizontal="center" vertical="center" shrinkToFit="1"/>
    </xf>
    <xf numFmtId="0" fontId="17" fillId="0" borderId="72" xfId="8" applyFont="1" applyFill="1" applyBorder="1" applyAlignment="1">
      <alignment horizontal="center"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11" fillId="0" borderId="8" xfId="8" applyFill="1" applyBorder="1" applyAlignment="1">
      <alignment horizontal="center" vertical="center" wrapText="1"/>
    </xf>
    <xf numFmtId="0" fontId="11" fillId="0" borderId="9" xfId="8" applyFill="1" applyBorder="1" applyAlignment="1">
      <alignment horizontal="center" vertical="center" wrapText="1"/>
    </xf>
    <xf numFmtId="0" fontId="11" fillId="0" borderId="7" xfId="8" applyFill="1" applyBorder="1" applyAlignment="1">
      <alignment horizontal="center" vertical="center" wrapText="1"/>
    </xf>
    <xf numFmtId="0" fontId="11" fillId="0" borderId="0" xfId="8" applyFill="1" applyAlignment="1">
      <alignment horizontal="center" vertical="center" wrapText="1"/>
    </xf>
    <xf numFmtId="0" fontId="11" fillId="0" borderId="69" xfId="8" applyFill="1" applyBorder="1" applyAlignment="1">
      <alignment horizontal="center" vertical="center" wrapText="1"/>
    </xf>
    <xf numFmtId="0" fontId="11" fillId="0" borderId="70" xfId="8" applyFill="1" applyBorder="1" applyAlignment="1">
      <alignment horizontal="center" vertical="center" wrapText="1"/>
    </xf>
    <xf numFmtId="0" fontId="11" fillId="0" borderId="71" xfId="8" applyFill="1" applyBorder="1" applyAlignment="1">
      <alignment horizontal="center" vertical="center" wrapText="1"/>
    </xf>
    <xf numFmtId="0" fontId="11" fillId="0" borderId="73" xfId="8" applyFill="1" applyBorder="1" applyAlignment="1">
      <alignment horizontal="center" vertical="center" wrapText="1"/>
    </xf>
    <xf numFmtId="0" fontId="23" fillId="0" borderId="71" xfId="8" applyFont="1" applyFill="1" applyBorder="1" applyAlignment="1">
      <alignment horizontal="left" vertical="center" wrapText="1"/>
    </xf>
    <xf numFmtId="0" fontId="23" fillId="0" borderId="73" xfId="8" applyFont="1" applyFill="1" applyBorder="1" applyAlignment="1">
      <alignment horizontal="left" vertical="center" wrapText="1"/>
    </xf>
    <xf numFmtId="0" fontId="17" fillId="0" borderId="0" xfId="8" applyFont="1" applyFill="1" applyBorder="1" applyAlignment="1">
      <alignment horizontal="center" vertical="center" shrinkToFit="1"/>
    </xf>
    <xf numFmtId="187" fontId="17" fillId="0" borderId="0" xfId="8" applyNumberFormat="1" applyFont="1" applyFill="1" applyBorder="1" applyAlignment="1" applyProtection="1">
      <alignment horizontal="center" vertical="center" shrinkToFit="1"/>
      <protection hidden="1"/>
    </xf>
    <xf numFmtId="0" fontId="23" fillId="0" borderId="0" xfId="8" applyNumberFormat="1" applyFont="1" applyFill="1" applyBorder="1" applyAlignment="1" applyProtection="1">
      <alignment horizontal="left" vertical="center" wrapText="1"/>
      <protection hidden="1"/>
    </xf>
    <xf numFmtId="49" fontId="17" fillId="0" borderId="0" xfId="8" applyNumberFormat="1" applyFont="1" applyFill="1" applyBorder="1" applyAlignment="1">
      <alignment horizontal="center" vertical="center"/>
    </xf>
    <xf numFmtId="0" fontId="17" fillId="0" borderId="0" xfId="8" applyFont="1" applyFill="1" applyBorder="1" applyAlignment="1" applyProtection="1">
      <alignment horizontal="center" vertical="center" shrinkToFit="1"/>
      <protection hidden="1"/>
    </xf>
    <xf numFmtId="49" fontId="20" fillId="0" borderId="1" xfId="10" applyNumberFormat="1" applyFont="1" applyFill="1" applyBorder="1" applyAlignment="1">
      <alignment horizontal="center" vertical="center"/>
    </xf>
    <xf numFmtId="49" fontId="20" fillId="0" borderId="2" xfId="10" applyNumberFormat="1" applyFont="1" applyFill="1" applyBorder="1" applyAlignment="1">
      <alignment horizontal="center" vertical="center"/>
    </xf>
    <xf numFmtId="49" fontId="20" fillId="0" borderId="3" xfId="10" applyNumberFormat="1" applyFont="1" applyFill="1" applyBorder="1" applyAlignment="1">
      <alignment horizontal="center" vertical="center"/>
    </xf>
    <xf numFmtId="0" fontId="17" fillId="0" borderId="39" xfId="10" applyFont="1" applyBorder="1" applyAlignment="1">
      <alignment horizontal="center" vertical="center"/>
    </xf>
    <xf numFmtId="0" fontId="17" fillId="0" borderId="31" xfId="10" applyFont="1" applyBorder="1" applyAlignment="1">
      <alignment horizontal="center" vertical="center"/>
    </xf>
    <xf numFmtId="0" fontId="17" fillId="0" borderId="42" xfId="10" applyFont="1" applyBorder="1" applyAlignment="1">
      <alignment horizontal="center" vertical="center"/>
    </xf>
    <xf numFmtId="0" fontId="17" fillId="0" borderId="34" xfId="10" applyFont="1" applyBorder="1" applyAlignment="1">
      <alignment horizontal="center" vertical="center"/>
    </xf>
    <xf numFmtId="0" fontId="17" fillId="0" borderId="41" xfId="10" applyFont="1" applyBorder="1">
      <alignment vertical="center"/>
    </xf>
    <xf numFmtId="0" fontId="17" fillId="0" borderId="12" xfId="10" applyFont="1" applyBorder="1">
      <alignment vertical="center"/>
    </xf>
    <xf numFmtId="0" fontId="17" fillId="0" borderId="48" xfId="10" applyFont="1" applyBorder="1">
      <alignment vertical="center"/>
    </xf>
    <xf numFmtId="178" fontId="17" fillId="0" borderId="41" xfId="10" applyNumberFormat="1" applyFont="1" applyFill="1" applyBorder="1" applyAlignment="1">
      <alignment horizontal="right" vertical="center" shrinkToFit="1"/>
    </xf>
    <xf numFmtId="178" fontId="17" fillId="0" borderId="12" xfId="10" applyNumberFormat="1" applyFont="1" applyFill="1" applyBorder="1" applyAlignment="1">
      <alignment horizontal="right" vertical="center" shrinkToFit="1"/>
    </xf>
    <xf numFmtId="178" fontId="17" fillId="0" borderId="78" xfId="10" applyNumberFormat="1" applyFont="1" applyFill="1" applyBorder="1" applyAlignment="1">
      <alignment horizontal="right" vertical="center" shrinkToFit="1"/>
    </xf>
    <xf numFmtId="181" fontId="17" fillId="0" borderId="79" xfId="10" applyNumberFormat="1" applyFont="1" applyFill="1" applyBorder="1" applyAlignment="1">
      <alignment horizontal="right" vertical="center" shrinkToFit="1"/>
    </xf>
    <xf numFmtId="178" fontId="17" fillId="0" borderId="79" xfId="10" applyNumberFormat="1" applyFont="1" applyFill="1" applyBorder="1" applyAlignment="1">
      <alignment horizontal="right" vertical="center" shrinkToFit="1"/>
    </xf>
    <xf numFmtId="181" fontId="17" fillId="0" borderId="80" xfId="10" applyNumberFormat="1" applyFont="1" applyFill="1" applyBorder="1" applyAlignment="1">
      <alignment horizontal="right" vertical="center" shrinkToFit="1"/>
    </xf>
    <xf numFmtId="181" fontId="17" fillId="0" borderId="12" xfId="10" applyNumberFormat="1" applyFont="1" applyFill="1" applyBorder="1" applyAlignment="1">
      <alignment horizontal="right" vertical="center" shrinkToFit="1"/>
    </xf>
    <xf numFmtId="181" fontId="17" fillId="0" borderId="48" xfId="10" applyNumberFormat="1" applyFont="1" applyFill="1" applyBorder="1" applyAlignment="1">
      <alignment horizontal="right" vertical="center" shrinkToFit="1"/>
    </xf>
    <xf numFmtId="0" fontId="17" fillId="0" borderId="65" xfId="10" applyFont="1" applyBorder="1">
      <alignment vertical="center"/>
    </xf>
    <xf numFmtId="0" fontId="17" fillId="0" borderId="0" xfId="10" applyFont="1" applyBorder="1">
      <alignment vertical="center"/>
    </xf>
    <xf numFmtId="0" fontId="17" fillId="0" borderId="38" xfId="10" applyFont="1" applyBorder="1">
      <alignment vertical="center"/>
    </xf>
    <xf numFmtId="178" fontId="17" fillId="0" borderId="65" xfId="10" applyNumberFormat="1" applyFont="1" applyFill="1" applyBorder="1" applyAlignment="1">
      <alignment horizontal="right" vertical="center" shrinkToFit="1"/>
    </xf>
    <xf numFmtId="178" fontId="17" fillId="0" borderId="0" xfId="10" applyNumberFormat="1" applyFont="1" applyFill="1" applyBorder="1" applyAlignment="1">
      <alignment horizontal="right" vertical="center" shrinkToFit="1"/>
    </xf>
    <xf numFmtId="178" fontId="17" fillId="0" borderId="81" xfId="10" applyNumberFormat="1" applyFont="1" applyFill="1" applyBorder="1" applyAlignment="1">
      <alignment horizontal="right" vertical="center" shrinkToFit="1"/>
    </xf>
    <xf numFmtId="181" fontId="17" fillId="0" borderId="82" xfId="10" applyNumberFormat="1" applyFont="1" applyFill="1" applyBorder="1" applyAlignment="1">
      <alignment horizontal="right" vertical="center" shrinkToFit="1"/>
    </xf>
    <xf numFmtId="178" fontId="17" fillId="0" borderId="82" xfId="10" applyNumberFormat="1" applyFont="1" applyFill="1" applyBorder="1" applyAlignment="1">
      <alignment horizontal="right" vertical="center" shrinkToFit="1"/>
    </xf>
    <xf numFmtId="181" fontId="17" fillId="0" borderId="84" xfId="10" applyNumberFormat="1" applyFont="1" applyFill="1" applyBorder="1" applyAlignment="1">
      <alignment horizontal="right" vertical="center" shrinkToFit="1"/>
    </xf>
    <xf numFmtId="181" fontId="17" fillId="0" borderId="0" xfId="10" applyNumberFormat="1" applyFont="1" applyFill="1" applyBorder="1" applyAlignment="1">
      <alignment horizontal="right" vertical="center" shrinkToFit="1"/>
    </xf>
    <xf numFmtId="181" fontId="17" fillId="0" borderId="38" xfId="10" applyNumberFormat="1" applyFont="1" applyFill="1" applyBorder="1" applyAlignment="1">
      <alignment horizontal="right" vertical="center" shrinkToFit="1"/>
    </xf>
    <xf numFmtId="178" fontId="17" fillId="0" borderId="83" xfId="10" applyNumberFormat="1" applyFont="1" applyFill="1" applyBorder="1" applyAlignment="1">
      <alignment horizontal="right" vertical="center" shrinkToFit="1"/>
    </xf>
    <xf numFmtId="178" fontId="17" fillId="0" borderId="84" xfId="10" applyNumberFormat="1" applyFont="1" applyFill="1" applyBorder="1" applyAlignment="1">
      <alignment horizontal="right" vertical="center" shrinkToFit="1"/>
    </xf>
    <xf numFmtId="178" fontId="17" fillId="0" borderId="38" xfId="10" applyNumberFormat="1" applyFont="1" applyFill="1" applyBorder="1" applyAlignment="1">
      <alignment horizontal="right" vertical="center" shrinkToFit="1"/>
    </xf>
    <xf numFmtId="181" fontId="17" fillId="0" borderId="81" xfId="10" applyNumberFormat="1" applyFont="1" applyFill="1" applyBorder="1" applyAlignment="1">
      <alignment horizontal="right" vertical="center" shrinkToFit="1"/>
    </xf>
    <xf numFmtId="0" fontId="17" fillId="0" borderId="65" xfId="10" applyFont="1" applyBorder="1" applyAlignment="1">
      <alignment vertical="center"/>
    </xf>
    <xf numFmtId="0" fontId="10" fillId="0" borderId="0" xfId="6" applyAlignment="1">
      <alignment vertical="center"/>
    </xf>
    <xf numFmtId="0" fontId="10" fillId="0" borderId="38" xfId="6" applyBorder="1" applyAlignment="1">
      <alignment vertical="center"/>
    </xf>
    <xf numFmtId="0" fontId="17" fillId="0" borderId="37" xfId="10" applyFont="1" applyBorder="1">
      <alignment vertical="center"/>
    </xf>
    <xf numFmtId="0" fontId="17" fillId="0" borderId="54" xfId="10" applyFont="1" applyBorder="1">
      <alignment vertical="center"/>
    </xf>
    <xf numFmtId="0" fontId="17" fillId="0" borderId="40" xfId="10" applyFont="1" applyBorder="1">
      <alignment vertical="center"/>
    </xf>
    <xf numFmtId="0" fontId="10" fillId="0" borderId="0" xfId="6" applyBorder="1" applyAlignment="1">
      <alignment vertical="center"/>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81" fontId="17" fillId="0" borderId="78" xfId="10" applyNumberFormat="1" applyFont="1" applyFill="1" applyBorder="1" applyAlignment="1">
      <alignment horizontal="right" vertical="center" shrinkToFit="1"/>
    </xf>
    <xf numFmtId="178" fontId="17" fillId="0" borderId="80" xfId="10" applyNumberFormat="1" applyFont="1" applyFill="1" applyBorder="1" applyAlignment="1">
      <alignment horizontal="right" vertical="center" shrinkToFit="1"/>
    </xf>
    <xf numFmtId="181" fontId="17" fillId="0" borderId="41"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181" fontId="17" fillId="0" borderId="48" xfId="10" applyNumberFormat="1" applyFont="1" applyFill="1" applyBorder="1" applyAlignment="1">
      <alignment horizontal="right" vertical="center"/>
    </xf>
    <xf numFmtId="0" fontId="17" fillId="0" borderId="0" xfId="10" applyFont="1" applyFill="1" applyBorder="1" applyAlignment="1">
      <alignment horizontal="center" vertical="center" wrapText="1"/>
    </xf>
    <xf numFmtId="181" fontId="17" fillId="0" borderId="0" xfId="10" applyNumberFormat="1" applyFont="1" applyFill="1" applyBorder="1" applyAlignment="1">
      <alignment horizontal="right" vertical="center"/>
    </xf>
    <xf numFmtId="181" fontId="17" fillId="0" borderId="37" xfId="10" applyNumberFormat="1" applyFont="1" applyFill="1" applyBorder="1" applyAlignment="1">
      <alignment horizontal="right" vertical="center"/>
    </xf>
    <xf numFmtId="181" fontId="17" fillId="0" borderId="54" xfId="10" applyNumberFormat="1" applyFont="1" applyFill="1" applyBorder="1" applyAlignment="1">
      <alignment horizontal="right" vertical="center"/>
    </xf>
    <xf numFmtId="181" fontId="17" fillId="0" borderId="40" xfId="10" applyNumberFormat="1" applyFont="1" applyFill="1" applyBorder="1" applyAlignment="1">
      <alignment horizontal="right" vertical="center"/>
    </xf>
    <xf numFmtId="181" fontId="17" fillId="0" borderId="65" xfId="10" applyNumberFormat="1" applyFont="1" applyFill="1" applyBorder="1" applyAlignment="1">
      <alignment horizontal="right" vertical="center"/>
    </xf>
    <xf numFmtId="181" fontId="17" fillId="0" borderId="38" xfId="10" applyNumberFormat="1" applyFont="1" applyFill="1" applyBorder="1" applyAlignment="1">
      <alignment horizontal="right" vertical="center"/>
    </xf>
    <xf numFmtId="0" fontId="17" fillId="0" borderId="4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37" xfId="10" applyFont="1" applyBorder="1" applyAlignment="1">
      <alignment horizontal="center" vertical="center" wrapText="1"/>
    </xf>
    <xf numFmtId="0" fontId="17" fillId="0" borderId="54" xfId="10" applyFont="1" applyBorder="1" applyAlignment="1">
      <alignment horizontal="center" vertical="center" wrapText="1"/>
    </xf>
    <xf numFmtId="0" fontId="17" fillId="0" borderId="12" xfId="10" applyFont="1" applyBorder="1" applyAlignment="1">
      <alignment vertical="center" textRotation="255"/>
    </xf>
    <xf numFmtId="0" fontId="17" fillId="0" borderId="0" xfId="10" applyFont="1" applyBorder="1" applyAlignment="1">
      <alignment vertical="center" textRotation="255"/>
    </xf>
    <xf numFmtId="0" fontId="17" fillId="0" borderId="54" xfId="10" applyFont="1" applyBorder="1" applyAlignment="1">
      <alignment vertical="center" textRotation="255"/>
    </xf>
    <xf numFmtId="0" fontId="17" fillId="0" borderId="37" xfId="11" applyFont="1" applyFill="1" applyBorder="1" applyAlignment="1">
      <alignment horizontal="center" vertical="center"/>
    </xf>
    <xf numFmtId="0" fontId="17" fillId="0" borderId="54" xfId="11" applyFont="1" applyFill="1" applyBorder="1" applyAlignment="1">
      <alignment horizontal="center" vertical="center"/>
    </xf>
    <xf numFmtId="0" fontId="17" fillId="0" borderId="40" xfId="11" applyFont="1" applyFill="1" applyBorder="1" applyAlignment="1">
      <alignment horizontal="center" vertical="center"/>
    </xf>
    <xf numFmtId="0" fontId="17" fillId="0" borderId="47" xfId="11" applyFont="1" applyFill="1" applyBorder="1" applyAlignment="1">
      <alignment horizontal="left" vertical="center"/>
    </xf>
    <xf numFmtId="178" fontId="17" fillId="0" borderId="37" xfId="11" applyNumberFormat="1" applyFont="1" applyFill="1" applyBorder="1" applyAlignment="1">
      <alignment horizontal="right" vertical="center"/>
    </xf>
    <xf numFmtId="178" fontId="17" fillId="0" borderId="54" xfId="11" applyNumberFormat="1" applyFont="1" applyFill="1" applyBorder="1" applyAlignment="1">
      <alignment horizontal="right" vertical="center"/>
    </xf>
    <xf numFmtId="178" fontId="17" fillId="0" borderId="40" xfId="11" applyNumberFormat="1" applyFont="1" applyFill="1" applyBorder="1" applyAlignment="1">
      <alignment horizontal="right" vertical="center"/>
    </xf>
    <xf numFmtId="0" fontId="17" fillId="0" borderId="41" xfId="11" applyFont="1" applyFill="1" applyBorder="1" applyAlignment="1">
      <alignment horizontal="center" vertical="center"/>
    </xf>
    <xf numFmtId="0" fontId="17" fillId="0" borderId="12" xfId="11" applyFont="1" applyFill="1" applyBorder="1" applyAlignment="1">
      <alignment horizontal="center" vertical="center"/>
    </xf>
    <xf numFmtId="0" fontId="17" fillId="0" borderId="48" xfId="11" applyFont="1" applyFill="1" applyBorder="1" applyAlignment="1">
      <alignment horizontal="center" vertical="center"/>
    </xf>
    <xf numFmtId="0" fontId="17" fillId="0" borderId="15" xfId="11" applyFont="1" applyFill="1" applyBorder="1" applyAlignment="1">
      <alignment horizontal="left" vertical="center"/>
    </xf>
    <xf numFmtId="178" fontId="17" fillId="0" borderId="41" xfId="11" applyNumberFormat="1" applyFont="1" applyFill="1" applyBorder="1" applyAlignment="1">
      <alignment horizontal="right" vertical="center"/>
    </xf>
    <xf numFmtId="178" fontId="17" fillId="0" borderId="12" xfId="11" applyNumberFormat="1" applyFont="1" applyFill="1" applyBorder="1" applyAlignment="1">
      <alignment horizontal="right" vertical="center"/>
    </xf>
    <xf numFmtId="178" fontId="17" fillId="0" borderId="48" xfId="11" applyNumberFormat="1" applyFont="1" applyFill="1" applyBorder="1" applyAlignment="1">
      <alignment horizontal="right" vertical="center"/>
    </xf>
    <xf numFmtId="0" fontId="17" fillId="0" borderId="41" xfId="10" applyFont="1" applyBorder="1" applyAlignment="1">
      <alignment horizontal="center" vertical="center" textRotation="255"/>
    </xf>
    <xf numFmtId="0" fontId="17" fillId="0" borderId="48" xfId="10" applyFont="1" applyBorder="1" applyAlignment="1">
      <alignment horizontal="center" vertical="center" textRotation="255"/>
    </xf>
    <xf numFmtId="0" fontId="17" fillId="0" borderId="65" xfId="10" applyFont="1" applyBorder="1" applyAlignment="1">
      <alignment horizontal="center" vertical="center" textRotation="255"/>
    </xf>
    <xf numFmtId="0" fontId="17" fillId="0" borderId="38" xfId="10" applyFont="1" applyBorder="1" applyAlignment="1">
      <alignment horizontal="center" vertical="center" textRotation="255"/>
    </xf>
    <xf numFmtId="0" fontId="17" fillId="0" borderId="37" xfId="10" applyFont="1" applyBorder="1" applyAlignment="1">
      <alignment horizontal="center" vertical="center" textRotation="255"/>
    </xf>
    <xf numFmtId="0" fontId="17" fillId="0" borderId="40" xfId="10" applyFont="1" applyBorder="1" applyAlignment="1">
      <alignment horizontal="center" vertical="center" textRotation="255"/>
    </xf>
    <xf numFmtId="178" fontId="17" fillId="0" borderId="0" xfId="10" applyNumberFormat="1" applyFont="1" applyFill="1" applyBorder="1" applyAlignment="1">
      <alignment horizontal="right" vertical="center"/>
    </xf>
    <xf numFmtId="178" fontId="17" fillId="5" borderId="84" xfId="10" applyNumberFormat="1" applyFont="1" applyFill="1" applyBorder="1" applyAlignment="1">
      <alignment horizontal="center" vertical="center" shrinkToFit="1"/>
    </xf>
    <xf numFmtId="178" fontId="17" fillId="5" borderId="0" xfId="10" applyNumberFormat="1" applyFont="1" applyFill="1" applyBorder="1" applyAlignment="1">
      <alignment horizontal="center" vertical="center" shrinkToFit="1"/>
    </xf>
    <xf numFmtId="178" fontId="17" fillId="5" borderId="81" xfId="10" applyNumberFormat="1" applyFont="1" applyFill="1" applyBorder="1" applyAlignment="1">
      <alignment horizontal="center" vertical="center" shrinkToFit="1"/>
    </xf>
    <xf numFmtId="0" fontId="17" fillId="5" borderId="84" xfId="10" applyFont="1" applyFill="1" applyBorder="1" applyAlignment="1">
      <alignment horizontal="center" vertical="center" shrinkToFit="1"/>
    </xf>
    <xf numFmtId="0" fontId="17" fillId="5" borderId="0" xfId="10" applyFont="1" applyFill="1" applyBorder="1" applyAlignment="1">
      <alignment horizontal="center" vertical="center" shrinkToFit="1"/>
    </xf>
    <xf numFmtId="0" fontId="17" fillId="5" borderId="38" xfId="10" applyFont="1" applyFill="1" applyBorder="1" applyAlignment="1">
      <alignment horizontal="center" vertical="center" shrinkToFit="1"/>
    </xf>
    <xf numFmtId="0" fontId="17" fillId="0" borderId="0" xfId="10" applyFont="1" applyFill="1" applyBorder="1" applyAlignment="1">
      <alignment horizontal="center" vertical="center"/>
    </xf>
    <xf numFmtId="178" fontId="17" fillId="0" borderId="37" xfId="10" applyNumberFormat="1" applyFont="1" applyFill="1" applyBorder="1" applyAlignment="1">
      <alignment horizontal="right" vertical="center" shrinkToFit="1"/>
    </xf>
    <xf numFmtId="178" fontId="17" fillId="0" borderId="54" xfId="10" applyNumberFormat="1" applyFont="1" applyFill="1" applyBorder="1" applyAlignment="1">
      <alignment horizontal="right" vertical="center" shrinkToFit="1"/>
    </xf>
    <xf numFmtId="178" fontId="17" fillId="0" borderId="85" xfId="10" applyNumberFormat="1" applyFont="1" applyFill="1" applyBorder="1" applyAlignment="1">
      <alignment horizontal="right" vertical="center" shrinkToFit="1"/>
    </xf>
    <xf numFmtId="181" fontId="17"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7" fillId="0" borderId="86"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5" xfId="10" applyFill="1" applyBorder="1" applyAlignment="1">
      <alignment horizontal="right" vertical="center" shrinkToFit="1"/>
    </xf>
    <xf numFmtId="178" fontId="17" fillId="5" borderId="86" xfId="10" applyNumberFormat="1" applyFont="1" applyFill="1" applyBorder="1" applyAlignment="1">
      <alignment horizontal="center" vertical="center" shrinkToFit="1"/>
    </xf>
    <xf numFmtId="178" fontId="17" fillId="5" borderId="54" xfId="10" applyNumberFormat="1" applyFont="1" applyFill="1" applyBorder="1" applyAlignment="1">
      <alignment horizontal="center" vertical="center" shrinkToFit="1"/>
    </xf>
    <xf numFmtId="178" fontId="17" fillId="5" borderId="85" xfId="10" applyNumberFormat="1" applyFont="1" applyFill="1" applyBorder="1" applyAlignment="1">
      <alignment horizontal="center" vertical="center" shrinkToFit="1"/>
    </xf>
    <xf numFmtId="0" fontId="17" fillId="5" borderId="86" xfId="10" applyFont="1" applyFill="1" applyBorder="1" applyAlignment="1">
      <alignment horizontal="center" vertical="center" shrinkToFit="1"/>
    </xf>
    <xf numFmtId="0" fontId="17" fillId="5" borderId="54" xfId="10" applyFont="1" applyFill="1" applyBorder="1" applyAlignment="1">
      <alignment horizontal="center" vertical="center" shrinkToFit="1"/>
    </xf>
    <xf numFmtId="0" fontId="17" fillId="5" borderId="40" xfId="10" applyFont="1" applyFill="1" applyBorder="1" applyAlignment="1">
      <alignment horizontal="center" vertical="center" shrinkToFit="1"/>
    </xf>
    <xf numFmtId="0" fontId="29" fillId="7" borderId="62"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0" xfId="12" applyFont="1" applyFill="1" applyBorder="1" applyAlignment="1" applyProtection="1">
      <alignment horizontal="center" vertical="center" wrapText="1"/>
      <protection locked="0"/>
    </xf>
    <xf numFmtId="0" fontId="29" fillId="7" borderId="88" xfId="12" applyFont="1" applyFill="1" applyBorder="1" applyAlignment="1" applyProtection="1">
      <alignment horizontal="center" vertical="center" wrapText="1"/>
      <protection locked="0"/>
    </xf>
    <xf numFmtId="0" fontId="29"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1" xfId="12" applyFont="1" applyFill="1" applyBorder="1" applyAlignment="1" applyProtection="1">
      <alignment horizontal="center" vertical="center" wrapText="1"/>
      <protection locked="0"/>
    </xf>
    <xf numFmtId="0" fontId="29" fillId="0" borderId="93" xfId="14" applyFont="1" applyBorder="1" applyAlignment="1" applyProtection="1">
      <alignment horizontal="left" vertical="center" shrinkToFit="1"/>
      <protection locked="0"/>
    </xf>
    <xf numFmtId="0" fontId="29" fillId="0" borderId="94" xfId="14" applyFont="1" applyBorder="1" applyAlignment="1" applyProtection="1">
      <alignment horizontal="left" vertical="center" shrinkToFit="1"/>
      <protection locked="0"/>
    </xf>
    <xf numFmtId="0" fontId="29" fillId="0" borderId="95" xfId="14" applyFont="1" applyBorder="1" applyAlignment="1" applyProtection="1">
      <alignment horizontal="left" vertical="center" shrinkToFit="1"/>
      <protection locked="0"/>
    </xf>
    <xf numFmtId="177" fontId="29" fillId="0" borderId="96" xfId="14" applyNumberFormat="1" applyFont="1" applyBorder="1" applyAlignment="1" applyProtection="1">
      <alignment horizontal="right" vertical="center" shrinkToFit="1"/>
      <protection locked="0"/>
    </xf>
    <xf numFmtId="177" fontId="29" fillId="0" borderId="97" xfId="14"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0" xfId="14"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87" xfId="12" applyFont="1" applyFill="1" applyBorder="1" applyAlignment="1" applyProtection="1">
      <alignment horizontal="center" vertical="center"/>
      <protection locked="0"/>
    </xf>
    <xf numFmtId="0" fontId="29" fillId="7" borderId="88" xfId="12" applyFont="1" applyFill="1" applyBorder="1" applyAlignment="1" applyProtection="1">
      <alignment horizontal="center" vertical="center"/>
      <protection locked="0"/>
    </xf>
    <xf numFmtId="0" fontId="29" fillId="7" borderId="89"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1"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87" xfId="12" applyFont="1" applyFill="1" applyBorder="1" applyAlignment="1" applyProtection="1">
      <alignment horizontal="center" vertical="center" wrapText="1"/>
      <protection locked="0"/>
    </xf>
    <xf numFmtId="0" fontId="29" fillId="0" borderId="93" xfId="15" applyNumberFormat="1" applyFont="1" applyBorder="1" applyAlignment="1" applyProtection="1">
      <alignment horizontal="left" vertical="center" shrinkToFit="1"/>
      <protection locked="0"/>
    </xf>
    <xf numFmtId="0" fontId="29" fillId="0" borderId="94" xfId="15" applyNumberFormat="1" applyFont="1" applyBorder="1" applyAlignment="1" applyProtection="1">
      <alignment horizontal="left" vertical="center" shrinkToFit="1"/>
      <protection locked="0"/>
    </xf>
    <xf numFmtId="0" fontId="29" fillId="0" borderId="105" xfId="15" applyNumberFormat="1" applyFont="1" applyBorder="1" applyAlignment="1" applyProtection="1">
      <alignment horizontal="left" vertical="center" shrinkToFit="1"/>
      <protection locked="0"/>
    </xf>
    <xf numFmtId="0" fontId="29" fillId="0" borderId="107" xfId="14" applyFont="1" applyBorder="1" applyAlignment="1" applyProtection="1">
      <alignment horizontal="left" vertical="center" shrinkToFit="1"/>
      <protection locked="0"/>
    </xf>
    <xf numFmtId="0" fontId="29" fillId="0" borderId="108" xfId="14" applyFont="1" applyBorder="1" applyAlignment="1" applyProtection="1">
      <alignment horizontal="left" vertical="center" shrinkToFit="1"/>
      <protection locked="0"/>
    </xf>
    <xf numFmtId="0" fontId="29" fillId="0" borderId="109" xfId="14" applyFont="1" applyBorder="1" applyAlignment="1" applyProtection="1">
      <alignment horizontal="lef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08" xfId="14"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07"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9" xfId="15" applyFont="1" applyBorder="1" applyAlignment="1" applyProtection="1">
      <alignment horizontal="left" vertical="center" shrinkToFit="1"/>
      <protection locked="0"/>
    </xf>
    <xf numFmtId="177" fontId="29" fillId="0" borderId="93" xfId="15" applyNumberFormat="1" applyFont="1" applyBorder="1" applyAlignment="1" applyProtection="1">
      <alignment horizontal="right" vertical="center" shrinkToFit="1"/>
      <protection locked="0"/>
    </xf>
    <xf numFmtId="177" fontId="29" fillId="0" borderId="94" xfId="15" applyNumberFormat="1" applyFont="1" applyBorder="1" applyAlignment="1" applyProtection="1">
      <alignment horizontal="right" vertical="center" shrinkToFit="1"/>
      <protection locked="0"/>
    </xf>
    <xf numFmtId="177" fontId="29" fillId="0" borderId="95"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97" xfId="15" applyNumberFormat="1" applyFont="1" applyBorder="1" applyAlignment="1" applyProtection="1">
      <alignment horizontal="right" vertical="center" shrinkToFit="1"/>
      <protection locked="0"/>
    </xf>
    <xf numFmtId="0" fontId="29" fillId="0" borderId="97" xfId="15" applyNumberFormat="1" applyFont="1" applyBorder="1" applyAlignment="1" applyProtection="1">
      <alignment horizontal="left" vertical="center" shrinkToFit="1"/>
      <protection locked="0"/>
    </xf>
    <xf numFmtId="0" fontId="29" fillId="0" borderId="103" xfId="15" applyNumberFormat="1" applyFont="1" applyBorder="1" applyAlignment="1" applyProtection="1">
      <alignment horizontal="left" vertical="center" shrinkToFit="1"/>
      <protection locked="0"/>
    </xf>
    <xf numFmtId="0" fontId="29" fillId="0" borderId="93" xfId="15" applyFont="1" applyBorder="1" applyAlignment="1" applyProtection="1">
      <alignment horizontal="left" vertical="center" shrinkToFit="1"/>
      <protection locked="0"/>
    </xf>
    <xf numFmtId="0" fontId="29" fillId="0" borderId="94" xfId="15" applyFont="1" applyBorder="1" applyAlignment="1" applyProtection="1">
      <alignment horizontal="left" vertical="center" shrinkToFit="1"/>
      <protection locked="0"/>
    </xf>
    <xf numFmtId="0" fontId="29" fillId="0" borderId="95" xfId="15" applyFont="1" applyBorder="1" applyAlignment="1" applyProtection="1">
      <alignment horizontal="lef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8" xfId="15" applyNumberFormat="1" applyFont="1" applyBorder="1" applyAlignment="1" applyProtection="1">
      <alignment horizontal="right" vertical="center" shrinkToFit="1"/>
      <protection locked="0"/>
    </xf>
    <xf numFmtId="177" fontId="29" fillId="0" borderId="109" xfId="15" applyNumberFormat="1" applyFont="1" applyBorder="1" applyAlignment="1" applyProtection="1">
      <alignment horizontal="righ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4" xfId="15" applyNumberFormat="1" applyFont="1" applyBorder="1" applyAlignment="1" applyProtection="1">
      <alignment horizontal="left" vertical="center" shrinkToFit="1"/>
      <protection locked="0"/>
    </xf>
    <xf numFmtId="0" fontId="29" fillId="0" borderId="118" xfId="14" applyFont="1" applyBorder="1" applyAlignment="1" applyProtection="1">
      <alignment horizontal="left" vertical="center" shrinkToFit="1"/>
      <protection locked="0"/>
    </xf>
    <xf numFmtId="0" fontId="29" fillId="0" borderId="119" xfId="14" applyFont="1" applyBorder="1" applyAlignment="1" applyProtection="1">
      <alignment horizontal="left" vertical="center" shrinkToFit="1"/>
      <protection locked="0"/>
    </xf>
    <xf numFmtId="0" fontId="29" fillId="0" borderId="120" xfId="14" applyFont="1" applyBorder="1" applyAlignment="1" applyProtection="1">
      <alignment horizontal="left" vertical="center" shrinkToFit="1"/>
      <protection locked="0"/>
    </xf>
    <xf numFmtId="177" fontId="29" fillId="0" borderId="121" xfId="14"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2" xfId="15" applyNumberFormat="1" applyFont="1" applyBorder="1" applyAlignment="1" applyProtection="1">
      <alignment horizontal="right" vertical="center" shrinkToFit="1"/>
      <protection locked="0"/>
    </xf>
    <xf numFmtId="0" fontId="29" fillId="0" borderId="122"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87" xfId="12" applyFont="1" applyFill="1" applyBorder="1" applyAlignment="1" applyProtection="1">
      <alignment horizontal="center" vertical="center" shrinkToFit="1"/>
      <protection locked="0"/>
    </xf>
    <xf numFmtId="0" fontId="29" fillId="7" borderId="88" xfId="12" applyFont="1" applyFill="1" applyBorder="1" applyAlignment="1" applyProtection="1">
      <alignment horizontal="center" vertical="center" shrinkToFit="1"/>
      <protection locked="0"/>
    </xf>
    <xf numFmtId="0" fontId="29" fillId="7" borderId="91"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8"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177" fontId="29" fillId="0" borderId="142"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1" xfId="12" applyNumberFormat="1" applyFont="1" applyBorder="1" applyAlignment="1" applyProtection="1">
      <alignment horizontal="right" vertical="center" shrinkToFit="1"/>
      <protection locked="0"/>
    </xf>
    <xf numFmtId="188" fontId="29" fillId="0" borderId="111" xfId="12" applyNumberFormat="1" applyFont="1" applyBorder="1" applyAlignment="1" applyProtection="1">
      <alignment horizontal="right" vertical="center" shrinkToFit="1"/>
      <protection locked="0"/>
    </xf>
    <xf numFmtId="177" fontId="29" fillId="6" borderId="110" xfId="13" applyNumberFormat="1" applyFont="1" applyFill="1" applyBorder="1" applyAlignment="1" applyProtection="1">
      <alignment horizontal="right" vertical="center" shrinkToFit="1"/>
      <protection locked="0"/>
    </xf>
    <xf numFmtId="177" fontId="29" fillId="6" borderId="111" xfId="13" applyNumberFormat="1" applyFont="1" applyFill="1" applyBorder="1" applyAlignment="1" applyProtection="1">
      <alignment horizontal="right" vertical="center" shrinkToFit="1"/>
      <protection locked="0"/>
    </xf>
    <xf numFmtId="177" fontId="29" fillId="6" borderId="112"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8" fontId="29" fillId="6" borderId="111" xfId="13"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32" fillId="6" borderId="111" xfId="13" applyFont="1" applyFill="1" applyBorder="1" applyAlignment="1" applyProtection="1">
      <alignment horizontal="left" vertical="center" shrinkToFit="1"/>
      <protection locked="0"/>
    </xf>
    <xf numFmtId="0" fontId="32" fillId="6" borderId="116" xfId="13" applyFont="1" applyFill="1" applyBorder="1" applyAlignment="1" applyProtection="1">
      <alignment horizontal="left" vertical="center" shrinkToFit="1"/>
      <protection locked="0"/>
    </xf>
    <xf numFmtId="0" fontId="29" fillId="0" borderId="63" xfId="12" applyFont="1" applyBorder="1" applyAlignment="1" applyProtection="1">
      <alignment horizontal="center" vertical="center" shrinkToFit="1"/>
      <protection locked="0"/>
    </xf>
    <xf numFmtId="0" fontId="29" fillId="6" borderId="107" xfId="13" applyFont="1" applyFill="1" applyBorder="1" applyAlignment="1" applyProtection="1">
      <alignment horizontal="left" vertical="center" shrinkToFit="1"/>
      <protection locked="0"/>
    </xf>
    <xf numFmtId="0" fontId="29" fillId="6" borderId="108" xfId="13" applyFont="1" applyFill="1" applyBorder="1" applyAlignment="1" applyProtection="1">
      <alignment horizontal="left" vertical="center" shrinkToFit="1"/>
      <protection locked="0"/>
    </xf>
    <xf numFmtId="0" fontId="29" fillId="6" borderId="109" xfId="13" applyFont="1" applyFill="1" applyBorder="1" applyAlignment="1" applyProtection="1">
      <alignment horizontal="left" vertical="center" shrinkToFit="1"/>
      <protection locked="0"/>
    </xf>
    <xf numFmtId="177" fontId="29" fillId="6" borderId="142"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8"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2"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shrinkToFit="1"/>
      <protection locked="0"/>
    </xf>
    <xf numFmtId="0" fontId="29" fillId="7" borderId="89"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protection locked="0"/>
    </xf>
    <xf numFmtId="0" fontId="29" fillId="6" borderId="107" xfId="12" applyNumberFormat="1" applyFont="1" applyFill="1" applyBorder="1" applyAlignment="1" applyProtection="1">
      <alignment horizontal="left" vertical="center" shrinkToFit="1"/>
      <protection locked="0"/>
    </xf>
    <xf numFmtId="0" fontId="29" fillId="6" borderId="108" xfId="12" applyNumberFormat="1" applyFont="1" applyFill="1" applyBorder="1" applyAlignment="1" applyProtection="1">
      <alignment horizontal="left" vertical="center" shrinkToFit="1"/>
      <protection locked="0"/>
    </xf>
    <xf numFmtId="0" fontId="29" fillId="6" borderId="114" xfId="12" applyNumberFormat="1" applyFont="1" applyFill="1" applyBorder="1" applyAlignment="1" applyProtection="1">
      <alignment horizontal="left" vertical="center" shrinkToFit="1"/>
      <protection locked="0"/>
    </xf>
    <xf numFmtId="177" fontId="29" fillId="6" borderId="107" xfId="12" applyNumberFormat="1" applyFont="1" applyFill="1" applyBorder="1" applyAlignment="1" applyProtection="1">
      <alignment horizontal="right" vertical="center" shrinkToFit="1"/>
      <protection locked="0"/>
    </xf>
    <xf numFmtId="177" fontId="29" fillId="6" borderId="108" xfId="12" applyNumberFormat="1" applyFont="1" applyFill="1" applyBorder="1" applyAlignment="1" applyProtection="1">
      <alignment horizontal="right" vertical="center" shrinkToFit="1"/>
      <protection locked="0"/>
    </xf>
    <xf numFmtId="177" fontId="29" fillId="6" borderId="109" xfId="12" applyNumberFormat="1" applyFont="1" applyFill="1" applyBorder="1" applyAlignment="1" applyProtection="1">
      <alignment horizontal="right" vertical="center" shrinkToFit="1"/>
      <protection locked="0"/>
    </xf>
    <xf numFmtId="0" fontId="29" fillId="6" borderId="107" xfId="12" applyFont="1" applyFill="1" applyBorder="1" applyAlignment="1" applyProtection="1">
      <alignment horizontal="left" vertical="center" shrinkToFit="1"/>
      <protection locked="0"/>
    </xf>
    <xf numFmtId="0" fontId="29" fillId="6" borderId="108" xfId="12" applyFont="1" applyFill="1" applyBorder="1" applyAlignment="1" applyProtection="1">
      <alignment horizontal="left" vertical="center" shrinkToFit="1"/>
      <protection locked="0"/>
    </xf>
    <xf numFmtId="0" fontId="29" fillId="6" borderId="109" xfId="12" applyFont="1" applyFill="1" applyBorder="1" applyAlignment="1" applyProtection="1">
      <alignment horizontal="left" vertical="center" shrinkToFit="1"/>
      <protection locked="0"/>
    </xf>
    <xf numFmtId="177" fontId="29" fillId="0" borderId="97" xfId="12" applyNumberFormat="1" applyFont="1" applyBorder="1" applyAlignment="1" applyProtection="1">
      <alignment horizontal="right" vertical="center" shrinkToFit="1"/>
      <protection locked="0"/>
    </xf>
    <xf numFmtId="0" fontId="29" fillId="0" borderId="97" xfId="12" applyNumberFormat="1" applyFont="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3" xfId="12" applyFont="1" applyBorder="1" applyAlignment="1" applyProtection="1">
      <alignment horizontal="left" vertical="center" shrinkToFit="1"/>
      <protection locked="0"/>
    </xf>
    <xf numFmtId="0" fontId="29" fillId="0" borderId="94" xfId="12" applyFont="1" applyBorder="1" applyAlignment="1" applyProtection="1">
      <alignment horizontal="left" vertical="center" shrinkToFit="1"/>
      <protection locked="0"/>
    </xf>
    <xf numFmtId="0" fontId="29" fillId="0" borderId="95" xfId="12" applyFont="1" applyBorder="1" applyAlignment="1" applyProtection="1">
      <alignment horizontal="left" vertical="center" shrinkToFit="1"/>
      <protection locked="0"/>
    </xf>
    <xf numFmtId="177" fontId="29" fillId="0" borderId="96" xfId="12" applyNumberFormat="1" applyFont="1" applyBorder="1" applyAlignment="1" applyProtection="1">
      <alignment horizontal="right" vertical="center" shrinkToFit="1"/>
      <protection locked="0"/>
    </xf>
    <xf numFmtId="0" fontId="29" fillId="0" borderId="107"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177" fontId="29" fillId="0" borderId="110" xfId="12" applyNumberFormat="1" applyFont="1" applyBorder="1" applyAlignment="1" applyProtection="1">
      <alignment horizontal="right" vertical="center" shrinkToFit="1"/>
      <protection locked="0"/>
    </xf>
    <xf numFmtId="0" fontId="29" fillId="0" borderId="111"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8"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18"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6" borderId="120" xfId="12" applyFont="1" applyFill="1" applyBorder="1" applyAlignment="1" applyProtection="1">
      <alignment horizontal="left" vertical="center" shrinkToFit="1"/>
      <protection locked="0"/>
    </xf>
    <xf numFmtId="177" fontId="29" fillId="6" borderId="121" xfId="12" applyNumberFormat="1" applyFont="1" applyFill="1" applyBorder="1" applyAlignment="1" applyProtection="1">
      <alignment horizontal="right" vertical="center" shrinkToFit="1"/>
      <protection locked="0"/>
    </xf>
    <xf numFmtId="177" fontId="29" fillId="6" borderId="122" xfId="12" applyNumberFormat="1" applyFont="1" applyFill="1" applyBorder="1" applyAlignment="1" applyProtection="1">
      <alignment horizontal="right" vertical="center" shrinkToFit="1"/>
      <protection locked="0"/>
    </xf>
    <xf numFmtId="0" fontId="29" fillId="6" borderId="122"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8"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78" xfId="14" applyNumberFormat="1" applyFont="1" applyFill="1" applyBorder="1" applyAlignment="1" applyProtection="1">
      <alignment horizontal="right" vertical="center" shrinkToFit="1"/>
    </xf>
    <xf numFmtId="177" fontId="29" fillId="6" borderId="80" xfId="14" applyNumberFormat="1" applyFont="1" applyFill="1" applyBorder="1" applyAlignment="1" applyProtection="1">
      <alignment horizontal="right" vertical="center" shrinkToFit="1"/>
    </xf>
    <xf numFmtId="188" fontId="29" fillId="6" borderId="80" xfId="14" applyNumberFormat="1" applyFont="1" applyFill="1" applyBorder="1" applyAlignment="1" applyProtection="1">
      <alignment horizontal="right" vertical="center" shrinkToFit="1"/>
    </xf>
    <xf numFmtId="188" fontId="29" fillId="6" borderId="12" xfId="14" applyNumberFormat="1" applyFont="1" applyFill="1" applyBorder="1" applyAlignment="1" applyProtection="1">
      <alignment horizontal="right" vertical="center" shrinkToFit="1"/>
    </xf>
    <xf numFmtId="188"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4"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4"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8" fontId="29" fillId="6" borderId="83" xfId="14" applyNumberFormat="1" applyFont="1" applyFill="1" applyBorder="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29" fillId="6" borderId="65"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88" fontId="29" fillId="6" borderId="82" xfId="14" applyNumberFormat="1" applyFont="1" applyFill="1" applyBorder="1" applyAlignment="1" applyProtection="1">
      <alignment horizontal="right" vertical="center" shrinkToFit="1"/>
    </xf>
    <xf numFmtId="188" fontId="29" fillId="6" borderId="153"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8" xfId="12" applyFont="1" applyFill="1" applyBorder="1" applyAlignment="1" applyProtection="1">
      <alignment vertical="center"/>
    </xf>
    <xf numFmtId="177" fontId="29" fillId="6" borderId="149" xfId="14" applyNumberFormat="1" applyFont="1" applyFill="1" applyBorder="1" applyAlignment="1" applyProtection="1">
      <alignment horizontal="right" vertical="center" shrinkToFit="1"/>
    </xf>
    <xf numFmtId="177" fontId="29" fillId="6" borderId="79" xfId="14" applyNumberFormat="1" applyFont="1" applyFill="1" applyBorder="1" applyAlignment="1" applyProtection="1">
      <alignment horizontal="right" vertical="center" shrinkToFit="1"/>
    </xf>
    <xf numFmtId="188" fontId="29" fillId="6" borderId="79" xfId="14" applyNumberFormat="1" applyFont="1" applyFill="1" applyBorder="1" applyAlignment="1" applyProtection="1">
      <alignment horizontal="right" vertical="center" shrinkToFit="1"/>
    </xf>
    <xf numFmtId="188" fontId="29" fillId="6" borderId="151"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5"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1"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8" fontId="29" fillId="6" borderId="84" xfId="13" applyNumberFormat="1" applyFont="1" applyFill="1" applyBorder="1" applyAlignment="1" applyProtection="1">
      <alignment horizontal="right" vertical="center" shrinkToFit="1"/>
    </xf>
    <xf numFmtId="188" fontId="29" fillId="6" borderId="0" xfId="13" applyNumberFormat="1" applyFont="1" applyFill="1" applyBorder="1" applyAlignment="1" applyProtection="1">
      <alignment horizontal="right" vertical="center" shrinkToFit="1"/>
    </xf>
    <xf numFmtId="188" fontId="29" fillId="6" borderId="69"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8" fontId="29" fillId="6" borderId="150" xfId="14" applyNumberFormat="1" applyFont="1" applyFill="1" applyBorder="1" applyAlignment="1" applyProtection="1">
      <alignment horizontal="right" vertical="center" shrinkToFit="1"/>
    </xf>
    <xf numFmtId="188"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8" xfId="12" applyFont="1" applyFill="1" applyBorder="1" applyAlignment="1" applyProtection="1">
      <alignment horizontal="center" vertical="center" textRotation="255" wrapText="1"/>
    </xf>
    <xf numFmtId="0" fontId="29" fillId="6" borderId="65"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5"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77" fontId="29" fillId="6" borderId="65"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1"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8" fontId="29" fillId="6" borderId="84"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69"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shrinkToFit="1"/>
    </xf>
    <xf numFmtId="0" fontId="29" fillId="6" borderId="48"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54" xfId="12" applyFont="1" applyFill="1" applyBorder="1" applyProtection="1">
      <alignment vertical="center"/>
    </xf>
    <xf numFmtId="0" fontId="29" fillId="6" borderId="40" xfId="12" applyFont="1" applyFill="1" applyBorder="1" applyProtection="1">
      <alignment vertical="center"/>
    </xf>
    <xf numFmtId="0" fontId="29" fillId="6" borderId="65"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8"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4" xfId="12" applyFont="1" applyFill="1" applyBorder="1" applyAlignment="1" applyProtection="1">
      <alignment horizontal="center" vertical="top" wrapTex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88" fontId="29" fillId="6" borderId="156" xfId="14" applyNumberFormat="1" applyFont="1" applyFill="1" applyBorder="1" applyAlignment="1" applyProtection="1">
      <alignment horizontal="right" vertical="center" shrinkToFit="1"/>
    </xf>
    <xf numFmtId="188" fontId="29" fillId="6" borderId="157" xfId="14" applyNumberFormat="1" applyFont="1" applyFill="1" applyBorder="1" applyAlignment="1" applyProtection="1">
      <alignment horizontal="right" vertical="center" shrinkToFit="1"/>
    </xf>
    <xf numFmtId="188" fontId="29" fillId="6" borderId="161"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4" xfId="12" applyFont="1" applyFill="1" applyBorder="1" applyAlignment="1" applyProtection="1">
      <alignment vertical="center"/>
    </xf>
    <xf numFmtId="0" fontId="29" fillId="6" borderId="40" xfId="12" applyFont="1" applyFill="1" applyBorder="1" applyAlignment="1" applyProtection="1">
      <alignment vertical="center"/>
    </xf>
    <xf numFmtId="0" fontId="33"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8" xfId="12" applyFont="1" applyFill="1" applyBorder="1" applyAlignment="1" applyProtection="1">
      <alignment horizontal="center" vertical="center" wrapText="1"/>
    </xf>
    <xf numFmtId="0" fontId="29" fillId="6" borderId="65"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4"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8" xfId="14" applyFont="1" applyFill="1" applyBorder="1" applyAlignment="1" applyProtection="1">
      <alignment horizontal="left" vertical="center" shrinkToFit="1"/>
    </xf>
    <xf numFmtId="188" fontId="29" fillId="6" borderId="162" xfId="14" applyNumberFormat="1" applyFont="1" applyFill="1" applyBorder="1" applyAlignment="1" applyProtection="1">
      <alignment horizontal="right" vertical="center" shrinkToFit="1"/>
    </xf>
    <xf numFmtId="188" fontId="29" fillId="6" borderId="47" xfId="14" applyNumberFormat="1" applyFont="1" applyFill="1" applyBorder="1" applyAlignment="1" applyProtection="1">
      <alignment horizontal="right" vertical="center" shrinkToFit="1"/>
    </xf>
    <xf numFmtId="0" fontId="29" fillId="6" borderId="65"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188" fontId="29" fillId="6" borderId="160" xfId="14" applyNumberFormat="1" applyFont="1" applyFill="1" applyBorder="1" applyAlignment="1" applyProtection="1">
      <alignment horizontal="right" vertical="center" shrinkToFit="1"/>
    </xf>
    <xf numFmtId="188" fontId="29" fillId="6" borderId="16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0" xfId="12" applyFont="1" applyFill="1" applyBorder="1" applyAlignment="1" applyProtection="1">
      <alignment horizontal="center" vertical="center" wrapText="1"/>
    </xf>
    <xf numFmtId="0" fontId="29" fillId="6" borderId="71"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188" fontId="29" fillId="6" borderId="129" xfId="14" applyNumberFormat="1" applyFont="1" applyFill="1" applyBorder="1" applyAlignment="1" applyProtection="1">
      <alignment horizontal="right" vertical="center" shrinkToFit="1"/>
    </xf>
    <xf numFmtId="188" fontId="29" fillId="6" borderId="165" xfId="14" applyNumberFormat="1" applyFont="1" applyFill="1" applyBorder="1" applyAlignment="1" applyProtection="1">
      <alignment horizontal="right" vertical="center" shrinkToFit="1"/>
    </xf>
    <xf numFmtId="188" fontId="29" fillId="6" borderId="166" xfId="14" applyNumberFormat="1" applyFont="1" applyFill="1" applyBorder="1" applyAlignment="1" applyProtection="1">
      <alignment horizontal="right" vertical="center" shrinkToFit="1"/>
    </xf>
    <xf numFmtId="188" fontId="29" fillId="6" borderId="167" xfId="14" applyNumberFormat="1" applyFont="1" applyFill="1" applyBorder="1" applyAlignment="1" applyProtection="1">
      <alignment horizontal="right" vertical="center" shrinkToFit="1"/>
    </xf>
    <xf numFmtId="0" fontId="29" fillId="6" borderId="37" xfId="14" applyFont="1" applyFill="1" applyBorder="1" applyAlignment="1" applyProtection="1">
      <alignment horizontal="left" vertical="center" shrinkToFit="1"/>
    </xf>
    <xf numFmtId="0" fontId="29" fillId="6" borderId="54" xfId="14" applyFont="1" applyFill="1" applyBorder="1" applyAlignment="1" applyProtection="1">
      <alignment horizontal="left" vertical="center" shrinkToFit="1"/>
    </xf>
    <xf numFmtId="0" fontId="29" fillId="6" borderId="40" xfId="14" applyFont="1" applyFill="1" applyBorder="1" applyAlignment="1" applyProtection="1">
      <alignment horizontal="left" vertical="center" shrinkToFit="1"/>
    </xf>
    <xf numFmtId="0" fontId="29" fillId="6" borderId="63"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0" fontId="29" fillId="6" borderId="45" xfId="12" applyFont="1" applyFill="1" applyBorder="1" applyAlignment="1" applyProtection="1">
      <alignment horizontal="center" vertical="center"/>
    </xf>
    <xf numFmtId="0" fontId="29" fillId="6" borderId="75" xfId="12" applyFont="1" applyFill="1" applyBorder="1" applyProtection="1">
      <alignment vertical="center"/>
    </xf>
    <xf numFmtId="0" fontId="29" fillId="6" borderId="71" xfId="12" applyFont="1" applyFill="1" applyBorder="1" applyProtection="1">
      <alignment vertical="center"/>
    </xf>
    <xf numFmtId="0" fontId="29" fillId="6" borderId="72"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8" fontId="29" fillId="6" borderId="173" xfId="14" applyNumberFormat="1" applyFont="1" applyFill="1" applyBorder="1" applyAlignment="1" applyProtection="1">
      <alignment horizontal="right" vertical="center" shrinkToFit="1"/>
    </xf>
    <xf numFmtId="188"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8"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78" xfId="13" applyNumberFormat="1" applyFont="1" applyFill="1" applyBorder="1" applyAlignment="1" applyProtection="1">
      <alignment horizontal="right" vertical="center" shrinkToFit="1"/>
    </xf>
    <xf numFmtId="177" fontId="29" fillId="6" borderId="80" xfId="13" applyNumberFormat="1" applyFont="1" applyFill="1" applyBorder="1" applyAlignment="1" applyProtection="1">
      <alignment horizontal="right" vertical="center" shrinkToFit="1"/>
    </xf>
    <xf numFmtId="188" fontId="29" fillId="6" borderId="169" xfId="14" applyNumberFormat="1" applyFont="1" applyFill="1" applyBorder="1" applyAlignment="1" applyProtection="1">
      <alignment horizontal="right" vertical="center" shrinkToFit="1"/>
    </xf>
    <xf numFmtId="188" fontId="29" fillId="6" borderId="170" xfId="14" applyNumberFormat="1" applyFont="1" applyFill="1" applyBorder="1" applyAlignment="1" applyProtection="1">
      <alignment horizontal="right" vertical="center" shrinkToFit="1"/>
    </xf>
    <xf numFmtId="188"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8"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8" fontId="29" fillId="6" borderId="128"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5"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9"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1" xfId="12" applyFont="1" applyFill="1" applyBorder="1" applyAlignment="1" applyProtection="1">
      <alignment horizontal="center" vertical="center"/>
    </xf>
    <xf numFmtId="0" fontId="29" fillId="6" borderId="72" xfId="12" applyFont="1" applyFill="1" applyBorder="1" applyAlignment="1" applyProtection="1">
      <alignment horizontal="center" vertical="center"/>
    </xf>
    <xf numFmtId="188" fontId="29" fillId="6" borderId="130" xfId="14" applyNumberFormat="1" applyFont="1" applyFill="1" applyBorder="1" applyAlignment="1" applyProtection="1">
      <alignment horizontal="right" vertical="center" shrinkToFit="1"/>
    </xf>
    <xf numFmtId="188" fontId="29" fillId="6" borderId="18" xfId="14" applyNumberFormat="1" applyFont="1" applyFill="1" applyBorder="1" applyAlignment="1" applyProtection="1">
      <alignment horizontal="right" vertical="center" shrinkToFit="1"/>
    </xf>
    <xf numFmtId="188" fontId="29" fillId="6" borderId="184" xfId="14" applyNumberFormat="1" applyFont="1" applyFill="1" applyBorder="1" applyAlignment="1" applyProtection="1">
      <alignment horizontal="right" vertical="center" shrinkToFit="1"/>
    </xf>
    <xf numFmtId="188" fontId="29" fillId="6" borderId="185"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89" fontId="29" fillId="6" borderId="75" xfId="14" applyNumberFormat="1" applyFont="1" applyFill="1" applyBorder="1" applyAlignment="1" applyProtection="1">
      <alignment horizontal="right" vertical="center" shrinkToFit="1"/>
    </xf>
    <xf numFmtId="189" fontId="29" fillId="6" borderId="71" xfId="14" applyNumberFormat="1" applyFont="1" applyFill="1" applyBorder="1" applyAlignment="1" applyProtection="1">
      <alignment horizontal="right" vertical="center" shrinkToFit="1"/>
    </xf>
    <xf numFmtId="189" fontId="29" fillId="6" borderId="72" xfId="14" applyNumberFormat="1" applyFont="1" applyFill="1" applyBorder="1" applyAlignment="1" applyProtection="1">
      <alignment horizontal="right" vertical="center" shrinkToFit="1"/>
    </xf>
    <xf numFmtId="189" fontId="29" fillId="6" borderId="181" xfId="14" applyNumberFormat="1" applyFont="1" applyFill="1" applyBorder="1" applyAlignment="1" applyProtection="1">
      <alignment horizontal="right" vertical="center" shrinkToFit="1"/>
    </xf>
    <xf numFmtId="189" fontId="29" fillId="6" borderId="182" xfId="14" applyNumberFormat="1" applyFont="1" applyFill="1" applyBorder="1" applyAlignment="1" applyProtection="1">
      <alignment horizontal="right" vertical="center" shrinkToFit="1"/>
    </xf>
    <xf numFmtId="189"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0" xfId="12" applyFont="1" applyFill="1" applyBorder="1" applyAlignment="1" applyProtection="1">
      <alignment horizontal="left" vertical="center" wrapText="1"/>
    </xf>
    <xf numFmtId="0" fontId="29" fillId="6" borderId="71"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8" xfId="12" applyFont="1" applyFill="1" applyBorder="1" applyAlignment="1" applyProtection="1">
      <alignment horizontal="center" vertical="center"/>
    </xf>
    <xf numFmtId="188" fontId="29" fillId="6" borderId="39" xfId="14" applyNumberFormat="1" applyFont="1" applyFill="1" applyBorder="1" applyAlignment="1" applyProtection="1">
      <alignment horizontal="right" vertical="center" shrinkToFit="1"/>
    </xf>
    <xf numFmtId="188" fontId="29" fillId="6" borderId="31" xfId="14" applyNumberFormat="1" applyFont="1" applyFill="1" applyBorder="1" applyAlignment="1" applyProtection="1">
      <alignment horizontal="right" vertical="center" shrinkToFit="1"/>
    </xf>
    <xf numFmtId="188" fontId="29" fillId="6" borderId="154" xfId="14" applyNumberFormat="1" applyFont="1" applyFill="1" applyBorder="1" applyAlignment="1" applyProtection="1">
      <alignment horizontal="right" vertical="center" shrinkToFit="1"/>
    </xf>
    <xf numFmtId="188" fontId="29" fillId="6" borderId="155" xfId="14" applyNumberFormat="1" applyFont="1" applyFill="1" applyBorder="1" applyAlignment="1" applyProtection="1">
      <alignment horizontal="right" vertical="center" shrinkToFit="1"/>
    </xf>
    <xf numFmtId="188" fontId="29" fillId="6" borderId="158" xfId="14" applyNumberFormat="1" applyFont="1" applyFill="1" applyBorder="1" applyAlignment="1" applyProtection="1">
      <alignment horizontal="right" vertical="center" shrinkToFit="1"/>
    </xf>
    <xf numFmtId="189" fontId="29" fillId="6" borderId="65" xfId="14" applyNumberFormat="1" applyFont="1" applyFill="1" applyBorder="1" applyAlignment="1" applyProtection="1">
      <alignment horizontal="right" vertical="center" shrinkToFit="1"/>
    </xf>
    <xf numFmtId="189" fontId="29" fillId="6" borderId="0" xfId="14" applyNumberFormat="1" applyFont="1" applyFill="1" applyBorder="1" applyAlignment="1" applyProtection="1">
      <alignment horizontal="right" vertical="center" shrinkToFit="1"/>
    </xf>
    <xf numFmtId="189" fontId="29" fillId="6" borderId="38" xfId="14" applyNumberFormat="1" applyFont="1" applyFill="1" applyBorder="1" applyAlignment="1" applyProtection="1">
      <alignment horizontal="right" vertical="center" shrinkToFit="1"/>
    </xf>
    <xf numFmtId="189" fontId="29" fillId="6" borderId="0" xfId="14" applyNumberFormat="1" applyFont="1" applyFill="1" applyAlignment="1" applyProtection="1">
      <alignment horizontal="right" vertical="center" shrinkToFit="1"/>
    </xf>
    <xf numFmtId="189" fontId="29" fillId="6" borderId="69"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29" fillId="6" borderId="54" xfId="12" applyFont="1" applyFill="1" applyBorder="1" applyAlignment="1" applyProtection="1">
      <alignment horizontal="left" vertical="center"/>
    </xf>
    <xf numFmtId="0" fontId="29" fillId="6" borderId="54" xfId="12" applyFont="1" applyFill="1" applyBorder="1" applyAlignment="1" applyProtection="1">
      <alignment horizontal="right" vertical="center" wrapText="1"/>
    </xf>
    <xf numFmtId="0" fontId="29" fillId="6" borderId="54"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4"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14" fillId="0" borderId="15" xfId="18" applyNumberFormat="1" applyFont="1" applyBorder="1" applyAlignment="1">
      <alignment horizontal="center" vertical="center" wrapText="1"/>
    </xf>
    <xf numFmtId="178" fontId="14" fillId="0" borderId="47"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8" fontId="1" fillId="6" borderId="34" xfId="17" applyNumberFormat="1" applyFont="1" applyFill="1" applyBorder="1" applyAlignment="1">
      <alignment horizontal="center" vertical="center"/>
    </xf>
    <xf numFmtId="178" fontId="10" fillId="0" borderId="0" xfId="16" applyNumberFormat="1" applyAlignment="1">
      <alignment horizontal="center" vertical="center"/>
    </xf>
    <xf numFmtId="188"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8"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8"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8" fontId="1" fillId="6" borderId="187"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94715</c:v>
                </c:pt>
                <c:pt idx="1">
                  <c:v>97161</c:v>
                </c:pt>
                <c:pt idx="2">
                  <c:v>101731</c:v>
                </c:pt>
                <c:pt idx="3">
                  <c:v>108224</c:v>
                </c:pt>
                <c:pt idx="4">
                  <c:v>105585</c:v>
                </c:pt>
              </c:numCache>
            </c:numRef>
          </c:val>
          <c:smooth val="0"/>
          <c:extLst>
            <c:ext xmlns:c16="http://schemas.microsoft.com/office/drawing/2014/chart" uri="{C3380CC4-5D6E-409C-BE32-E72D297353CC}">
              <c16:uniqueId val="{00000000-EAE7-437F-832A-D39A48893F4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117272</c:v>
                </c:pt>
                <c:pt idx="1">
                  <c:v>106978</c:v>
                </c:pt>
                <c:pt idx="2">
                  <c:v>102663</c:v>
                </c:pt>
                <c:pt idx="3">
                  <c:v>107334</c:v>
                </c:pt>
                <c:pt idx="4">
                  <c:v>102824</c:v>
                </c:pt>
              </c:numCache>
            </c:numRef>
          </c:val>
          <c:smooth val="0"/>
          <c:extLst>
            <c:ext xmlns:c16="http://schemas.microsoft.com/office/drawing/2014/chart" uri="{C3380CC4-5D6E-409C-BE32-E72D297353CC}">
              <c16:uniqueId val="{00000001-EAE7-437F-832A-D39A48893F4A}"/>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2.08</c:v>
                </c:pt>
                <c:pt idx="1">
                  <c:v>2.14</c:v>
                </c:pt>
                <c:pt idx="2">
                  <c:v>1.55</c:v>
                </c:pt>
                <c:pt idx="3">
                  <c:v>1.84</c:v>
                </c:pt>
                <c:pt idx="4">
                  <c:v>2.1</c:v>
                </c:pt>
              </c:numCache>
            </c:numRef>
          </c:val>
          <c:extLst>
            <c:ext xmlns:c16="http://schemas.microsoft.com/office/drawing/2014/chart" uri="{C3380CC4-5D6E-409C-BE32-E72D297353CC}">
              <c16:uniqueId val="{00000000-8FE8-41B3-9993-196DFE8047E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6.38</c:v>
                </c:pt>
                <c:pt idx="1">
                  <c:v>5.58</c:v>
                </c:pt>
                <c:pt idx="2">
                  <c:v>6.72</c:v>
                </c:pt>
                <c:pt idx="3">
                  <c:v>5.76</c:v>
                </c:pt>
                <c:pt idx="4">
                  <c:v>5.79</c:v>
                </c:pt>
              </c:numCache>
            </c:numRef>
          </c:val>
          <c:extLst>
            <c:ext xmlns:c16="http://schemas.microsoft.com/office/drawing/2014/chart" uri="{C3380CC4-5D6E-409C-BE32-E72D297353CC}">
              <c16:uniqueId val="{00000001-8FE8-41B3-9993-196DFE8047EF}"/>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0.47</c:v>
                </c:pt>
                <c:pt idx="1">
                  <c:v>-0.59</c:v>
                </c:pt>
                <c:pt idx="2">
                  <c:v>0.45</c:v>
                </c:pt>
                <c:pt idx="3">
                  <c:v>-0.73</c:v>
                </c:pt>
                <c:pt idx="4">
                  <c:v>0.26</c:v>
                </c:pt>
              </c:numCache>
            </c:numRef>
          </c:val>
          <c:smooth val="0"/>
          <c:extLst>
            <c:ext xmlns:c16="http://schemas.microsoft.com/office/drawing/2014/chart" uri="{C3380CC4-5D6E-409C-BE32-E72D297353CC}">
              <c16:uniqueId val="{00000002-8FE8-41B3-9993-196DFE8047EF}"/>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26D-4B56-AF7B-28D3E41C338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26D-4B56-AF7B-28D3E41C3383}"/>
            </c:ext>
          </c:extLst>
        </c:ser>
        <c:ser>
          <c:idx val="2"/>
          <c:order val="2"/>
          <c:tx>
            <c:strRef>
              <c:f>データシート!$A$29</c:f>
              <c:strCache>
                <c:ptCount val="1"/>
                <c:pt idx="0">
                  <c:v>母子父子寡婦福祉資金特別会計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26D-4B56-AF7B-28D3E41C3383}"/>
            </c:ext>
          </c:extLst>
        </c:ser>
        <c:ser>
          <c:idx val="3"/>
          <c:order val="3"/>
          <c:tx>
            <c:strRef>
              <c:f>データシート!$A$30</c:f>
              <c:strCache>
                <c:ptCount val="1"/>
                <c:pt idx="0">
                  <c:v>災害救助基金特別会計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26D-4B56-AF7B-28D3E41C3383}"/>
            </c:ext>
          </c:extLst>
        </c:ser>
        <c:ser>
          <c:idx val="4"/>
          <c:order val="4"/>
          <c:tx>
            <c:strRef>
              <c:f>データシート!$A$31</c:f>
              <c:strCache>
                <c:ptCount val="1"/>
                <c:pt idx="0">
                  <c:v>証紙特別会計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4-A26D-4B56-AF7B-28D3E41C3383}"/>
            </c:ext>
          </c:extLst>
        </c:ser>
        <c:ser>
          <c:idx val="5"/>
          <c:order val="5"/>
          <c:tx>
            <c:strRef>
              <c:f>データシート!$A$32</c:f>
              <c:strCache>
                <c:ptCount val="1"/>
                <c:pt idx="0">
                  <c:v>佐賀県産業用地造成事業特別会計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0.17</c:v>
                </c:pt>
                <c:pt idx="2">
                  <c:v>#N/A</c:v>
                </c:pt>
                <c:pt idx="3">
                  <c:v>0.02</c:v>
                </c:pt>
                <c:pt idx="4">
                  <c:v>#N/A</c:v>
                </c:pt>
                <c:pt idx="5">
                  <c:v>0.23</c:v>
                </c:pt>
                <c:pt idx="6">
                  <c:v>#N/A</c:v>
                </c:pt>
                <c:pt idx="7">
                  <c:v>0.21</c:v>
                </c:pt>
                <c:pt idx="8">
                  <c:v>#N/A</c:v>
                </c:pt>
                <c:pt idx="9">
                  <c:v>0.22</c:v>
                </c:pt>
              </c:numCache>
            </c:numRef>
          </c:val>
          <c:extLst>
            <c:ext xmlns:c16="http://schemas.microsoft.com/office/drawing/2014/chart" uri="{C3380CC4-5D6E-409C-BE32-E72D297353CC}">
              <c16:uniqueId val="{00000005-A26D-4B56-AF7B-28D3E41C3383}"/>
            </c:ext>
          </c:extLst>
        </c:ser>
        <c:ser>
          <c:idx val="6"/>
          <c:order val="6"/>
          <c:tx>
            <c:strRef>
              <c:f>データシート!$A$33</c:f>
              <c:strCache>
                <c:ptCount val="1"/>
                <c:pt idx="0">
                  <c:v>佐賀県港湾整備事業特別会計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0.21</c:v>
                </c:pt>
                <c:pt idx="2">
                  <c:v>#N/A</c:v>
                </c:pt>
                <c:pt idx="3">
                  <c:v>0.25</c:v>
                </c:pt>
                <c:pt idx="4">
                  <c:v>#N/A</c:v>
                </c:pt>
                <c:pt idx="5">
                  <c:v>0.28999999999999998</c:v>
                </c:pt>
                <c:pt idx="6">
                  <c:v>#N/A</c:v>
                </c:pt>
                <c:pt idx="7">
                  <c:v>0.25</c:v>
                </c:pt>
                <c:pt idx="8">
                  <c:v>#N/A</c:v>
                </c:pt>
                <c:pt idx="9">
                  <c:v>0.25</c:v>
                </c:pt>
              </c:numCache>
            </c:numRef>
          </c:val>
          <c:extLst>
            <c:ext xmlns:c16="http://schemas.microsoft.com/office/drawing/2014/chart" uri="{C3380CC4-5D6E-409C-BE32-E72D297353CC}">
              <c16:uniqueId val="{00000006-A26D-4B56-AF7B-28D3E41C3383}"/>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0.53</c:v>
                </c:pt>
              </c:numCache>
            </c:numRef>
          </c:val>
          <c:extLst>
            <c:ext xmlns:c16="http://schemas.microsoft.com/office/drawing/2014/chart" uri="{C3380CC4-5D6E-409C-BE32-E72D297353CC}">
              <c16:uniqueId val="{00000007-A26D-4B56-AF7B-28D3E41C3383}"/>
            </c:ext>
          </c:extLst>
        </c:ser>
        <c:ser>
          <c:idx val="8"/>
          <c:order val="8"/>
          <c:tx>
            <c:strRef>
              <c:f>データシート!$A$35</c:f>
              <c:strCache>
                <c:ptCount val="1"/>
                <c:pt idx="0">
                  <c:v>佐賀県工業用水道事業会計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0.67</c:v>
                </c:pt>
                <c:pt idx="2">
                  <c:v>#N/A</c:v>
                </c:pt>
                <c:pt idx="3">
                  <c:v>0.71</c:v>
                </c:pt>
                <c:pt idx="4">
                  <c:v>#N/A</c:v>
                </c:pt>
                <c:pt idx="5">
                  <c:v>0.77</c:v>
                </c:pt>
                <c:pt idx="6">
                  <c:v>#N/A</c:v>
                </c:pt>
                <c:pt idx="7">
                  <c:v>0.81</c:v>
                </c:pt>
                <c:pt idx="8">
                  <c:v>#N/A</c:v>
                </c:pt>
                <c:pt idx="9">
                  <c:v>0.84</c:v>
                </c:pt>
              </c:numCache>
            </c:numRef>
          </c:val>
          <c:extLst>
            <c:ext xmlns:c16="http://schemas.microsoft.com/office/drawing/2014/chart" uri="{C3380CC4-5D6E-409C-BE32-E72D297353CC}">
              <c16:uniqueId val="{00000008-A26D-4B56-AF7B-28D3E41C338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2.04</c:v>
                </c:pt>
                <c:pt idx="2">
                  <c:v>#N/A</c:v>
                </c:pt>
                <c:pt idx="3">
                  <c:v>2.11</c:v>
                </c:pt>
                <c:pt idx="4">
                  <c:v>#N/A</c:v>
                </c:pt>
                <c:pt idx="5">
                  <c:v>1.52</c:v>
                </c:pt>
                <c:pt idx="6">
                  <c:v>#N/A</c:v>
                </c:pt>
                <c:pt idx="7">
                  <c:v>1.81</c:v>
                </c:pt>
                <c:pt idx="8">
                  <c:v>#N/A</c:v>
                </c:pt>
                <c:pt idx="9">
                  <c:v>2.0699999999999998</c:v>
                </c:pt>
              </c:numCache>
            </c:numRef>
          </c:val>
          <c:extLst>
            <c:ext xmlns:c16="http://schemas.microsoft.com/office/drawing/2014/chart" uri="{C3380CC4-5D6E-409C-BE32-E72D297353CC}">
              <c16:uniqueId val="{00000009-A26D-4B56-AF7B-28D3E41C3383}"/>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46046</c:v>
                </c:pt>
                <c:pt idx="5">
                  <c:v>46749</c:v>
                </c:pt>
                <c:pt idx="8">
                  <c:v>47350</c:v>
                </c:pt>
                <c:pt idx="11">
                  <c:v>47094</c:v>
                </c:pt>
                <c:pt idx="14">
                  <c:v>47002</c:v>
                </c:pt>
              </c:numCache>
            </c:numRef>
          </c:val>
          <c:extLst>
            <c:ext xmlns:c16="http://schemas.microsoft.com/office/drawing/2014/chart" uri="{C3380CC4-5D6E-409C-BE32-E72D297353CC}">
              <c16:uniqueId val="{00000000-BB0C-441D-8C2F-2A9EF29990E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8</c:v>
                </c:pt>
                <c:pt idx="3">
                  <c:v>9</c:v>
                </c:pt>
                <c:pt idx="6">
                  <c:v>4</c:v>
                </c:pt>
                <c:pt idx="9">
                  <c:v>1</c:v>
                </c:pt>
                <c:pt idx="12">
                  <c:v>0</c:v>
                </c:pt>
              </c:numCache>
            </c:numRef>
          </c:val>
          <c:extLst>
            <c:ext xmlns:c16="http://schemas.microsoft.com/office/drawing/2014/chart" uri="{C3380CC4-5D6E-409C-BE32-E72D297353CC}">
              <c16:uniqueId val="{00000001-BB0C-441D-8C2F-2A9EF29990E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2987</c:v>
                </c:pt>
                <c:pt idx="3">
                  <c:v>2108</c:v>
                </c:pt>
                <c:pt idx="6">
                  <c:v>1788</c:v>
                </c:pt>
                <c:pt idx="9">
                  <c:v>1507</c:v>
                </c:pt>
                <c:pt idx="12">
                  <c:v>1249</c:v>
                </c:pt>
              </c:numCache>
            </c:numRef>
          </c:val>
          <c:extLst>
            <c:ext xmlns:c16="http://schemas.microsoft.com/office/drawing/2014/chart" uri="{C3380CC4-5D6E-409C-BE32-E72D297353CC}">
              <c16:uniqueId val="{00000002-BB0C-441D-8C2F-2A9EF29990E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B0C-441D-8C2F-2A9EF29990E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B0C-441D-8C2F-2A9EF29990E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333</c:v>
                </c:pt>
                <c:pt idx="3">
                  <c:v>667</c:v>
                </c:pt>
                <c:pt idx="6">
                  <c:v>1000</c:v>
                </c:pt>
                <c:pt idx="9">
                  <c:v>1333</c:v>
                </c:pt>
                <c:pt idx="12">
                  <c:v>1667</c:v>
                </c:pt>
              </c:numCache>
            </c:numRef>
          </c:val>
          <c:extLst>
            <c:ext xmlns:c16="http://schemas.microsoft.com/office/drawing/2014/chart" uri="{C3380CC4-5D6E-409C-BE32-E72D297353CC}">
              <c16:uniqueId val="{00000005-BB0C-441D-8C2F-2A9EF29990E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B0C-441D-8C2F-2A9EF29990E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66499</c:v>
                </c:pt>
                <c:pt idx="3">
                  <c:v>65279</c:v>
                </c:pt>
                <c:pt idx="6">
                  <c:v>64534</c:v>
                </c:pt>
                <c:pt idx="9">
                  <c:v>65338</c:v>
                </c:pt>
                <c:pt idx="12">
                  <c:v>63273</c:v>
                </c:pt>
              </c:numCache>
            </c:numRef>
          </c:val>
          <c:extLst>
            <c:ext xmlns:c16="http://schemas.microsoft.com/office/drawing/2014/chart" uri="{C3380CC4-5D6E-409C-BE32-E72D297353CC}">
              <c16:uniqueId val="{00000007-BB0C-441D-8C2F-2A9EF29990E1}"/>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23781</c:v>
                </c:pt>
                <c:pt idx="2">
                  <c:v>#N/A</c:v>
                </c:pt>
                <c:pt idx="3">
                  <c:v>#N/A</c:v>
                </c:pt>
                <c:pt idx="4">
                  <c:v>21314</c:v>
                </c:pt>
                <c:pt idx="5">
                  <c:v>#N/A</c:v>
                </c:pt>
                <c:pt idx="6">
                  <c:v>#N/A</c:v>
                </c:pt>
                <c:pt idx="7">
                  <c:v>19976</c:v>
                </c:pt>
                <c:pt idx="8">
                  <c:v>#N/A</c:v>
                </c:pt>
                <c:pt idx="9">
                  <c:v>#N/A</c:v>
                </c:pt>
                <c:pt idx="10">
                  <c:v>21085</c:v>
                </c:pt>
                <c:pt idx="11">
                  <c:v>#N/A</c:v>
                </c:pt>
                <c:pt idx="12">
                  <c:v>#N/A</c:v>
                </c:pt>
                <c:pt idx="13">
                  <c:v>19187</c:v>
                </c:pt>
                <c:pt idx="14">
                  <c:v>#N/A</c:v>
                </c:pt>
              </c:numCache>
            </c:numRef>
          </c:val>
          <c:smooth val="0"/>
          <c:extLst>
            <c:ext xmlns:c16="http://schemas.microsoft.com/office/drawing/2014/chart" uri="{C3380CC4-5D6E-409C-BE32-E72D297353CC}">
              <c16:uniqueId val="{00000008-BB0C-441D-8C2F-2A9EF29990E1}"/>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542179</c:v>
                </c:pt>
                <c:pt idx="5">
                  <c:v>536033</c:v>
                </c:pt>
                <c:pt idx="8">
                  <c:v>525119</c:v>
                </c:pt>
                <c:pt idx="11">
                  <c:v>514771</c:v>
                </c:pt>
                <c:pt idx="14">
                  <c:v>502537</c:v>
                </c:pt>
              </c:numCache>
            </c:numRef>
          </c:val>
          <c:extLst>
            <c:ext xmlns:c16="http://schemas.microsoft.com/office/drawing/2014/chart" uri="{C3380CC4-5D6E-409C-BE32-E72D297353CC}">
              <c16:uniqueId val="{00000000-985B-4209-9540-C21B9FA7FA7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17075</c:v>
                </c:pt>
                <c:pt idx="5">
                  <c:v>16108</c:v>
                </c:pt>
                <c:pt idx="8">
                  <c:v>15258</c:v>
                </c:pt>
                <c:pt idx="11">
                  <c:v>14769</c:v>
                </c:pt>
                <c:pt idx="14">
                  <c:v>13892</c:v>
                </c:pt>
              </c:numCache>
            </c:numRef>
          </c:val>
          <c:extLst>
            <c:ext xmlns:c16="http://schemas.microsoft.com/office/drawing/2014/chart" uri="{C3380CC4-5D6E-409C-BE32-E72D297353CC}">
              <c16:uniqueId val="{00000001-985B-4209-9540-C21B9FA7FA7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59041</c:v>
                </c:pt>
                <c:pt idx="5">
                  <c:v>60804</c:v>
                </c:pt>
                <c:pt idx="8">
                  <c:v>62932</c:v>
                </c:pt>
                <c:pt idx="11">
                  <c:v>56911</c:v>
                </c:pt>
                <c:pt idx="14">
                  <c:v>55656</c:v>
                </c:pt>
              </c:numCache>
            </c:numRef>
          </c:val>
          <c:extLst>
            <c:ext xmlns:c16="http://schemas.microsoft.com/office/drawing/2014/chart" uri="{C3380CC4-5D6E-409C-BE32-E72D297353CC}">
              <c16:uniqueId val="{00000002-985B-4209-9540-C21B9FA7FA7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85B-4209-9540-C21B9FA7FA7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85B-4209-9540-C21B9FA7FA7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1805</c:v>
                </c:pt>
                <c:pt idx="3">
                  <c:v>1205</c:v>
                </c:pt>
                <c:pt idx="6">
                  <c:v>768</c:v>
                </c:pt>
                <c:pt idx="9">
                  <c:v>766</c:v>
                </c:pt>
                <c:pt idx="12">
                  <c:v>557</c:v>
                </c:pt>
              </c:numCache>
            </c:numRef>
          </c:val>
          <c:extLst>
            <c:ext xmlns:c16="http://schemas.microsoft.com/office/drawing/2014/chart" uri="{C3380CC4-5D6E-409C-BE32-E72D297353CC}">
              <c16:uniqueId val="{00000005-985B-4209-9540-C21B9FA7FA7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115465</c:v>
                </c:pt>
                <c:pt idx="3">
                  <c:v>118202</c:v>
                </c:pt>
                <c:pt idx="6">
                  <c:v>113726</c:v>
                </c:pt>
                <c:pt idx="9">
                  <c:v>114018</c:v>
                </c:pt>
                <c:pt idx="12">
                  <c:v>105217</c:v>
                </c:pt>
              </c:numCache>
            </c:numRef>
          </c:val>
          <c:extLst>
            <c:ext xmlns:c16="http://schemas.microsoft.com/office/drawing/2014/chart" uri="{C3380CC4-5D6E-409C-BE32-E72D297353CC}">
              <c16:uniqueId val="{00000006-985B-4209-9540-C21B9FA7FA7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85B-4209-9540-C21B9FA7FA7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985B-4209-9540-C21B9FA7FA7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10019</c:v>
                </c:pt>
                <c:pt idx="3">
                  <c:v>7964</c:v>
                </c:pt>
                <c:pt idx="6">
                  <c:v>6183</c:v>
                </c:pt>
                <c:pt idx="9">
                  <c:v>4826</c:v>
                </c:pt>
                <c:pt idx="12">
                  <c:v>3735</c:v>
                </c:pt>
              </c:numCache>
            </c:numRef>
          </c:val>
          <c:extLst>
            <c:ext xmlns:c16="http://schemas.microsoft.com/office/drawing/2014/chart" uri="{C3380CC4-5D6E-409C-BE32-E72D297353CC}">
              <c16:uniqueId val="{00000009-985B-4209-9540-C21B9FA7FA7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722305</c:v>
                </c:pt>
                <c:pt idx="3">
                  <c:v>717553</c:v>
                </c:pt>
                <c:pt idx="6">
                  <c:v>711667</c:v>
                </c:pt>
                <c:pt idx="9">
                  <c:v>704829</c:v>
                </c:pt>
                <c:pt idx="12">
                  <c:v>699034</c:v>
                </c:pt>
              </c:numCache>
            </c:numRef>
          </c:val>
          <c:extLst>
            <c:ext xmlns:c16="http://schemas.microsoft.com/office/drawing/2014/chart" uri="{C3380CC4-5D6E-409C-BE32-E72D297353CC}">
              <c16:uniqueId val="{0000000A-985B-4209-9540-C21B9FA7FA73}"/>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231300</c:v>
                </c:pt>
                <c:pt idx="2">
                  <c:v>#N/A</c:v>
                </c:pt>
                <c:pt idx="3">
                  <c:v>#N/A</c:v>
                </c:pt>
                <c:pt idx="4">
                  <c:v>231979</c:v>
                </c:pt>
                <c:pt idx="5">
                  <c:v>#N/A</c:v>
                </c:pt>
                <c:pt idx="6">
                  <c:v>#N/A</c:v>
                </c:pt>
                <c:pt idx="7">
                  <c:v>229034</c:v>
                </c:pt>
                <c:pt idx="8">
                  <c:v>#N/A</c:v>
                </c:pt>
                <c:pt idx="9">
                  <c:v>#N/A</c:v>
                </c:pt>
                <c:pt idx="10">
                  <c:v>237987</c:v>
                </c:pt>
                <c:pt idx="11">
                  <c:v>#N/A</c:v>
                </c:pt>
                <c:pt idx="12">
                  <c:v>#N/A</c:v>
                </c:pt>
                <c:pt idx="13">
                  <c:v>236457</c:v>
                </c:pt>
                <c:pt idx="14">
                  <c:v>#N/A</c:v>
                </c:pt>
              </c:numCache>
            </c:numRef>
          </c:val>
          <c:smooth val="0"/>
          <c:extLst>
            <c:ext xmlns:c16="http://schemas.microsoft.com/office/drawing/2014/chart" uri="{C3380CC4-5D6E-409C-BE32-E72D297353CC}">
              <c16:uniqueId val="{0000000B-985B-4209-9540-C21B9FA7FA73}"/>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17458</c:v>
                </c:pt>
                <c:pt idx="1">
                  <c:v>14858</c:v>
                </c:pt>
                <c:pt idx="2">
                  <c:v>14882</c:v>
                </c:pt>
              </c:numCache>
            </c:numRef>
          </c:val>
          <c:extLst>
            <c:ext xmlns:c16="http://schemas.microsoft.com/office/drawing/2014/chart" uri="{C3380CC4-5D6E-409C-BE32-E72D297353CC}">
              <c16:uniqueId val="{00000000-FC70-46C7-B402-8445997B244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8330</c:v>
                </c:pt>
                <c:pt idx="1">
                  <c:v>7507</c:v>
                </c:pt>
                <c:pt idx="2">
                  <c:v>6735</c:v>
                </c:pt>
              </c:numCache>
            </c:numRef>
          </c:val>
          <c:extLst>
            <c:ext xmlns:c16="http://schemas.microsoft.com/office/drawing/2014/chart" uri="{C3380CC4-5D6E-409C-BE32-E72D297353CC}">
              <c16:uniqueId val="{00000001-FC70-46C7-B402-8445997B244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29928</c:v>
                </c:pt>
                <c:pt idx="1">
                  <c:v>26803</c:v>
                </c:pt>
                <c:pt idx="2">
                  <c:v>25091</c:v>
                </c:pt>
              </c:numCache>
            </c:numRef>
          </c:val>
          <c:extLst>
            <c:ext xmlns:c16="http://schemas.microsoft.com/office/drawing/2014/chart" uri="{C3380CC4-5D6E-409C-BE32-E72D297353CC}">
              <c16:uniqueId val="{00000002-FC70-46C7-B402-8445997B244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{1027AA2A-30DF-40C5-9A78-9F568ACF82B7}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DDC-4459-B8C8-EFD4D7F2189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{67DA0C00-43C4-419D-B952-5AB4047E6000}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DDC-4459-B8C8-EFD4D7F2189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{3F354722-F9C9-4D2F-83BC-332D7ED45693}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DDC-4459-B8C8-EFD4D7F2189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{A1F2C643-42F3-41DE-BE34-490116AB76D3}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DDC-4459-B8C8-EFD4D7F2189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{82691248-FF30-4B11-9258-4153EBBEB8C8}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DDC-4459-B8C8-EFD4D7F2189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{BE1B8082-02B8-4B4E-8854-48E5E729F5DC}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DDC-4459-B8C8-EFD4D7F2189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{AEDB0B0A-C51B-4225-AF4E-AD95A2A20175}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DDC-4459-B8C8-EFD4D7F2189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{3272DEE1-9937-4DD2-B594-B62C277ED218}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DDC-4459-B8C8-EFD4D7F2189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{D56A6F41-A5D5-428F-9D52-146E1C780766}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DDC-4459-B8C8-EFD4D7F2189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50.9</c:v>
                </c:pt>
                <c:pt idx="24">
                  <c:v>43.6</c:v>
                </c:pt>
              </c:numCache>
            </c:numRef>
          </c:xVal>
          <c:yVal>
            <c:numRef>
              <c:f>公会計指標分析・財政指標組合せ分析表!$BP$51:$DC$51</c:f>
              <c:numCache>
                <c:formatCode>#,##0.0;"▲ "#,##0.0</c:formatCode>
                <c:ptCount val="40"/>
                <c:pt idx="16">
                  <c:v>107.1</c:v>
                </c:pt>
                <c:pt idx="24">
                  <c:v>112.2</c:v>
                </c:pt>
              </c:numCache>
            </c:numRef>
          </c:yVal>
          <c:smooth val="0"/>
          <c:extLst>
            <c:ext xmlns:c16="http://schemas.microsoft.com/office/drawing/2014/chart" uri="{C3380CC4-5D6E-409C-BE32-E72D297353CC}">
              <c16:uniqueId val="{00000009-8DDC-4459-B8C8-EFD4D7F2189D}"/>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{6AE8F023-8E20-425C-A1B0-53B468380D2B}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DDC-4459-B8C8-EFD4D7F2189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{DD6C7B42-A6E3-4354-8333-E0A6ECF75055}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DDC-4459-B8C8-EFD4D7F2189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{92BE15A9-C1BE-4713-BBC4-D92B410B0FD5}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DDC-4459-B8C8-EFD4D7F2189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{8F3A7131-706F-41A2-A7E4-FBED41EB6180}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DDC-4459-B8C8-EFD4D7F2189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{1EBB0193-C493-42EE-BB80-96221812C3C4}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DDC-4459-B8C8-EFD4D7F2189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{AA2E3629-138B-48C3-93CB-BBE046206EA9}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DDC-4459-B8C8-EFD4D7F2189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{48AB56F0-47A1-4ED0-8F8F-76F910E3AA6E}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DDC-4459-B8C8-EFD4D7F2189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{02AAD894-E9C3-4EFF-8573-9DC57C2425E8}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DDC-4459-B8C8-EFD4D7F2189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{B74550E2-0A1E-49AB-98D9-D3BA8CFB9B56}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DDC-4459-B8C8-EFD4D7F2189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53.3</c:v>
                </c:pt>
                <c:pt idx="24">
                  <c:v>53.7</c:v>
                </c:pt>
              </c:numCache>
            </c:numRef>
          </c:xVal>
          <c:yVal>
            <c:numRef>
              <c:f>公会計指標分析・財政指標組合せ分析表!$BP$55:$DC$55</c:f>
              <c:numCache>
                <c:formatCode>#,##0.0;"▲ "#,##0.0</c:formatCode>
                <c:ptCount val="40"/>
                <c:pt idx="16">
                  <c:v>174.6</c:v>
                </c:pt>
                <c:pt idx="24">
                  <c:v>173</c:v>
                </c:pt>
              </c:numCache>
            </c:numRef>
          </c:yVal>
          <c:smooth val="0"/>
          <c:extLst>
            <c:ext xmlns:c16="http://schemas.microsoft.com/office/drawing/2014/chart" uri="{C3380CC4-5D6E-409C-BE32-E72D297353CC}">
              <c16:uniqueId val="{00000013-8DDC-4459-B8C8-EFD4D7F2189D}"/>
            </c:ext>
          </c:extLst>
        </c:ser>
        <c:dLbls>
          <c:showLegendKey val="0"/>
          <c:showVal val="1"/>
          <c:showCatName val="0"/>
          <c:showSerName val="0"/>
          <c:showPercent val="0"/>
          <c:showBubbleSize val="0"/>
        </c:dLbls>
        <c:axId val="46179840"/>
        <c:axId val="46181760"/>
      </c:scatterChart>
      <c:valAx>
        <c:axId val="46179840"/>
        <c:scaling>
          <c:orientation val="minMax"/>
          <c:max val="55"/>
          <c:min val="4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86"/>
          <c:min val="9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{B7C5F7F3-451D-496C-BBFC-30327E49EBF8}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B9E-4137-9261-FE5D48A9553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{33E03926-C4B7-48FE-BBD4-FC00ECCCFB13}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B9E-4137-9261-FE5D48A9553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{B9D5E829-1AC2-473B-96BB-A46E41CCDBCF}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B9E-4137-9261-FE5D48A9553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{B0CA1610-AA46-47EC-92C1-195004FD2F31}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B9E-4137-9261-FE5D48A9553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{DA1C68CF-FD55-4248-9376-E1DE89785209}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B9E-4137-9261-FE5D48A9553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{A7079A8E-0A34-4A77-A5E7-F82B7D80BF96}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B9E-4137-9261-FE5D48A9553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{9D276EC0-21E5-4E94-87FD-F66DF40CA8E5}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B9E-4137-9261-FE5D48A95533}"/>
                </c:ext>
              </c:extLst>
            </c:dLbl>
            <c:dLbl>
              <c:idx val="24"/>
              <c:layout>
                <c:manualLayout>
                  <c:x val="-2.9101506860015256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{93D1000E-D861-47C3-9C0C-C501255E51F8}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B9E-4137-9261-FE5D48A95533}"/>
                </c:ext>
              </c:extLst>
            </c:dLbl>
            <c:dLbl>
              <c:idx val="32"/>
              <c:layout>
                <c:manualLayout>
                  <c:x val="-3.4294476378206026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{1A9630E6-EA7E-4BB2-9909-55680C663031}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B9E-4137-9261-FE5D48A9553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12.1</c:v>
                </c:pt>
                <c:pt idx="8">
                  <c:v>11.2</c:v>
                </c:pt>
                <c:pt idx="16">
                  <c:v>10</c:v>
                </c:pt>
                <c:pt idx="24">
                  <c:v>9.6</c:v>
                </c:pt>
                <c:pt idx="32">
                  <c:v>9.4</c:v>
                </c:pt>
              </c:numCache>
            </c:numRef>
          </c:xVal>
          <c:yVal>
            <c:numRef>
              <c:f>公会計指標分析・財政指標組合せ分析表!$BP$73:$DC$73</c:f>
              <c:numCache>
                <c:formatCode>#,##0.0;"▲ "#,##0.0</c:formatCode>
                <c:ptCount val="40"/>
                <c:pt idx="0">
                  <c:v>108.2</c:v>
                </c:pt>
                <c:pt idx="8">
                  <c:v>106.6</c:v>
                </c:pt>
                <c:pt idx="16">
                  <c:v>107.1</c:v>
                </c:pt>
                <c:pt idx="24">
                  <c:v>112.2</c:v>
                </c:pt>
                <c:pt idx="32">
                  <c:v>111.6</c:v>
                </c:pt>
              </c:numCache>
            </c:numRef>
          </c:yVal>
          <c:smooth val="0"/>
          <c:extLst>
            <c:ext xmlns:c16="http://schemas.microsoft.com/office/drawing/2014/chart" uri="{C3380CC4-5D6E-409C-BE32-E72D297353CC}">
              <c16:uniqueId val="{00000009-1B9E-4137-9261-FE5D48A95533}"/>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{4ED72646-6FDA-4D34-BEB2-CA164857AA7F}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B9E-4137-9261-FE5D48A9553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{6E88AAC5-7BE6-4CDD-898C-5C2C62BF4188}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B9E-4137-9261-FE5D48A9553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{66347E09-2C90-411C-9C22-849115211ADE}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B9E-4137-9261-FE5D48A9553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{0936DF78-8E9C-4ADE-BB4A-1067ED626150}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B9E-4137-9261-FE5D48A9553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{F34A5304-4A76-48E1-AA3E-E359DB147B9D}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B9E-4137-9261-FE5D48A9553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{4FC65C3A-4ABA-467C-A08C-B8DE79284CDA}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B9E-4137-9261-FE5D48A9553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{58056014-A0B4-4F5A-A87E-EA2AB95D5DB8}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B9E-4137-9261-FE5D48A9553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{ED8ECAB0-31F7-4B35-ADCA-AF7FA99B4F3A}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B9E-4137-9261-FE5D48A9553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{850B6BB6-8D11-4653-8322-7A91B795B168}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B9E-4137-9261-FE5D48A9553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16.2</c:v>
                </c:pt>
                <c:pt idx="8">
                  <c:v>14.1</c:v>
                </c:pt>
                <c:pt idx="16">
                  <c:v>13.1</c:v>
                </c:pt>
                <c:pt idx="24">
                  <c:v>12.2</c:v>
                </c:pt>
                <c:pt idx="32">
                  <c:v>11.7</c:v>
                </c:pt>
              </c:numCache>
            </c:numRef>
          </c:xVal>
          <c:yVal>
            <c:numRef>
              <c:f>公会計指標分析・財政指標組合せ分析表!$BP$77:$DC$77</c:f>
              <c:numCache>
                <c:formatCode>#,##0.0;"▲ "#,##0.0</c:formatCode>
                <c:ptCount val="40"/>
                <c:pt idx="0">
                  <c:v>216</c:v>
                </c:pt>
                <c:pt idx="8">
                  <c:v>169.1</c:v>
                </c:pt>
                <c:pt idx="16">
                  <c:v>174.6</c:v>
                </c:pt>
                <c:pt idx="24">
                  <c:v>173</c:v>
                </c:pt>
                <c:pt idx="32">
                  <c:v>171.9</c:v>
                </c:pt>
              </c:numCache>
            </c:numRef>
          </c:yVal>
          <c:smooth val="0"/>
          <c:extLst>
            <c:ext xmlns:c16="http://schemas.microsoft.com/office/drawing/2014/chart" uri="{C3380CC4-5D6E-409C-BE32-E72D297353CC}">
              <c16:uniqueId val="{00000013-1B9E-4137-9261-FE5D48A95533}"/>
            </c:ext>
          </c:extLst>
        </c:ser>
        <c:dLbls>
          <c:showLegendKey val="0"/>
          <c:showVal val="1"/>
          <c:showCatName val="0"/>
          <c:showSerName val="0"/>
          <c:showPercent val="0"/>
          <c:showBubbleSize val="0"/>
        </c:dLbls>
        <c:axId val="84219776"/>
        <c:axId val="84234240"/>
      </c:scatterChart>
      <c:valAx>
        <c:axId val="84219776"/>
        <c:scaling>
          <c:orientation val="minMax"/>
          <c:max val="16.8"/>
          <c:min val="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40"/>
          <c:min val="9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latin typeface="ＭＳ ゴシック" pitchFamily="49" charset="-128"/>
              <a:ea typeface="ＭＳ ゴシック" pitchFamily="49" charset="-128"/>
            </a:rPr>
            <a:t>　元利償還金等が減少したことから、実質公債費比率の分子は増加している。</a:t>
          </a:r>
        </a:p>
        <a:p>
          <a:r>
            <a:rPr kumimoji="1" lang="ja-JP" altLang="en-US" sz="1250">
              <a:latin typeface="ＭＳ ゴシック" pitchFamily="49" charset="-128"/>
              <a:ea typeface="ＭＳ ゴシック" pitchFamily="49" charset="-128"/>
            </a:rPr>
            <a:t>　元利償還金等の減少は、主に公共事業債に係る元利償還金の減少や、国営土地改良事業の減少による債務負担行為に基づく支出額の減少が要因である。</a:t>
          </a:r>
        </a:p>
        <a:p>
          <a:r>
            <a:rPr kumimoji="1" lang="ja-JP" altLang="en-US" sz="1250">
              <a:latin typeface="ＭＳ ゴシック" pitchFamily="49" charset="-128"/>
              <a:ea typeface="ＭＳ ゴシック" pitchFamily="49" charset="-128"/>
            </a:rPr>
            <a:t>　今後、国民スポーツ大会・全国障害者スポーツ大会の開催にむけた施設整備をはじめとした将来の佐賀の発展のために必要な大型事業の実施による県債発行の増加に伴い、後年度の公債費の増加が見込まれるため、３０年償還の県債を発行し、公債費の平準化を図るとともに、後年度に財政措置のある地方債を活用するなど歳入確保対策の強化や徹底した歳出の見直し等を行うことで、安定的かつ弾力的な財政運営に取り組む。</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減債基金積立相当額の積立ルールが</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年償還で毎年度の積立額を発行額の</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分の１として設定しているのに対して、本県においては</a:t>
          </a:r>
          <a:r>
            <a:rPr kumimoji="1" lang="en-US" altLang="ja-JP" sz="900">
              <a:latin typeface="ＭＳ ゴシック" pitchFamily="49" charset="-128"/>
              <a:ea typeface="ＭＳ ゴシック" pitchFamily="49" charset="-128"/>
            </a:rPr>
            <a:t>17</a:t>
          </a:r>
          <a:r>
            <a:rPr kumimoji="1" lang="ja-JP" altLang="en-US" sz="900">
              <a:latin typeface="ＭＳ ゴシック" pitchFamily="49" charset="-128"/>
              <a:ea typeface="ＭＳ ゴシック" pitchFamily="49" charset="-128"/>
            </a:rPr>
            <a:t>年償還（３年据置）で毎年度の発行額の積立額を</a:t>
          </a:r>
          <a:r>
            <a:rPr kumimoji="1" lang="en-US" altLang="ja-JP" sz="900">
              <a:latin typeface="ＭＳ ゴシック" pitchFamily="49" charset="-128"/>
              <a:ea typeface="ＭＳ ゴシック" pitchFamily="49" charset="-128"/>
            </a:rPr>
            <a:t>17</a:t>
          </a:r>
          <a:r>
            <a:rPr kumimoji="1" lang="ja-JP" altLang="en-US" sz="900">
              <a:latin typeface="ＭＳ ゴシック" pitchFamily="49" charset="-128"/>
              <a:ea typeface="ＭＳ ゴシック" pitchFamily="49" charset="-128"/>
            </a:rPr>
            <a:t>分の１として設定しているため、減債基金残高と減債基金積立相当額に乖離が生じている。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将来負担額について、一般会計に係る地方債現在高の減少や、退職手当負担見込額の減少などがあるものの、基準財政需要額算入見込額の減少などにより、将来負担比率の分子はほぼ横ばいとなっている。</a:t>
          </a:r>
        </a:p>
        <a:p>
          <a:r>
            <a:rPr kumimoji="1" lang="ja-JP" altLang="en-US" sz="1300">
              <a:latin typeface="ＭＳ ゴシック" pitchFamily="49" charset="-128"/>
              <a:ea typeface="ＭＳ ゴシック" pitchFamily="49" charset="-128"/>
            </a:rPr>
            <a:t>　一般会計等に係る地方債の現在高の減少は、公共事業等債の減少や、償還期限到来による国貸付金残高の減少による。</a:t>
          </a:r>
        </a:p>
        <a:p>
          <a:r>
            <a:rPr kumimoji="1" lang="ja-JP" altLang="en-US" sz="1300">
              <a:latin typeface="ＭＳ ゴシック" pitchFamily="49" charset="-128"/>
              <a:ea typeface="ＭＳ ゴシック" pitchFamily="49" charset="-128"/>
            </a:rPr>
            <a:t>　退職手当負担見込額の減少は、自己都合退職支給率の減等によるものである。</a:t>
          </a:r>
        </a:p>
        <a:p>
          <a:r>
            <a:rPr kumimoji="1" lang="ja-JP" altLang="en-US" sz="1300">
              <a:latin typeface="ＭＳ ゴシック" pitchFamily="49" charset="-128"/>
              <a:ea typeface="ＭＳ ゴシック" pitchFamily="49" charset="-128"/>
            </a:rPr>
            <a:t>　基準財政需要額算入見込額の減少は、主として財源対策債に係る算入見込額の減少によるものである。</a:t>
          </a:r>
        </a:p>
        <a:p>
          <a:r>
            <a:rPr kumimoji="1" lang="ja-JP" altLang="en-US" sz="1300">
              <a:latin typeface="ＭＳ ゴシック" pitchFamily="49" charset="-128"/>
              <a:ea typeface="ＭＳ ゴシック" pitchFamily="49" charset="-128"/>
            </a:rPr>
            <a:t>　今後、国民スポーツ大会・全国障害者スポーツ大会の開催にむけた施設整備をはじめとした将来の佐賀の発展のために必要な大型事業の実施による県債発行の増加が見込まれるため、県税収入をはじめとする歳入確保対策の強化や徹底した歳出の見直し等を行うことで、安定的かつ弾力的な財政運営に取り組む。</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国民スポーツ大会・全国障害者スポーツ大会運営基金に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億円を積み立てた一方、収支調整、文化振興に係る事業及び退職手当への充当のため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特定目的基金の規模の適正化を図り、戦略的に活用する。また、「佐賀県行財政運営計画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年度末の財源調整用基金残高を約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％程度）確保する目標としている。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・大規模施設整備基金：県が設置する大規模な公用又は公共用の施設の整備</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・佐賀県国民スポーツ大会・全国障害者スポーツ大会運営基金：第</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回国民スポーツ大会及び第</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回全国障害者スポーツ大会の円滑な運営</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・地域医療介護総合確保基金：地域における医療及び介護の総合的な確保のための事業の実施</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・地域づくり基金：地域の特性を生かした快適で活力ある地域づくりの長期的かつ安定的な推進</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・後期高齢者医療財政安定化基金：後期高齢者医療の財政の安定化に資する</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・大規模施設整備基金：将来の大規模施設整備に備えるための積立などにより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億円の増</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・国民スポーツ大会・全国障害者スポーツ大会運営基金：新規積立により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億円の増</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・地域医療介護総合確保基金：回復期機能病床整備事業等実施などにより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億円の減</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・地域づくり基金：離島漁業再生支援交付金の積立などにより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億円の増</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・退職手当基金：退職手当への充当により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億円の減</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・文化振興基金：文化振興に係る事業への充当により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億円の減</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等により、その他特定目的基金全体としては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・国民スポーツ大会・全国障害者スポーツ大会運営基金：収支の状況を踏まえ、毎年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億円を積立予定</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・大規模施設整備基金：文化スポーツ施設等整備及び耐震化実施のため、令和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億円を取崩し予定</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収支調整のための取崩しをした一方、決算剰余金の積立て等により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「佐賀県行財政運営計画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年度末の財源調整用基金残高を約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％程度）確保する目標としている。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減収補塡債、退職手当債、行政改革推進債の償還により取崩しをした一方、市場公募債の積立により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特になし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53384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5357475" y="215900"/>
          <a:ext cx="35115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53701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28111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28365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28619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828,781
822,443
2,440.70
437,769,528
427,869,930
5,397,947
256,811,655
698,339,363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226175" y="1692275"/>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3367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9813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a:extLst>
            <a:ext uri="{FF2B5EF4-FFF2-40B4-BE49-F238E27FC236}">
              <a16:creationId xmlns:a16="http://schemas.microsoft.com/office/drawing/2014/main" id="{00000000-0008-0000-0D00-000021000000}"/>
            </a:ext>
          </a:extLst>
        </xdr:cNvPr>
        <xdr:cNvSpPr/>
      </xdr:nvSpPr>
      <xdr:spPr>
        <a:xfrm>
          <a:off x="688975" y="3000375"/>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6046335"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222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136525</xdr:rowOff>
    </xdr:from>
    <xdr:ext cx="8294578"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47027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627887" y="4477796"/>
          <a:ext cx="427726"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530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530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a:extLst>
            <a:ext uri="{FF2B5EF4-FFF2-40B4-BE49-F238E27FC236}">
              <a16:creationId xmlns:a16="http://schemas.microsoft.com/office/drawing/2014/main" id="{00000000-0008-0000-0D00-00002E000000}"/>
            </a:ext>
          </a:extLst>
        </xdr:cNvPr>
        <xdr:cNvSpPr txBox="1"/>
      </xdr:nvSpPr>
      <xdr:spPr>
        <a:xfrm>
          <a:off x="52927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有形固定資産減価償却率は、都道府県平均、グループ内平均を下回っている状況にある。</a:t>
          </a:r>
        </a:p>
        <a:p>
          <a:r>
            <a:rPr kumimoji="1" lang="ja-JP" altLang="en-US" sz="1100">
              <a:latin typeface="ＭＳ Ｐゴシック" panose="020B0600070205080204" pitchFamily="50" charset="-128"/>
              <a:ea typeface="ＭＳ Ｐゴシック" panose="020B0600070205080204" pitchFamily="50" charset="-128"/>
            </a:rPr>
            <a:t>　普通建設事業費はグループ内平均と同程度の水準であるものの、そのうち更新整備の支出額が都道府県平均、グループ内平均を上回っていることが主な要因である。</a:t>
          </a:r>
        </a:p>
      </xdr:txBody>
    </xdr:sp>
    <xdr:clientData/>
  </xdr:twoCellAnchor>
  <xdr:oneCellAnchor>
    <xdr:from>
      <xdr:col>4</xdr:col>
      <xdr:colOff>174625</xdr:colOff>
      <xdr:row>23</xdr:row>
      <xdr:rowOff>47625</xdr:rowOff>
    </xdr:from>
    <xdr:ext cx="349839" cy="225703"/>
    <xdr:sp macro="" textlink="">
      <xdr:nvSpPr>
        <xdr:cNvPr id="47" name="テキスト ボックス 46">
          <a:extLst>
            <a:ext uri="{FF2B5EF4-FFF2-40B4-BE49-F238E27FC236}">
              <a16:creationId xmlns:a16="http://schemas.microsoft.com/office/drawing/2014/main" id="{00000000-0008-0000-0D00-00002F000000}"/>
            </a:ext>
          </a:extLst>
        </xdr:cNvPr>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a:extLst>
            <a:ext uri="{FF2B5EF4-FFF2-40B4-BE49-F238E27FC236}">
              <a16:creationId xmlns:a16="http://schemas.microsoft.com/office/drawing/2014/main" id="{00000000-0008-0000-0D00-000030000000}"/>
            </a:ext>
          </a:extLst>
        </xdr:cNvPr>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152525" y="6473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86781" y="6386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152525" y="6061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86781" y="5967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152525" y="56419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786781" y="5554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152525" y="5229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786781" y="513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a:extLst>
            <a:ext uri="{FF2B5EF4-FFF2-40B4-BE49-F238E27FC236}">
              <a16:creationId xmlns:a16="http://schemas.microsoft.com/office/drawing/2014/main" id="{00000000-0008-0000-0D00-00003C000000}"/>
            </a:ext>
          </a:extLst>
        </xdr:cNvPr>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50165</xdr:rowOff>
    </xdr:from>
    <xdr:to>
      <xdr:col>23</xdr:col>
      <xdr:colOff>85090</xdr:colOff>
      <xdr:row>31</xdr:row>
      <xdr:rowOff>153289</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flipV="1">
          <a:off x="4300220" y="5454015"/>
          <a:ext cx="1270" cy="598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157116</xdr:rowOff>
    </xdr:from>
    <xdr:ext cx="405111" cy="259045"/>
    <xdr:sp macro="" textlink="">
      <xdr:nvSpPr>
        <xdr:cNvPr id="62" name="有形固定資産減価償却率最小値テキスト">
          <a:extLst>
            <a:ext uri="{FF2B5EF4-FFF2-40B4-BE49-F238E27FC236}">
              <a16:creationId xmlns:a16="http://schemas.microsoft.com/office/drawing/2014/main" id="{00000000-0008-0000-0D00-00003E000000}"/>
            </a:ext>
          </a:extLst>
        </xdr:cNvPr>
        <xdr:cNvSpPr txBox="1"/>
      </xdr:nvSpPr>
      <xdr:spPr>
        <a:xfrm>
          <a:off x="4352925" y="6056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31</xdr:row>
      <xdr:rowOff>153289</xdr:rowOff>
    </xdr:from>
    <xdr:to>
      <xdr:col>23</xdr:col>
      <xdr:colOff>174625</xdr:colOff>
      <xdr:row>31</xdr:row>
      <xdr:rowOff>153289</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4213225" y="605243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168292</xdr:rowOff>
    </xdr:from>
    <xdr:ext cx="405111" cy="259045"/>
    <xdr:sp macro="" textlink="">
      <xdr:nvSpPr>
        <xdr:cNvPr id="64" name="有形固定資産減価償却率最大値テキスト">
          <a:extLst>
            <a:ext uri="{FF2B5EF4-FFF2-40B4-BE49-F238E27FC236}">
              <a16:creationId xmlns:a16="http://schemas.microsoft.com/office/drawing/2014/main" id="{00000000-0008-0000-0D00-000040000000}"/>
            </a:ext>
          </a:extLst>
        </xdr:cNvPr>
        <xdr:cNvSpPr txBox="1"/>
      </xdr:nvSpPr>
      <xdr:spPr>
        <a:xfrm>
          <a:off x="4352925"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50165</xdr:rowOff>
    </xdr:from>
    <xdr:to>
      <xdr:col>23</xdr:col>
      <xdr:colOff>174625</xdr:colOff>
      <xdr:row>28</xdr:row>
      <xdr:rowOff>50165</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213225" y="545401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10558</xdr:rowOff>
    </xdr:from>
    <xdr:ext cx="405111" cy="259045"/>
    <xdr:sp macro="" textlink="">
      <xdr:nvSpPr>
        <xdr:cNvPr id="66" name="有形固定資産減価償却率平均値テキスト">
          <a:extLst>
            <a:ext uri="{FF2B5EF4-FFF2-40B4-BE49-F238E27FC236}">
              <a16:creationId xmlns:a16="http://schemas.microsoft.com/office/drawing/2014/main" id="{00000000-0008-0000-0D00-000042000000}"/>
            </a:ext>
          </a:extLst>
        </xdr:cNvPr>
        <xdr:cNvSpPr txBox="1"/>
      </xdr:nvSpPr>
      <xdr:spPr>
        <a:xfrm>
          <a:off x="4352925" y="5744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32131</xdr:rowOff>
    </xdr:from>
    <xdr:to>
      <xdr:col>23</xdr:col>
      <xdr:colOff>136525</xdr:colOff>
      <xdr:row>30</xdr:row>
      <xdr:rowOff>133731</xdr:rowOff>
    </xdr:to>
    <xdr:sp macro="" textlink="">
      <xdr:nvSpPr>
        <xdr:cNvPr id="67" name="フローチャート: 判断 66">
          <a:extLst>
            <a:ext uri="{FF2B5EF4-FFF2-40B4-BE49-F238E27FC236}">
              <a16:creationId xmlns:a16="http://schemas.microsoft.com/office/drawing/2014/main" id="{00000000-0008-0000-0D00-000043000000}"/>
            </a:ext>
          </a:extLst>
        </xdr:cNvPr>
        <xdr:cNvSpPr/>
      </xdr:nvSpPr>
      <xdr:spPr>
        <a:xfrm>
          <a:off x="4251325" y="576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122809</xdr:rowOff>
    </xdr:from>
    <xdr:to>
      <xdr:col>19</xdr:col>
      <xdr:colOff>187325</xdr:colOff>
      <xdr:row>31</xdr:row>
      <xdr:rowOff>52959</xdr:rowOff>
    </xdr:to>
    <xdr:sp macro="" textlink="">
      <xdr:nvSpPr>
        <xdr:cNvPr id="68" name="フローチャート: 判断 67">
          <a:extLst>
            <a:ext uri="{FF2B5EF4-FFF2-40B4-BE49-F238E27FC236}">
              <a16:creationId xmlns:a16="http://schemas.microsoft.com/office/drawing/2014/main" id="{00000000-0008-0000-0D00-000044000000}"/>
            </a:ext>
          </a:extLst>
        </xdr:cNvPr>
        <xdr:cNvSpPr/>
      </xdr:nvSpPr>
      <xdr:spPr>
        <a:xfrm>
          <a:off x="3616325" y="585685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140081</xdr:rowOff>
    </xdr:from>
    <xdr:to>
      <xdr:col>15</xdr:col>
      <xdr:colOff>187325</xdr:colOff>
      <xdr:row>31</xdr:row>
      <xdr:rowOff>70231</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2930525" y="587413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127</xdr:rowOff>
    </xdr:from>
    <xdr:to>
      <xdr:col>11</xdr:col>
      <xdr:colOff>187325</xdr:colOff>
      <xdr:row>32</xdr:row>
      <xdr:rowOff>101727</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2244725" y="606437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00000000-0008-0000-0D00-000048000000}"/>
            </a:ext>
          </a:extLst>
        </xdr:cNvPr>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44577</xdr:rowOff>
    </xdr:from>
    <xdr:to>
      <xdr:col>19</xdr:col>
      <xdr:colOff>187325</xdr:colOff>
      <xdr:row>33</xdr:row>
      <xdr:rowOff>146177</xdr:rowOff>
    </xdr:to>
    <xdr:sp macro="" textlink="">
      <xdr:nvSpPr>
        <xdr:cNvPr id="76" name="楕円 75">
          <a:extLst>
            <a:ext uri="{FF2B5EF4-FFF2-40B4-BE49-F238E27FC236}">
              <a16:creationId xmlns:a16="http://schemas.microsoft.com/office/drawing/2014/main" id="{00000000-0008-0000-0D00-00004C000000}"/>
            </a:ext>
          </a:extLst>
        </xdr:cNvPr>
        <xdr:cNvSpPr/>
      </xdr:nvSpPr>
      <xdr:spPr>
        <a:xfrm>
          <a:off x="3616325" y="627392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72263</xdr:rowOff>
    </xdr:from>
    <xdr:to>
      <xdr:col>15</xdr:col>
      <xdr:colOff>187325</xdr:colOff>
      <xdr:row>32</xdr:row>
      <xdr:rowOff>2413</xdr:rowOff>
    </xdr:to>
    <xdr:sp macro="" textlink="">
      <xdr:nvSpPr>
        <xdr:cNvPr id="77" name="楕円 76">
          <a:extLst>
            <a:ext uri="{FF2B5EF4-FFF2-40B4-BE49-F238E27FC236}">
              <a16:creationId xmlns:a16="http://schemas.microsoft.com/office/drawing/2014/main" id="{00000000-0008-0000-0D00-00004D000000}"/>
            </a:ext>
          </a:extLst>
        </xdr:cNvPr>
        <xdr:cNvSpPr/>
      </xdr:nvSpPr>
      <xdr:spPr>
        <a:xfrm>
          <a:off x="2930525" y="597141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123063</xdr:rowOff>
    </xdr:from>
    <xdr:to>
      <xdr:col>19</xdr:col>
      <xdr:colOff>136525</xdr:colOff>
      <xdr:row>33</xdr:row>
      <xdr:rowOff>95377</xdr:rowOff>
    </xdr:to>
    <xdr:cxnSp macro="">
      <xdr:nvCxnSpPr>
        <xdr:cNvPr id="78" name="直線コネクタ 77">
          <a:extLst>
            <a:ext uri="{FF2B5EF4-FFF2-40B4-BE49-F238E27FC236}">
              <a16:creationId xmlns:a16="http://schemas.microsoft.com/office/drawing/2014/main" id="{00000000-0008-0000-0D00-00004E000000}"/>
            </a:ext>
          </a:extLst>
        </xdr:cNvPr>
        <xdr:cNvCxnSpPr/>
      </xdr:nvCxnSpPr>
      <xdr:spPr>
        <a:xfrm>
          <a:off x="2981325" y="6022213"/>
          <a:ext cx="685800" cy="30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69486</xdr:rowOff>
    </xdr:from>
    <xdr:ext cx="405111" cy="259045"/>
    <xdr:sp macro="" textlink="">
      <xdr:nvSpPr>
        <xdr:cNvPr id="79" name="n_1aveValue有形固定資産減価償却率">
          <a:extLst>
            <a:ext uri="{FF2B5EF4-FFF2-40B4-BE49-F238E27FC236}">
              <a16:creationId xmlns:a16="http://schemas.microsoft.com/office/drawing/2014/main" id="{00000000-0008-0000-0D00-00004F000000}"/>
            </a:ext>
          </a:extLst>
        </xdr:cNvPr>
        <xdr:cNvSpPr txBox="1"/>
      </xdr:nvSpPr>
      <xdr:spPr>
        <a:xfrm>
          <a:off x="3470919" y="5638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86758</xdr:rowOff>
    </xdr:from>
    <xdr:ext cx="405111" cy="259045"/>
    <xdr:sp macro="" textlink="">
      <xdr:nvSpPr>
        <xdr:cNvPr id="80" name="n_2aveValue有形固定資産減価償却率">
          <a:extLst>
            <a:ext uri="{FF2B5EF4-FFF2-40B4-BE49-F238E27FC236}">
              <a16:creationId xmlns:a16="http://schemas.microsoft.com/office/drawing/2014/main" id="{00000000-0008-0000-0D00-000050000000}"/>
            </a:ext>
          </a:extLst>
        </xdr:cNvPr>
        <xdr:cNvSpPr txBox="1"/>
      </xdr:nvSpPr>
      <xdr:spPr>
        <a:xfrm>
          <a:off x="2797819" y="5655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118254</xdr:rowOff>
    </xdr:from>
    <xdr:ext cx="405111" cy="259045"/>
    <xdr:sp macro="" textlink="">
      <xdr:nvSpPr>
        <xdr:cNvPr id="81" name="n_3aveValue有形固定資産減価償却率">
          <a:extLst>
            <a:ext uri="{FF2B5EF4-FFF2-40B4-BE49-F238E27FC236}">
              <a16:creationId xmlns:a16="http://schemas.microsoft.com/office/drawing/2014/main" id="{00000000-0008-0000-0D00-000051000000}"/>
            </a:ext>
          </a:extLst>
        </xdr:cNvPr>
        <xdr:cNvSpPr txBox="1"/>
      </xdr:nvSpPr>
      <xdr:spPr>
        <a:xfrm>
          <a:off x="2112019" y="5852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137304</xdr:rowOff>
    </xdr:from>
    <xdr:ext cx="405111" cy="259045"/>
    <xdr:sp macro="" textlink="">
      <xdr:nvSpPr>
        <xdr:cNvPr id="82" name="n_1mainValue有形固定資産減価償却率">
          <a:extLst>
            <a:ext uri="{FF2B5EF4-FFF2-40B4-BE49-F238E27FC236}">
              <a16:creationId xmlns:a16="http://schemas.microsoft.com/office/drawing/2014/main" id="{00000000-0008-0000-0D00-000052000000}"/>
            </a:ext>
          </a:extLst>
        </xdr:cNvPr>
        <xdr:cNvSpPr txBox="1"/>
      </xdr:nvSpPr>
      <xdr:spPr>
        <a:xfrm>
          <a:off x="3470919" y="6366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164990</xdr:rowOff>
    </xdr:from>
    <xdr:ext cx="405111" cy="259045"/>
    <xdr:sp macro="" textlink="">
      <xdr:nvSpPr>
        <xdr:cNvPr id="83" name="n_2mainValue有形固定資産減価償却率">
          <a:extLst>
            <a:ext uri="{FF2B5EF4-FFF2-40B4-BE49-F238E27FC236}">
              <a16:creationId xmlns:a16="http://schemas.microsoft.com/office/drawing/2014/main" id="{00000000-0008-0000-0D00-000053000000}"/>
            </a:ext>
          </a:extLst>
        </xdr:cNvPr>
        <xdr:cNvSpPr txBox="1"/>
      </xdr:nvSpPr>
      <xdr:spPr>
        <a:xfrm>
          <a:off x="2797819" y="6064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4" name="正方形/長方形 83">
          <a:extLst>
            <a:ext uri="{FF2B5EF4-FFF2-40B4-BE49-F238E27FC236}">
              <a16:creationId xmlns:a16="http://schemas.microsoft.com/office/drawing/2014/main" id="{00000000-0008-0000-0D00-000054000000}"/>
            </a:ext>
          </a:extLst>
        </xdr:cNvPr>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5" name="正方形/長方形 84">
          <a:extLst>
            <a:ext uri="{FF2B5EF4-FFF2-40B4-BE49-F238E27FC236}">
              <a16:creationId xmlns:a16="http://schemas.microsoft.com/office/drawing/2014/main" id="{00000000-0008-0000-0D00-000055000000}"/>
            </a:ext>
          </a:extLst>
        </xdr:cNvPr>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6" name="正方形/長方形 85">
          <a:extLst>
            <a:ext uri="{FF2B5EF4-FFF2-40B4-BE49-F238E27FC236}">
              <a16:creationId xmlns:a16="http://schemas.microsoft.com/office/drawing/2014/main" id="{00000000-0008-0000-0D00-000056000000}"/>
            </a:ext>
          </a:extLst>
        </xdr:cNvPr>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[ 962.6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7" name="正方形/長方形 86">
          <a:extLst>
            <a:ext uri="{FF2B5EF4-FFF2-40B4-BE49-F238E27FC236}">
              <a16:creationId xmlns:a16="http://schemas.microsoft.com/office/drawing/2014/main" id="{00000000-0008-0000-0D00-000057000000}"/>
            </a:ext>
          </a:extLst>
        </xdr:cNvPr>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8" name="正方形/長方形 87">
          <a:extLst>
            <a:ext uri="{FF2B5EF4-FFF2-40B4-BE49-F238E27FC236}">
              <a16:creationId xmlns:a16="http://schemas.microsoft.com/office/drawing/2014/main" id="{00000000-0008-0000-0D00-000058000000}"/>
            </a:ext>
          </a:extLst>
        </xdr:cNvPr>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89" name="正方形/長方形 88">
          <a:extLst>
            <a:ext uri="{FF2B5EF4-FFF2-40B4-BE49-F238E27FC236}">
              <a16:creationId xmlns:a16="http://schemas.microsoft.com/office/drawing/2014/main" id="{00000000-0008-0000-0D00-000059000000}"/>
            </a:ext>
          </a:extLst>
        </xdr:cNvPr>
        <xdr:cNvSpPr/>
      </xdr:nvSpPr>
      <xdr:spPr>
        <a:xfrm>
          <a:off x="155543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0" name="正方形/長方形 89">
          <a:extLst>
            <a:ext uri="{FF2B5EF4-FFF2-40B4-BE49-F238E27FC236}">
              <a16:creationId xmlns:a16="http://schemas.microsoft.com/office/drawing/2014/main" id="{00000000-0008-0000-0D00-00005A000000}"/>
            </a:ext>
          </a:extLst>
        </xdr:cNvPr>
        <xdr:cNvSpPr/>
      </xdr:nvSpPr>
      <xdr:spPr>
        <a:xfrm>
          <a:off x="155543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a:extLst>
            <a:ext uri="{FF2B5EF4-FFF2-40B4-BE49-F238E27FC236}">
              <a16:creationId xmlns:a16="http://schemas.microsoft.com/office/drawing/2014/main" id="{00000000-0008-0000-0D00-00005B000000}"/>
            </a:ext>
          </a:extLst>
        </xdr:cNvPr>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4" name="テキスト ボックス 93">
          <a:extLst>
            <a:ext uri="{FF2B5EF4-FFF2-40B4-BE49-F238E27FC236}">
              <a16:creationId xmlns:a16="http://schemas.microsoft.com/office/drawing/2014/main" id="{00000000-0008-0000-0D00-00005E000000}"/>
            </a:ext>
          </a:extLst>
        </xdr:cNvPr>
        <xdr:cNvSpPr txBox="1"/>
      </xdr:nvSpPr>
      <xdr:spPr>
        <a:xfrm>
          <a:off x="14328775" y="5089525"/>
          <a:ext cx="410845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債務償還比率は、都道府県平均、グループ内平均を下回っている状況にある。</a:t>
          </a:r>
        </a:p>
        <a:p>
          <a:r>
            <a:rPr kumimoji="1" lang="ja-JP" altLang="en-US" sz="1100">
              <a:latin typeface="ＭＳ Ｐゴシック" panose="020B0600070205080204" pitchFamily="50" charset="-128"/>
              <a:ea typeface="ＭＳ Ｐゴシック" panose="020B0600070205080204" pitchFamily="50" charset="-128"/>
            </a:rPr>
            <a:t>　今後、国民スポーツ大会・全国障害者スポーツ大会の開催にむけた施設整備をはじめとした将来の佐賀の発展のために必要な大型事業の実施による県債発行の増加が見込まれるため、県税収入をはじめとする歳入確保対策の強化や徹底した歳出の見直し等を行うことで、安定的かつ弾力的な財政運営に取り組む。</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5" name="テキスト ボックス 94">
          <a:extLst>
            <a:ext uri="{FF2B5EF4-FFF2-40B4-BE49-F238E27FC236}">
              <a16:creationId xmlns:a16="http://schemas.microsoft.com/office/drawing/2014/main" id="{00000000-0008-0000-0D00-00005F000000}"/>
            </a:ext>
          </a:extLst>
        </xdr:cNvPr>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97" name="テキスト ボックス 96">
          <a:extLst>
            <a:ext uri="{FF2B5EF4-FFF2-40B4-BE49-F238E27FC236}">
              <a16:creationId xmlns:a16="http://schemas.microsoft.com/office/drawing/2014/main" id="{00000000-0008-0000-0D00-000061000000}"/>
            </a:ext>
          </a:extLst>
        </xdr:cNvPr>
        <xdr:cNvSpPr txBox="1"/>
      </xdr:nvSpPr>
      <xdr:spPr>
        <a:xfrm>
          <a:off x="9758836" y="67991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10194925" y="6473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99" name="テキスト ボックス 98">
          <a:extLst>
            <a:ext uri="{FF2B5EF4-FFF2-40B4-BE49-F238E27FC236}">
              <a16:creationId xmlns:a16="http://schemas.microsoft.com/office/drawing/2014/main" id="{00000000-0008-0000-0D00-000063000000}"/>
            </a:ext>
          </a:extLst>
        </xdr:cNvPr>
        <xdr:cNvSpPr txBox="1"/>
      </xdr:nvSpPr>
      <xdr:spPr>
        <a:xfrm>
          <a:off x="9758836" y="63863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10194925" y="60610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01" name="テキスト ボックス 100">
          <a:extLst>
            <a:ext uri="{FF2B5EF4-FFF2-40B4-BE49-F238E27FC236}">
              <a16:creationId xmlns:a16="http://schemas.microsoft.com/office/drawing/2014/main" id="{00000000-0008-0000-0D00-000065000000}"/>
            </a:ext>
          </a:extLst>
        </xdr:cNvPr>
        <xdr:cNvSpPr txBox="1"/>
      </xdr:nvSpPr>
      <xdr:spPr>
        <a:xfrm>
          <a:off x="9705751" y="59672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02" name="直線コネクタ 101">
          <a:extLst>
            <a:ext uri="{FF2B5EF4-FFF2-40B4-BE49-F238E27FC236}">
              <a16:creationId xmlns:a16="http://schemas.microsoft.com/office/drawing/2014/main" id="{00000000-0008-0000-0D00-000066000000}"/>
            </a:ext>
          </a:extLst>
        </xdr:cNvPr>
        <xdr:cNvCxnSpPr/>
      </xdr:nvCxnSpPr>
      <xdr:spPr>
        <a:xfrm>
          <a:off x="10194925" y="56419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03" name="テキスト ボックス 102">
          <a:extLst>
            <a:ext uri="{FF2B5EF4-FFF2-40B4-BE49-F238E27FC236}">
              <a16:creationId xmlns:a16="http://schemas.microsoft.com/office/drawing/2014/main" id="{00000000-0008-0000-0D00-000067000000}"/>
            </a:ext>
          </a:extLst>
        </xdr:cNvPr>
        <xdr:cNvSpPr txBox="1"/>
      </xdr:nvSpPr>
      <xdr:spPr>
        <a:xfrm>
          <a:off x="9705751" y="55545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04" name="直線コネクタ 103">
          <a:extLst>
            <a:ext uri="{FF2B5EF4-FFF2-40B4-BE49-F238E27FC236}">
              <a16:creationId xmlns:a16="http://schemas.microsoft.com/office/drawing/2014/main" id="{00000000-0008-0000-0D00-000068000000}"/>
            </a:ext>
          </a:extLst>
        </xdr:cNvPr>
        <xdr:cNvCxnSpPr/>
      </xdr:nvCxnSpPr>
      <xdr:spPr>
        <a:xfrm>
          <a:off x="10194925" y="52292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9705751" y="5135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6" name="直線コネクタ 105">
          <a:extLst>
            <a:ext uri="{FF2B5EF4-FFF2-40B4-BE49-F238E27FC236}">
              <a16:creationId xmlns:a16="http://schemas.microsoft.com/office/drawing/2014/main" id="{00000000-0008-0000-0D00-00006A000000}"/>
            </a:ext>
          </a:extLst>
        </xdr:cNvPr>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8" name="債務償還比率グラフ枠">
          <a:extLst>
            <a:ext uri="{FF2B5EF4-FFF2-40B4-BE49-F238E27FC236}">
              <a16:creationId xmlns:a16="http://schemas.microsoft.com/office/drawing/2014/main" id="{00000000-0008-0000-0D00-00006C000000}"/>
            </a:ext>
          </a:extLst>
        </xdr:cNvPr>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121679</xdr:rowOff>
    </xdr:from>
    <xdr:to>
      <xdr:col>76</xdr:col>
      <xdr:colOff>21589</xdr:colOff>
      <xdr:row>33</xdr:row>
      <xdr:rowOff>115024</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flipV="1">
          <a:off x="13323570" y="5195329"/>
          <a:ext cx="1269" cy="1149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118851</xdr:rowOff>
    </xdr:from>
    <xdr:ext cx="469744" cy="259045"/>
    <xdr:sp macro="" textlink="">
      <xdr:nvSpPr>
        <xdr:cNvPr id="110" name="債務償還比率最小値テキスト">
          <a:extLst>
            <a:ext uri="{FF2B5EF4-FFF2-40B4-BE49-F238E27FC236}">
              <a16:creationId xmlns:a16="http://schemas.microsoft.com/office/drawing/2014/main" id="{00000000-0008-0000-0D00-00006E000000}"/>
            </a:ext>
          </a:extLst>
        </xdr:cNvPr>
        <xdr:cNvSpPr txBox="1"/>
      </xdr:nvSpPr>
      <xdr:spPr>
        <a:xfrm>
          <a:off x="13376275" y="634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115024</xdr:rowOff>
    </xdr:from>
    <xdr:to>
      <xdr:col>76</xdr:col>
      <xdr:colOff>111125</xdr:colOff>
      <xdr:row>33</xdr:row>
      <xdr:rowOff>115024</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3255625" y="63443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68356</xdr:rowOff>
    </xdr:from>
    <xdr:ext cx="560923" cy="259045"/>
    <xdr:sp macro="" textlink="">
      <xdr:nvSpPr>
        <xdr:cNvPr id="112" name="債務償還比率最大値テキスト">
          <a:extLst>
            <a:ext uri="{FF2B5EF4-FFF2-40B4-BE49-F238E27FC236}">
              <a16:creationId xmlns:a16="http://schemas.microsoft.com/office/drawing/2014/main" id="{00000000-0008-0000-0D00-000070000000}"/>
            </a:ext>
          </a:extLst>
        </xdr:cNvPr>
        <xdr:cNvSpPr txBox="1"/>
      </xdr:nvSpPr>
      <xdr:spPr>
        <a:xfrm>
          <a:off x="13376275" y="49769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121679</xdr:rowOff>
    </xdr:from>
    <xdr:to>
      <xdr:col>76</xdr:col>
      <xdr:colOff>111125</xdr:colOff>
      <xdr:row>26</xdr:row>
      <xdr:rowOff>121679</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3255625" y="5195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149813</xdr:rowOff>
    </xdr:from>
    <xdr:ext cx="560923" cy="259045"/>
    <xdr:sp macro="" textlink="">
      <xdr:nvSpPr>
        <xdr:cNvPr id="114" name="債務償還比率平均値テキスト">
          <a:extLst>
            <a:ext uri="{FF2B5EF4-FFF2-40B4-BE49-F238E27FC236}">
              <a16:creationId xmlns:a16="http://schemas.microsoft.com/office/drawing/2014/main" id="{00000000-0008-0000-0D00-000072000000}"/>
            </a:ext>
          </a:extLst>
        </xdr:cNvPr>
        <xdr:cNvSpPr txBox="1"/>
      </xdr:nvSpPr>
      <xdr:spPr>
        <a:xfrm>
          <a:off x="13376275" y="5553663"/>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126936</xdr:rowOff>
    </xdr:from>
    <xdr:to>
      <xdr:col>76</xdr:col>
      <xdr:colOff>73025</xdr:colOff>
      <xdr:row>30</xdr:row>
      <xdr:rowOff>57086</xdr:rowOff>
    </xdr:to>
    <xdr:sp macro="" textlink="">
      <xdr:nvSpPr>
        <xdr:cNvPr id="115" name="フローチャート: 判断 114">
          <a:extLst>
            <a:ext uri="{FF2B5EF4-FFF2-40B4-BE49-F238E27FC236}">
              <a16:creationId xmlns:a16="http://schemas.microsoft.com/office/drawing/2014/main" id="{00000000-0008-0000-0D00-000073000000}"/>
            </a:ext>
          </a:extLst>
        </xdr:cNvPr>
        <xdr:cNvSpPr/>
      </xdr:nvSpPr>
      <xdr:spPr>
        <a:xfrm>
          <a:off x="13293725" y="56958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119164</xdr:rowOff>
    </xdr:from>
    <xdr:to>
      <xdr:col>72</xdr:col>
      <xdr:colOff>123825</xdr:colOff>
      <xdr:row>30</xdr:row>
      <xdr:rowOff>49314</xdr:rowOff>
    </xdr:to>
    <xdr:sp macro="" textlink="">
      <xdr:nvSpPr>
        <xdr:cNvPr id="116" name="フローチャート: 判断 115">
          <a:extLst>
            <a:ext uri="{FF2B5EF4-FFF2-40B4-BE49-F238E27FC236}">
              <a16:creationId xmlns:a16="http://schemas.microsoft.com/office/drawing/2014/main" id="{00000000-0008-0000-0D00-000074000000}"/>
            </a:ext>
          </a:extLst>
        </xdr:cNvPr>
        <xdr:cNvSpPr/>
      </xdr:nvSpPr>
      <xdr:spPr>
        <a:xfrm>
          <a:off x="12639675" y="56881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20422</xdr:rowOff>
    </xdr:from>
    <xdr:to>
      <xdr:col>76</xdr:col>
      <xdr:colOff>73025</xdr:colOff>
      <xdr:row>32</xdr:row>
      <xdr:rowOff>122022</xdr:rowOff>
    </xdr:to>
    <xdr:sp macro="" textlink="">
      <xdr:nvSpPr>
        <xdr:cNvPr id="122" name="楕円 121">
          <a:extLst>
            <a:ext uri="{FF2B5EF4-FFF2-40B4-BE49-F238E27FC236}">
              <a16:creationId xmlns:a16="http://schemas.microsoft.com/office/drawing/2014/main" id="{00000000-0008-0000-0D00-00007A000000}"/>
            </a:ext>
          </a:extLst>
        </xdr:cNvPr>
        <xdr:cNvSpPr/>
      </xdr:nvSpPr>
      <xdr:spPr>
        <a:xfrm>
          <a:off x="13293725" y="60846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170299</xdr:rowOff>
    </xdr:from>
    <xdr:ext cx="469744" cy="259045"/>
    <xdr:sp macro="" textlink="">
      <xdr:nvSpPr>
        <xdr:cNvPr id="123" name="債務償還比率該当値テキスト">
          <a:extLst>
            <a:ext uri="{FF2B5EF4-FFF2-40B4-BE49-F238E27FC236}">
              <a16:creationId xmlns:a16="http://schemas.microsoft.com/office/drawing/2014/main" id="{00000000-0008-0000-0D00-00007B000000}"/>
            </a:ext>
          </a:extLst>
        </xdr:cNvPr>
        <xdr:cNvSpPr txBox="1"/>
      </xdr:nvSpPr>
      <xdr:spPr>
        <a:xfrm>
          <a:off x="13376275" y="606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38773</xdr:rowOff>
    </xdr:from>
    <xdr:to>
      <xdr:col>72</xdr:col>
      <xdr:colOff>123825</xdr:colOff>
      <xdr:row>32</xdr:row>
      <xdr:rowOff>140373</xdr:rowOff>
    </xdr:to>
    <xdr:sp macro="" textlink="">
      <xdr:nvSpPr>
        <xdr:cNvPr id="124" name="楕円 123">
          <a:extLst>
            <a:ext uri="{FF2B5EF4-FFF2-40B4-BE49-F238E27FC236}">
              <a16:creationId xmlns:a16="http://schemas.microsoft.com/office/drawing/2014/main" id="{00000000-0008-0000-0D00-00007C000000}"/>
            </a:ext>
          </a:extLst>
        </xdr:cNvPr>
        <xdr:cNvSpPr/>
      </xdr:nvSpPr>
      <xdr:spPr>
        <a:xfrm>
          <a:off x="12639675" y="610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71222</xdr:rowOff>
    </xdr:from>
    <xdr:to>
      <xdr:col>76</xdr:col>
      <xdr:colOff>22225</xdr:colOff>
      <xdr:row>32</xdr:row>
      <xdr:rowOff>89573</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flipV="1">
          <a:off x="12690475" y="6135472"/>
          <a:ext cx="635000" cy="1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28</xdr:row>
      <xdr:rowOff>65841</xdr:rowOff>
    </xdr:from>
    <xdr:ext cx="560923" cy="259045"/>
    <xdr:sp macro="" textlink="">
      <xdr:nvSpPr>
        <xdr:cNvPr id="126" name="n_1aveValue債務償還比率">
          <a:extLst>
            <a:ext uri="{FF2B5EF4-FFF2-40B4-BE49-F238E27FC236}">
              <a16:creationId xmlns:a16="http://schemas.microsoft.com/office/drawing/2014/main" id="{00000000-0008-0000-0D00-00007E000000}"/>
            </a:ext>
          </a:extLst>
        </xdr:cNvPr>
        <xdr:cNvSpPr txBox="1"/>
      </xdr:nvSpPr>
      <xdr:spPr>
        <a:xfrm>
          <a:off x="12435413" y="546969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131500</xdr:rowOff>
    </xdr:from>
    <xdr:ext cx="469744" cy="259045"/>
    <xdr:sp macro="" textlink="">
      <xdr:nvSpPr>
        <xdr:cNvPr id="127" name="n_1mainValue債務償還比率">
          <a:extLst>
            <a:ext uri="{FF2B5EF4-FFF2-40B4-BE49-F238E27FC236}">
              <a16:creationId xmlns:a16="http://schemas.microsoft.com/office/drawing/2014/main" id="{00000000-0008-0000-0D00-00007F000000}"/>
            </a:ext>
          </a:extLst>
        </xdr:cNvPr>
        <xdr:cNvSpPr txBox="1"/>
      </xdr:nvSpPr>
      <xdr:spPr>
        <a:xfrm>
          <a:off x="12461952" y="6195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a:extLst>
            <a:ext uri="{FF2B5EF4-FFF2-40B4-BE49-F238E27FC236}">
              <a16:creationId xmlns:a16="http://schemas.microsoft.com/office/drawing/2014/main" id="{00000000-0008-0000-0D00-000080000000}"/>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a:extLst>
            <a:ext uri="{FF2B5EF4-FFF2-40B4-BE49-F238E27FC236}">
              <a16:creationId xmlns:a16="http://schemas.microsoft.com/office/drawing/2014/main" id="{00000000-0008-0000-0D00-000081000000}"/>
            </a:ext>
          </a:extLst>
        </xdr:cNvPr>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828,781
822,443
2,440.70
437,769,528
427,869,930
5,397,947
256,811,655
698,339,363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00000000-0008-0000-0E00-00001E000000}"/>
            </a:ext>
          </a:extLst>
        </xdr:cNvPr>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E00-000021000000}"/>
            </a:ext>
          </a:extLst>
        </xdr:cNvPr>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398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00000000-0008-0000-0E00-000035000000}"/>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7620</xdr:rowOff>
    </xdr:from>
    <xdr:to>
      <xdr:col>24</xdr:col>
      <xdr:colOff>62865</xdr:colOff>
      <xdr:row>42</xdr:row>
      <xdr:rowOff>53340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flipV="1">
          <a:off x="4176395" y="5627370"/>
          <a:ext cx="1270" cy="1366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57167</xdr:rowOff>
    </xdr:from>
    <xdr:ext cx="405111" cy="259045"/>
    <xdr:sp macro="" textlink="">
      <xdr:nvSpPr>
        <xdr:cNvPr id="55" name="【道路】&#10;有形固定資産減価償却率最小値テキスト">
          <a:extLst>
            <a:ext uri="{FF2B5EF4-FFF2-40B4-BE49-F238E27FC236}">
              <a16:creationId xmlns:a16="http://schemas.microsoft.com/office/drawing/2014/main" id="{00000000-0008-0000-0E00-000037000000}"/>
            </a:ext>
          </a:extLst>
        </xdr:cNvPr>
        <xdr:cNvSpPr txBox="1"/>
      </xdr:nvSpPr>
      <xdr:spPr>
        <a:xfrm>
          <a:off x="4229100" y="6997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53340</xdr:rowOff>
    </xdr:from>
    <xdr:to>
      <xdr:col>24</xdr:col>
      <xdr:colOff>152400</xdr:colOff>
      <xdr:row>42</xdr:row>
      <xdr:rowOff>53340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4108450" y="69938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125747</xdr:rowOff>
    </xdr:from>
    <xdr:ext cx="405111" cy="259045"/>
    <xdr:sp macro="" textlink="">
      <xdr:nvSpPr>
        <xdr:cNvPr id="57" name="【道路】&#10;有形固定資産減価償却率最大値テキスト">
          <a:extLst>
            <a:ext uri="{FF2B5EF4-FFF2-40B4-BE49-F238E27FC236}">
              <a16:creationId xmlns:a16="http://schemas.microsoft.com/office/drawing/2014/main" id="{00000000-0008-0000-0E00-000039000000}"/>
            </a:ext>
          </a:extLst>
        </xdr:cNvPr>
        <xdr:cNvSpPr txBox="1"/>
      </xdr:nvSpPr>
      <xdr:spPr>
        <a:xfrm>
          <a:off x="4229100" y="5415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108450" y="56273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168419</xdr:rowOff>
    </xdr:from>
    <xdr:ext cx="405111" cy="259045"/>
    <xdr:sp macro="" textlink="">
      <xdr:nvSpPr>
        <xdr:cNvPr id="59" name="【道路】&#10;有形固定資産減価償却率平均値テキスト">
          <a:extLst>
            <a:ext uri="{FF2B5EF4-FFF2-40B4-BE49-F238E27FC236}">
              <a16:creationId xmlns:a16="http://schemas.microsoft.com/office/drawing/2014/main" id="{00000000-0008-0000-0E00-00003B000000}"/>
            </a:ext>
          </a:extLst>
        </xdr:cNvPr>
        <xdr:cNvSpPr txBox="1"/>
      </xdr:nvSpPr>
      <xdr:spPr>
        <a:xfrm>
          <a:off x="4229100" y="6442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18542</xdr:rowOff>
    </xdr:from>
    <xdr:to>
      <xdr:col>24</xdr:col>
      <xdr:colOff>114300</xdr:colOff>
      <xdr:row>39</xdr:row>
      <xdr:rowOff>120142</xdr:rowOff>
    </xdr:to>
    <xdr:sp macro="" textlink="">
      <xdr:nvSpPr>
        <xdr:cNvPr id="60" name="フローチャート: 判断 59">
          <a:extLst>
            <a:ext uri="{FF2B5EF4-FFF2-40B4-BE49-F238E27FC236}">
              <a16:creationId xmlns:a16="http://schemas.microsoft.com/office/drawing/2014/main" id="{00000000-0008-0000-0E00-00003C000000}"/>
            </a:ext>
          </a:extLst>
        </xdr:cNvPr>
        <xdr:cNvSpPr/>
      </xdr:nvSpPr>
      <xdr:spPr>
        <a:xfrm>
          <a:off x="4127500" y="646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87122</xdr:rowOff>
    </xdr:from>
    <xdr:to>
      <xdr:col>20</xdr:col>
      <xdr:colOff>38100</xdr:colOff>
      <xdr:row>40</xdr:row>
      <xdr:rowOff>17272</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3384550" y="653237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23114</xdr:rowOff>
    </xdr:from>
    <xdr:to>
      <xdr:col>15</xdr:col>
      <xdr:colOff>101600</xdr:colOff>
      <xdr:row>39</xdr:row>
      <xdr:rowOff>124714</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2571750" y="64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41</xdr:row>
      <xdr:rowOff>50546</xdr:rowOff>
    </xdr:from>
    <xdr:to>
      <xdr:col>10</xdr:col>
      <xdr:colOff>165100</xdr:colOff>
      <xdr:row>41</xdr:row>
      <xdr:rowOff>152146</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1778000" y="682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E00-000040000000}"/>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89408</xdr:rowOff>
    </xdr:from>
    <xdr:to>
      <xdr:col>20</xdr:col>
      <xdr:colOff>38100</xdr:colOff>
      <xdr:row>39</xdr:row>
      <xdr:rowOff>19558</xdr:rowOff>
    </xdr:to>
    <xdr:sp macro="" textlink="">
      <xdr:nvSpPr>
        <xdr:cNvPr id="69" name="楕円 68">
          <a:extLst>
            <a:ext uri="{FF2B5EF4-FFF2-40B4-BE49-F238E27FC236}">
              <a16:creationId xmlns:a16="http://schemas.microsoft.com/office/drawing/2014/main" id="{00000000-0008-0000-0E00-000045000000}"/>
            </a:ext>
          </a:extLst>
        </xdr:cNvPr>
        <xdr:cNvSpPr/>
      </xdr:nvSpPr>
      <xdr:spPr>
        <a:xfrm>
          <a:off x="3384550" y="636955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4826</xdr:rowOff>
    </xdr:from>
    <xdr:to>
      <xdr:col>15</xdr:col>
      <xdr:colOff>101600</xdr:colOff>
      <xdr:row>39</xdr:row>
      <xdr:rowOff>106426</xdr:rowOff>
    </xdr:to>
    <xdr:sp macro="" textlink="">
      <xdr:nvSpPr>
        <xdr:cNvPr id="70" name="楕円 69">
          <a:extLst>
            <a:ext uri="{FF2B5EF4-FFF2-40B4-BE49-F238E27FC236}">
              <a16:creationId xmlns:a16="http://schemas.microsoft.com/office/drawing/2014/main" id="{00000000-0008-0000-0E00-000046000000}"/>
            </a:ext>
          </a:extLst>
        </xdr:cNvPr>
        <xdr:cNvSpPr/>
      </xdr:nvSpPr>
      <xdr:spPr>
        <a:xfrm>
          <a:off x="2571750" y="645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140208</xdr:rowOff>
    </xdr:from>
    <xdr:to>
      <xdr:col>19</xdr:col>
      <xdr:colOff>177800</xdr:colOff>
      <xdr:row>39</xdr:row>
      <xdr:rowOff>55626</xdr:rowOff>
    </xdr:to>
    <xdr:cxnSp macro="">
      <xdr:nvCxnSpPr>
        <xdr:cNvPr id="71" name="直線コネクタ 70">
          <a:extLst>
            <a:ext uri="{FF2B5EF4-FFF2-40B4-BE49-F238E27FC236}">
              <a16:creationId xmlns:a16="http://schemas.microsoft.com/office/drawing/2014/main" id="{00000000-0008-0000-0E00-000047000000}"/>
            </a:ext>
          </a:extLst>
        </xdr:cNvPr>
        <xdr:cNvCxnSpPr/>
      </xdr:nvCxnSpPr>
      <xdr:spPr>
        <a:xfrm flipV="1">
          <a:off x="2622550" y="6420358"/>
          <a:ext cx="806450" cy="8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40</xdr:row>
      <xdr:rowOff>8399</xdr:rowOff>
    </xdr:from>
    <xdr:ext cx="405111" cy="259045"/>
    <xdr:sp macro="" textlink="">
      <xdr:nvSpPr>
        <xdr:cNvPr id="72" name="n_1aveValue【道路】&#10;有形固定資産減価償却率">
          <a:extLst>
            <a:ext uri="{FF2B5EF4-FFF2-40B4-BE49-F238E27FC236}">
              <a16:creationId xmlns:a16="http://schemas.microsoft.com/office/drawing/2014/main" id="{00000000-0008-0000-0E00-000048000000}"/>
            </a:ext>
          </a:extLst>
        </xdr:cNvPr>
        <xdr:cNvSpPr txBox="1"/>
      </xdr:nvSpPr>
      <xdr:spPr>
        <a:xfrm>
          <a:off x="3239144" y="6618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115841</xdr:rowOff>
    </xdr:from>
    <xdr:ext cx="405111" cy="259045"/>
    <xdr:sp macro="" textlink="">
      <xdr:nvSpPr>
        <xdr:cNvPr id="73" name="n_2aveValue【道路】&#10;有形固定資産減価償却率">
          <a:extLst>
            <a:ext uri="{FF2B5EF4-FFF2-40B4-BE49-F238E27FC236}">
              <a16:creationId xmlns:a16="http://schemas.microsoft.com/office/drawing/2014/main" id="{00000000-0008-0000-0E00-000049000000}"/>
            </a:ext>
          </a:extLst>
        </xdr:cNvPr>
        <xdr:cNvSpPr txBox="1"/>
      </xdr:nvSpPr>
      <xdr:spPr>
        <a:xfrm>
          <a:off x="2439044" y="6561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168673</xdr:rowOff>
    </xdr:from>
    <xdr:ext cx="405111" cy="259045"/>
    <xdr:sp macro="" textlink="">
      <xdr:nvSpPr>
        <xdr:cNvPr id="74" name="n_3aveValue【道路】&#10;有形固定資産減価償却率">
          <a:extLst>
            <a:ext uri="{FF2B5EF4-FFF2-40B4-BE49-F238E27FC236}">
              <a16:creationId xmlns:a16="http://schemas.microsoft.com/office/drawing/2014/main" id="{00000000-0008-0000-0E00-00004A000000}"/>
            </a:ext>
          </a:extLst>
        </xdr:cNvPr>
        <xdr:cNvSpPr txBox="1"/>
      </xdr:nvSpPr>
      <xdr:spPr>
        <a:xfrm>
          <a:off x="1645294" y="660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36085</xdr:rowOff>
    </xdr:from>
    <xdr:ext cx="405111" cy="259045"/>
    <xdr:sp macro="" textlink="">
      <xdr:nvSpPr>
        <xdr:cNvPr id="75" name="n_1mainValue【道路】&#10;有形固定資産減価償却率">
          <a:extLst>
            <a:ext uri="{FF2B5EF4-FFF2-40B4-BE49-F238E27FC236}">
              <a16:creationId xmlns:a16="http://schemas.microsoft.com/office/drawing/2014/main" id="{00000000-0008-0000-0E00-00004B000000}"/>
            </a:ext>
          </a:extLst>
        </xdr:cNvPr>
        <xdr:cNvSpPr txBox="1"/>
      </xdr:nvSpPr>
      <xdr:spPr>
        <a:xfrm>
          <a:off x="3239144" y="615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122953</xdr:rowOff>
    </xdr:from>
    <xdr:ext cx="405111" cy="259045"/>
    <xdr:sp macro="" textlink="">
      <xdr:nvSpPr>
        <xdr:cNvPr id="76" name="n_2mainValue【道路】&#10;有形固定資産減価償却率">
          <a:extLst>
            <a:ext uri="{FF2B5EF4-FFF2-40B4-BE49-F238E27FC236}">
              <a16:creationId xmlns:a16="http://schemas.microsoft.com/office/drawing/2014/main" id="{00000000-0008-0000-0E00-00004C000000}"/>
            </a:ext>
          </a:extLst>
        </xdr:cNvPr>
        <xdr:cNvSpPr txBox="1"/>
      </xdr:nvSpPr>
      <xdr:spPr>
        <a:xfrm>
          <a:off x="2439044" y="623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00000000-0008-0000-0E00-00004D000000}"/>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8" name="正方形/長方形 77">
          <a:extLst>
            <a:ext uri="{FF2B5EF4-FFF2-40B4-BE49-F238E27FC236}">
              <a16:creationId xmlns:a16="http://schemas.microsoft.com/office/drawing/2014/main" id="{00000000-0008-0000-0E00-00004E000000}"/>
            </a:ext>
          </a:extLst>
        </xdr:cNvPr>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79" name="正方形/長方形 78">
          <a:extLst>
            <a:ext uri="{FF2B5EF4-FFF2-40B4-BE49-F238E27FC236}">
              <a16:creationId xmlns:a16="http://schemas.microsoft.com/office/drawing/2014/main" id="{00000000-0008-0000-0E00-00004F000000}"/>
            </a:ext>
          </a:extLst>
        </xdr:cNvPr>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83" name="テキスト ボックス 82">
          <a:extLst>
            <a:ext uri="{FF2B5EF4-FFF2-40B4-BE49-F238E27FC236}">
              <a16:creationId xmlns:a16="http://schemas.microsoft.com/office/drawing/2014/main" id="{00000000-0008-0000-0E00-000053000000}"/>
            </a:ext>
          </a:extLst>
        </xdr:cNvPr>
        <xdr:cNvSpPr txBox="1"/>
      </xdr:nvSpPr>
      <xdr:spPr>
        <a:xfrm>
          <a:off x="5918200" y="49593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a:extLst>
            <a:ext uri="{FF2B5EF4-FFF2-40B4-BE49-F238E27FC236}">
              <a16:creationId xmlns:a16="http://schemas.microsoft.com/office/drawing/2014/main" id="{00000000-0008-0000-0E00-000054000000}"/>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a:extLst>
            <a:ext uri="{FF2B5EF4-FFF2-40B4-BE49-F238E27FC236}">
              <a16:creationId xmlns:a16="http://schemas.microsoft.com/office/drawing/2014/main" id="{00000000-0008-0000-0E00-000055000000}"/>
            </a:ext>
          </a:extLst>
        </xdr:cNvPr>
        <xdr:cNvCxnSpPr/>
      </xdr:nvCxnSpPr>
      <xdr:spPr>
        <a:xfrm>
          <a:off x="5956300" y="70330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a:extLst>
            <a:ext uri="{FF2B5EF4-FFF2-40B4-BE49-F238E27FC236}">
              <a16:creationId xmlns:a16="http://schemas.microsoft.com/office/drawing/2014/main" id="{00000000-0008-0000-0E00-000056000000}"/>
            </a:ext>
          </a:extLst>
        </xdr:cNvPr>
        <xdr:cNvSpPr txBox="1"/>
      </xdr:nvSpPr>
      <xdr:spPr>
        <a:xfrm>
          <a:off x="55272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a:extLst>
            <a:ext uri="{FF2B5EF4-FFF2-40B4-BE49-F238E27FC236}">
              <a16:creationId xmlns:a16="http://schemas.microsoft.com/office/drawing/2014/main" id="{00000000-0008-0000-0E00-000057000000}"/>
            </a:ext>
          </a:extLst>
        </xdr:cNvPr>
        <xdr:cNvCxnSpPr/>
      </xdr:nvCxnSpPr>
      <xdr:spPr>
        <a:xfrm>
          <a:off x="5956300" y="6719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552722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a:extLst>
            <a:ext uri="{FF2B5EF4-FFF2-40B4-BE49-F238E27FC236}">
              <a16:creationId xmlns:a16="http://schemas.microsoft.com/office/drawing/2014/main" id="{00000000-0008-0000-0E00-000059000000}"/>
            </a:ext>
          </a:extLst>
        </xdr:cNvPr>
        <xdr:cNvCxnSpPr/>
      </xdr:nvCxnSpPr>
      <xdr:spPr>
        <a:xfrm>
          <a:off x="5956300" y="64053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552722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5956300" y="60914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a:extLst>
            <a:ext uri="{FF2B5EF4-FFF2-40B4-BE49-F238E27FC236}">
              <a16:creationId xmlns:a16="http://schemas.microsoft.com/office/drawing/2014/main" id="{00000000-0008-0000-0E00-00005C000000}"/>
            </a:ext>
          </a:extLst>
        </xdr:cNvPr>
        <xdr:cNvSpPr txBox="1"/>
      </xdr:nvSpPr>
      <xdr:spPr>
        <a:xfrm>
          <a:off x="552722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5956300" y="57775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552722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5956300" y="54573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55272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id="{00000000-0008-0000-0E00-000063000000}"/>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1742</xdr:rowOff>
    </xdr:from>
    <xdr:to>
      <xdr:col>54</xdr:col>
      <xdr:colOff>189865</xdr:colOff>
      <xdr:row>41</xdr:row>
      <xdr:rowOff>25255</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flipV="1">
          <a:off x="9427845" y="5621492"/>
          <a:ext cx="1270" cy="1179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29082</xdr:rowOff>
    </xdr:from>
    <xdr:ext cx="469744" cy="259045"/>
    <xdr:sp macro="" textlink="">
      <xdr:nvSpPr>
        <xdr:cNvPr id="101" name="【道路】&#10;一人当たり延長最小値テキスト">
          <a:extLst>
            <a:ext uri="{FF2B5EF4-FFF2-40B4-BE49-F238E27FC236}">
              <a16:creationId xmlns:a16="http://schemas.microsoft.com/office/drawing/2014/main" id="{00000000-0008-0000-0E00-000065000000}"/>
            </a:ext>
          </a:extLst>
        </xdr:cNvPr>
        <xdr:cNvSpPr txBox="1"/>
      </xdr:nvSpPr>
      <xdr:spPr>
        <a:xfrm>
          <a:off x="9480550" y="680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25255</xdr:rowOff>
    </xdr:from>
    <xdr:to>
      <xdr:col>55</xdr:col>
      <xdr:colOff>88900</xdr:colOff>
      <xdr:row>41</xdr:row>
      <xdr:rowOff>25255</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9359900" y="68007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119869</xdr:rowOff>
    </xdr:from>
    <xdr:ext cx="469744" cy="259045"/>
    <xdr:sp macro="" textlink="">
      <xdr:nvSpPr>
        <xdr:cNvPr id="103" name="【道路】&#10;一人当たり延長最大値テキスト">
          <a:extLst>
            <a:ext uri="{FF2B5EF4-FFF2-40B4-BE49-F238E27FC236}">
              <a16:creationId xmlns:a16="http://schemas.microsoft.com/office/drawing/2014/main" id="{00000000-0008-0000-0E00-000067000000}"/>
            </a:ext>
          </a:extLst>
        </xdr:cNvPr>
        <xdr:cNvSpPr txBox="1"/>
      </xdr:nvSpPr>
      <xdr:spPr>
        <a:xfrm>
          <a:off x="9480550" y="540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1742</xdr:rowOff>
    </xdr:from>
    <xdr:to>
      <xdr:col>55</xdr:col>
      <xdr:colOff>88900</xdr:colOff>
      <xdr:row>34</xdr:row>
      <xdr:rowOff>1742</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9359900" y="56214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144906</xdr:rowOff>
    </xdr:from>
    <xdr:ext cx="469744" cy="259045"/>
    <xdr:sp macro="" textlink="">
      <xdr:nvSpPr>
        <xdr:cNvPr id="105" name="【道路】&#10;一人当たり延長平均値テキスト">
          <a:extLst>
            <a:ext uri="{FF2B5EF4-FFF2-40B4-BE49-F238E27FC236}">
              <a16:creationId xmlns:a16="http://schemas.microsoft.com/office/drawing/2014/main" id="{00000000-0008-0000-0E00-000069000000}"/>
            </a:ext>
          </a:extLst>
        </xdr:cNvPr>
        <xdr:cNvSpPr txBox="1"/>
      </xdr:nvSpPr>
      <xdr:spPr>
        <a:xfrm>
          <a:off x="9480550" y="6259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166479</xdr:rowOff>
    </xdr:from>
    <xdr:to>
      <xdr:col>55</xdr:col>
      <xdr:colOff>50800</xdr:colOff>
      <xdr:row>38</xdr:row>
      <xdr:rowOff>96629</xdr:rowOff>
    </xdr:to>
    <xdr:sp macro="" textlink="">
      <xdr:nvSpPr>
        <xdr:cNvPr id="106" name="フローチャート: 判断 105">
          <a:extLst>
            <a:ext uri="{FF2B5EF4-FFF2-40B4-BE49-F238E27FC236}">
              <a16:creationId xmlns:a16="http://schemas.microsoft.com/office/drawing/2014/main" id="{00000000-0008-0000-0E00-00006A000000}"/>
            </a:ext>
          </a:extLst>
        </xdr:cNvPr>
        <xdr:cNvSpPr/>
      </xdr:nvSpPr>
      <xdr:spPr>
        <a:xfrm>
          <a:off x="9398000" y="628152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21481</xdr:rowOff>
    </xdr:from>
    <xdr:to>
      <xdr:col>50</xdr:col>
      <xdr:colOff>165100</xdr:colOff>
      <xdr:row>38</xdr:row>
      <xdr:rowOff>123081</xdr:rowOff>
    </xdr:to>
    <xdr:sp macro="" textlink="">
      <xdr:nvSpPr>
        <xdr:cNvPr id="107" name="フローチャート: 判断 106">
          <a:extLst>
            <a:ext uri="{FF2B5EF4-FFF2-40B4-BE49-F238E27FC236}">
              <a16:creationId xmlns:a16="http://schemas.microsoft.com/office/drawing/2014/main" id="{00000000-0008-0000-0E00-00006B000000}"/>
            </a:ext>
          </a:extLst>
        </xdr:cNvPr>
        <xdr:cNvSpPr/>
      </xdr:nvSpPr>
      <xdr:spPr>
        <a:xfrm>
          <a:off x="8636000" y="630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08" name="フローチャート: 判断 107">
          <a:extLst>
            <a:ext uri="{FF2B5EF4-FFF2-40B4-BE49-F238E27FC236}">
              <a16:creationId xmlns:a16="http://schemas.microsoft.com/office/drawing/2014/main" id="{00000000-0008-0000-0E00-00006C000000}"/>
            </a:ext>
          </a:extLst>
        </xdr:cNvPr>
        <xdr:cNvSpPr/>
      </xdr:nvSpPr>
      <xdr:spPr>
        <a:xfrm>
          <a:off x="7842250" y="62826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144599</xdr:rowOff>
    </xdr:from>
    <xdr:to>
      <xdr:col>41</xdr:col>
      <xdr:colOff>101600</xdr:colOff>
      <xdr:row>39</xdr:row>
      <xdr:rowOff>74749</xdr:rowOff>
    </xdr:to>
    <xdr:sp macro="" textlink="">
      <xdr:nvSpPr>
        <xdr:cNvPr id="109" name="フローチャート: 判断 108">
          <a:extLst>
            <a:ext uri="{FF2B5EF4-FFF2-40B4-BE49-F238E27FC236}">
              <a16:creationId xmlns:a16="http://schemas.microsoft.com/office/drawing/2014/main" id="{00000000-0008-0000-0E00-00006D000000}"/>
            </a:ext>
          </a:extLst>
        </xdr:cNvPr>
        <xdr:cNvSpPr/>
      </xdr:nvSpPr>
      <xdr:spPr>
        <a:xfrm>
          <a:off x="7029450" y="64247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60016</xdr:rowOff>
    </xdr:from>
    <xdr:to>
      <xdr:col>50</xdr:col>
      <xdr:colOff>165100</xdr:colOff>
      <xdr:row>39</xdr:row>
      <xdr:rowOff>161616</xdr:rowOff>
    </xdr:to>
    <xdr:sp macro="" textlink="">
      <xdr:nvSpPr>
        <xdr:cNvPr id="115" name="楕円 114">
          <a:extLst>
            <a:ext uri="{FF2B5EF4-FFF2-40B4-BE49-F238E27FC236}">
              <a16:creationId xmlns:a16="http://schemas.microsoft.com/office/drawing/2014/main" id="{00000000-0008-0000-0E00-000073000000}"/>
            </a:ext>
          </a:extLst>
        </xdr:cNvPr>
        <xdr:cNvSpPr/>
      </xdr:nvSpPr>
      <xdr:spPr>
        <a:xfrm>
          <a:off x="8636000" y="650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62956</xdr:rowOff>
    </xdr:from>
    <xdr:to>
      <xdr:col>46</xdr:col>
      <xdr:colOff>38100</xdr:colOff>
      <xdr:row>39</xdr:row>
      <xdr:rowOff>164556</xdr:rowOff>
    </xdr:to>
    <xdr:sp macro="" textlink="">
      <xdr:nvSpPr>
        <xdr:cNvPr id="116" name="楕円 115">
          <a:extLst>
            <a:ext uri="{FF2B5EF4-FFF2-40B4-BE49-F238E27FC236}">
              <a16:creationId xmlns:a16="http://schemas.microsoft.com/office/drawing/2014/main" id="{00000000-0008-0000-0E00-000074000000}"/>
            </a:ext>
          </a:extLst>
        </xdr:cNvPr>
        <xdr:cNvSpPr/>
      </xdr:nvSpPr>
      <xdr:spPr>
        <a:xfrm>
          <a:off x="7842250" y="65082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110816</xdr:rowOff>
    </xdr:from>
    <xdr:to>
      <xdr:col>50</xdr:col>
      <xdr:colOff>114300</xdr:colOff>
      <xdr:row>39</xdr:row>
      <xdr:rowOff>113756</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flipV="1">
          <a:off x="7886700" y="6556066"/>
          <a:ext cx="8001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139608</xdr:rowOff>
    </xdr:from>
    <xdr:ext cx="469744" cy="259045"/>
    <xdr:sp macro="" textlink="">
      <xdr:nvSpPr>
        <xdr:cNvPr id="118" name="n_1aveValue【道路】&#10;一人当たり延長">
          <a:extLst>
            <a:ext uri="{FF2B5EF4-FFF2-40B4-BE49-F238E27FC236}">
              <a16:creationId xmlns:a16="http://schemas.microsoft.com/office/drawing/2014/main" id="{00000000-0008-0000-0E00-000076000000}"/>
            </a:ext>
          </a:extLst>
        </xdr:cNvPr>
        <xdr:cNvSpPr txBox="1"/>
      </xdr:nvSpPr>
      <xdr:spPr>
        <a:xfrm>
          <a:off x="8458277" y="608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19" name="n_2aveValue【道路】&#10;一人当たり延長">
          <a:extLst>
            <a:ext uri="{FF2B5EF4-FFF2-40B4-BE49-F238E27FC236}">
              <a16:creationId xmlns:a16="http://schemas.microsoft.com/office/drawing/2014/main" id="{00000000-0008-0000-0E00-000077000000}"/>
            </a:ext>
          </a:extLst>
        </xdr:cNvPr>
        <xdr:cNvSpPr txBox="1"/>
      </xdr:nvSpPr>
      <xdr:spPr>
        <a:xfrm>
          <a:off x="7677227" y="607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91276</xdr:rowOff>
    </xdr:from>
    <xdr:ext cx="469744" cy="259045"/>
    <xdr:sp macro="" textlink="">
      <xdr:nvSpPr>
        <xdr:cNvPr id="120" name="n_3aveValue【道路】&#10;一人当たり延長">
          <a:extLst>
            <a:ext uri="{FF2B5EF4-FFF2-40B4-BE49-F238E27FC236}">
              <a16:creationId xmlns:a16="http://schemas.microsoft.com/office/drawing/2014/main" id="{00000000-0008-0000-0E00-000078000000}"/>
            </a:ext>
          </a:extLst>
        </xdr:cNvPr>
        <xdr:cNvSpPr txBox="1"/>
      </xdr:nvSpPr>
      <xdr:spPr>
        <a:xfrm>
          <a:off x="6864427" y="620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152743</xdr:rowOff>
    </xdr:from>
    <xdr:ext cx="469744" cy="259045"/>
    <xdr:sp macro="" textlink="">
      <xdr:nvSpPr>
        <xdr:cNvPr id="121" name="n_1mainValue【道路】&#10;一人当たり延長">
          <a:extLst>
            <a:ext uri="{FF2B5EF4-FFF2-40B4-BE49-F238E27FC236}">
              <a16:creationId xmlns:a16="http://schemas.microsoft.com/office/drawing/2014/main" id="{00000000-0008-0000-0E00-000079000000}"/>
            </a:ext>
          </a:extLst>
        </xdr:cNvPr>
        <xdr:cNvSpPr txBox="1"/>
      </xdr:nvSpPr>
      <xdr:spPr>
        <a:xfrm>
          <a:off x="8458277" y="659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155683</xdr:rowOff>
    </xdr:from>
    <xdr:ext cx="469744" cy="259045"/>
    <xdr:sp macro="" textlink="">
      <xdr:nvSpPr>
        <xdr:cNvPr id="122" name="n_2mainValue【道路】&#10;一人当たり延長">
          <a:extLst>
            <a:ext uri="{FF2B5EF4-FFF2-40B4-BE49-F238E27FC236}">
              <a16:creationId xmlns:a16="http://schemas.microsoft.com/office/drawing/2014/main" id="{00000000-0008-0000-0E00-00007A000000}"/>
            </a:ext>
          </a:extLst>
        </xdr:cNvPr>
        <xdr:cNvSpPr txBox="1"/>
      </xdr:nvSpPr>
      <xdr:spPr>
        <a:xfrm>
          <a:off x="7677227" y="660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a:extLst>
            <a:ext uri="{FF2B5EF4-FFF2-40B4-BE49-F238E27FC236}">
              <a16:creationId xmlns:a16="http://schemas.microsoft.com/office/drawing/2014/main" id="{00000000-0008-0000-0E00-00007B000000}"/>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4" name="正方形/長方形 123">
          <a:extLst>
            <a:ext uri="{FF2B5EF4-FFF2-40B4-BE49-F238E27FC236}">
              <a16:creationId xmlns:a16="http://schemas.microsoft.com/office/drawing/2014/main" id="{00000000-0008-0000-0E00-00007C000000}"/>
            </a:ext>
          </a:extLst>
        </xdr:cNvPr>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5" name="正方形/長方形 124">
          <a:extLst>
            <a:ext uri="{FF2B5EF4-FFF2-40B4-BE49-F238E27FC236}">
              <a16:creationId xmlns:a16="http://schemas.microsoft.com/office/drawing/2014/main" id="{00000000-0008-0000-0E00-00007D000000}"/>
            </a:ext>
          </a:extLst>
        </xdr:cNvPr>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6" name="正方形/長方形 125">
          <a:extLst>
            <a:ext uri="{FF2B5EF4-FFF2-40B4-BE49-F238E27FC236}">
              <a16:creationId xmlns:a16="http://schemas.microsoft.com/office/drawing/2014/main" id="{00000000-0008-0000-0E00-00007E000000}"/>
            </a:ext>
          </a:extLst>
        </xdr:cNvPr>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7" name="正方形/長方形 126">
          <a:extLst>
            <a:ext uri="{FF2B5EF4-FFF2-40B4-BE49-F238E27FC236}">
              <a16:creationId xmlns:a16="http://schemas.microsoft.com/office/drawing/2014/main" id="{00000000-0008-0000-0E00-00007F000000}"/>
            </a:ext>
          </a:extLst>
        </xdr:cNvPr>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a:extLst>
            <a:ext uri="{FF2B5EF4-FFF2-40B4-BE49-F238E27FC236}">
              <a16:creationId xmlns:a16="http://schemas.microsoft.com/office/drawing/2014/main" id="{00000000-0008-0000-0E00-000080000000}"/>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3" name="テキスト ボックス 132">
          <a:extLst>
            <a:ext uri="{FF2B5EF4-FFF2-40B4-BE49-F238E27FC236}">
              <a16:creationId xmlns:a16="http://schemas.microsoft.com/office/drawing/2014/main" id="{00000000-0008-0000-0E00-000085000000}"/>
            </a:ext>
          </a:extLst>
        </xdr:cNvPr>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5" name="テキスト ボックス 134">
          <a:extLst>
            <a:ext uri="{FF2B5EF4-FFF2-40B4-BE49-F238E27FC236}">
              <a16:creationId xmlns:a16="http://schemas.microsoft.com/office/drawing/2014/main" id="{00000000-0008-0000-0E00-000087000000}"/>
            </a:ext>
          </a:extLst>
        </xdr:cNvPr>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7" name="テキスト ボックス 136">
          <a:extLst>
            <a:ext uri="{FF2B5EF4-FFF2-40B4-BE49-F238E27FC236}">
              <a16:creationId xmlns:a16="http://schemas.microsoft.com/office/drawing/2014/main" id="{00000000-0008-0000-0E00-000089000000}"/>
            </a:ext>
          </a:extLst>
        </xdr:cNvPr>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9" name="テキスト ボックス 138">
          <a:extLst>
            <a:ext uri="{FF2B5EF4-FFF2-40B4-BE49-F238E27FC236}">
              <a16:creationId xmlns:a16="http://schemas.microsoft.com/office/drawing/2014/main" id="{00000000-0008-0000-0E00-00008B000000}"/>
            </a:ext>
          </a:extLst>
        </xdr:cNvPr>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a:extLst>
            <a:ext uri="{FF2B5EF4-FFF2-40B4-BE49-F238E27FC236}">
              <a16:creationId xmlns:a16="http://schemas.microsoft.com/office/drawing/2014/main" id="{00000000-0008-0000-0E00-00008E000000}"/>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98298</xdr:rowOff>
    </xdr:from>
    <xdr:to>
      <xdr:col>24</xdr:col>
      <xdr:colOff>62865</xdr:colOff>
      <xdr:row>62</xdr:row>
      <xdr:rowOff>91440</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flipV="1">
          <a:off x="4176395" y="9515348"/>
          <a:ext cx="1270" cy="818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95267</xdr:rowOff>
    </xdr:from>
    <xdr:ext cx="405111" cy="259045"/>
    <xdr:sp macro="" textlink="">
      <xdr:nvSpPr>
        <xdr:cNvPr id="144" name="【橋りょう・トンネル】&#10;有形固定資産減価償却率最小値テキスト">
          <a:extLst>
            <a:ext uri="{FF2B5EF4-FFF2-40B4-BE49-F238E27FC236}">
              <a16:creationId xmlns:a16="http://schemas.microsoft.com/office/drawing/2014/main" id="{00000000-0008-0000-0E00-000090000000}"/>
            </a:ext>
          </a:extLst>
        </xdr:cNvPr>
        <xdr:cNvSpPr txBox="1"/>
      </xdr:nvSpPr>
      <xdr:spPr>
        <a:xfrm>
          <a:off x="4229100" y="1033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91440</xdr:rowOff>
    </xdr:from>
    <xdr:to>
      <xdr:col>24</xdr:col>
      <xdr:colOff>152400</xdr:colOff>
      <xdr:row>62</xdr:row>
      <xdr:rowOff>91440</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4108450" y="10333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44975</xdr:rowOff>
    </xdr:from>
    <xdr:ext cx="405111" cy="259045"/>
    <xdr:sp macro="" textlink="">
      <xdr:nvSpPr>
        <xdr:cNvPr id="146" name="【橋りょう・トンネル】&#10;有形固定資産減価償却率最大値テキスト">
          <a:extLst>
            <a:ext uri="{FF2B5EF4-FFF2-40B4-BE49-F238E27FC236}">
              <a16:creationId xmlns:a16="http://schemas.microsoft.com/office/drawing/2014/main" id="{00000000-0008-0000-0E00-000092000000}"/>
            </a:ext>
          </a:extLst>
        </xdr:cNvPr>
        <xdr:cNvSpPr txBox="1"/>
      </xdr:nvSpPr>
      <xdr:spPr>
        <a:xfrm>
          <a:off x="4229100" y="929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98298</xdr:rowOff>
    </xdr:from>
    <xdr:to>
      <xdr:col>24</xdr:col>
      <xdr:colOff>152400</xdr:colOff>
      <xdr:row>57</xdr:row>
      <xdr:rowOff>98298</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4108450" y="95153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78503</xdr:rowOff>
    </xdr:from>
    <xdr:ext cx="405111" cy="259045"/>
    <xdr:sp macro="" textlink="">
      <xdr:nvSpPr>
        <xdr:cNvPr id="148" name="【橋りょう・トンネル】&#10;有形固定資産減価償却率平均値テキスト">
          <a:extLst>
            <a:ext uri="{FF2B5EF4-FFF2-40B4-BE49-F238E27FC236}">
              <a16:creationId xmlns:a16="http://schemas.microsoft.com/office/drawing/2014/main" id="{00000000-0008-0000-0E00-000094000000}"/>
            </a:ext>
          </a:extLst>
        </xdr:cNvPr>
        <xdr:cNvSpPr txBox="1"/>
      </xdr:nvSpPr>
      <xdr:spPr>
        <a:xfrm>
          <a:off x="4229100" y="99908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100076</xdr:rowOff>
    </xdr:from>
    <xdr:to>
      <xdr:col>24</xdr:col>
      <xdr:colOff>114300</xdr:colOff>
      <xdr:row>61</xdr:row>
      <xdr:rowOff>30226</xdr:rowOff>
    </xdr:to>
    <xdr:sp macro="" textlink="">
      <xdr:nvSpPr>
        <xdr:cNvPr id="149" name="フローチャート: 判断 148">
          <a:extLst>
            <a:ext uri="{FF2B5EF4-FFF2-40B4-BE49-F238E27FC236}">
              <a16:creationId xmlns:a16="http://schemas.microsoft.com/office/drawing/2014/main" id="{00000000-0008-0000-0E00-000095000000}"/>
            </a:ext>
          </a:extLst>
        </xdr:cNvPr>
        <xdr:cNvSpPr/>
      </xdr:nvSpPr>
      <xdr:spPr>
        <a:xfrm>
          <a:off x="4127500" y="100124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10922</xdr:rowOff>
    </xdr:from>
    <xdr:to>
      <xdr:col>20</xdr:col>
      <xdr:colOff>38100</xdr:colOff>
      <xdr:row>61</xdr:row>
      <xdr:rowOff>112522</xdr:rowOff>
    </xdr:to>
    <xdr:sp macro="" textlink="">
      <xdr:nvSpPr>
        <xdr:cNvPr id="150" name="フローチャート: 判断 149">
          <a:extLst>
            <a:ext uri="{FF2B5EF4-FFF2-40B4-BE49-F238E27FC236}">
              <a16:creationId xmlns:a16="http://schemas.microsoft.com/office/drawing/2014/main" id="{00000000-0008-0000-0E00-000096000000}"/>
            </a:ext>
          </a:extLst>
        </xdr:cNvPr>
        <xdr:cNvSpPr/>
      </xdr:nvSpPr>
      <xdr:spPr>
        <a:xfrm>
          <a:off x="3384550" y="100883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24638</xdr:rowOff>
    </xdr:from>
    <xdr:to>
      <xdr:col>15</xdr:col>
      <xdr:colOff>101600</xdr:colOff>
      <xdr:row>61</xdr:row>
      <xdr:rowOff>126238</xdr:rowOff>
    </xdr:to>
    <xdr:sp macro="" textlink="">
      <xdr:nvSpPr>
        <xdr:cNvPr id="151" name="フローチャート: 判断 150">
          <a:extLst>
            <a:ext uri="{FF2B5EF4-FFF2-40B4-BE49-F238E27FC236}">
              <a16:creationId xmlns:a16="http://schemas.microsoft.com/office/drawing/2014/main" id="{00000000-0008-0000-0E00-000097000000}"/>
            </a:ext>
          </a:extLst>
        </xdr:cNvPr>
        <xdr:cNvSpPr/>
      </xdr:nvSpPr>
      <xdr:spPr>
        <a:xfrm>
          <a:off x="2571750" y="1010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63</xdr:row>
      <xdr:rowOff>38354</xdr:rowOff>
    </xdr:from>
    <xdr:to>
      <xdr:col>10</xdr:col>
      <xdr:colOff>165100</xdr:colOff>
      <xdr:row>63</xdr:row>
      <xdr:rowOff>139954</xdr:rowOff>
    </xdr:to>
    <xdr:sp macro="" textlink="">
      <xdr:nvSpPr>
        <xdr:cNvPr id="152" name="フローチャート: 判断 151">
          <a:extLst>
            <a:ext uri="{FF2B5EF4-FFF2-40B4-BE49-F238E27FC236}">
              <a16:creationId xmlns:a16="http://schemas.microsoft.com/office/drawing/2014/main" id="{00000000-0008-0000-0E00-000098000000}"/>
            </a:ext>
          </a:extLst>
        </xdr:cNvPr>
        <xdr:cNvSpPr/>
      </xdr:nvSpPr>
      <xdr:spPr>
        <a:xfrm>
          <a:off x="1778000" y="1044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13208</xdr:rowOff>
    </xdr:from>
    <xdr:to>
      <xdr:col>20</xdr:col>
      <xdr:colOff>38100</xdr:colOff>
      <xdr:row>60</xdr:row>
      <xdr:rowOff>114808</xdr:rowOff>
    </xdr:to>
    <xdr:sp macro="" textlink="">
      <xdr:nvSpPr>
        <xdr:cNvPr id="158" name="楕円 157">
          <a:extLst>
            <a:ext uri="{FF2B5EF4-FFF2-40B4-BE49-F238E27FC236}">
              <a16:creationId xmlns:a16="http://schemas.microsoft.com/office/drawing/2014/main" id="{00000000-0008-0000-0E00-00009E000000}"/>
            </a:ext>
          </a:extLst>
        </xdr:cNvPr>
        <xdr:cNvSpPr/>
      </xdr:nvSpPr>
      <xdr:spPr>
        <a:xfrm>
          <a:off x="3384550" y="992555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72644</xdr:rowOff>
    </xdr:from>
    <xdr:to>
      <xdr:col>15</xdr:col>
      <xdr:colOff>101600</xdr:colOff>
      <xdr:row>61</xdr:row>
      <xdr:rowOff>2794</xdr:rowOff>
    </xdr:to>
    <xdr:sp macro="" textlink="">
      <xdr:nvSpPr>
        <xdr:cNvPr id="159" name="楕円 158">
          <a:extLst>
            <a:ext uri="{FF2B5EF4-FFF2-40B4-BE49-F238E27FC236}">
              <a16:creationId xmlns:a16="http://schemas.microsoft.com/office/drawing/2014/main" id="{00000000-0008-0000-0E00-00009F000000}"/>
            </a:ext>
          </a:extLst>
        </xdr:cNvPr>
        <xdr:cNvSpPr/>
      </xdr:nvSpPr>
      <xdr:spPr>
        <a:xfrm>
          <a:off x="2571750" y="99849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64008</xdr:rowOff>
    </xdr:from>
    <xdr:to>
      <xdr:col>19</xdr:col>
      <xdr:colOff>177800</xdr:colOff>
      <xdr:row>60</xdr:row>
      <xdr:rowOff>123444</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flipV="1">
          <a:off x="2622550" y="9976358"/>
          <a:ext cx="80645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103649</xdr:rowOff>
    </xdr:from>
    <xdr:ext cx="405111" cy="259045"/>
    <xdr:sp macro="" textlink="">
      <xdr:nvSpPr>
        <xdr:cNvPr id="161" name="n_1aveValue【橋りょう・トンネル】&#10;有形固定資産減価償却率">
          <a:extLst>
            <a:ext uri="{FF2B5EF4-FFF2-40B4-BE49-F238E27FC236}">
              <a16:creationId xmlns:a16="http://schemas.microsoft.com/office/drawing/2014/main" id="{00000000-0008-0000-0E00-0000A1000000}"/>
            </a:ext>
          </a:extLst>
        </xdr:cNvPr>
        <xdr:cNvSpPr txBox="1"/>
      </xdr:nvSpPr>
      <xdr:spPr>
        <a:xfrm>
          <a:off x="3239144" y="10181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117365</xdr:rowOff>
    </xdr:from>
    <xdr:ext cx="405111" cy="259045"/>
    <xdr:sp macro="" textlink="">
      <xdr:nvSpPr>
        <xdr:cNvPr id="162" name="n_2aveValue【橋りょう・トンネル】&#10;有形固定資産減価償却率">
          <a:extLst>
            <a:ext uri="{FF2B5EF4-FFF2-40B4-BE49-F238E27FC236}">
              <a16:creationId xmlns:a16="http://schemas.microsoft.com/office/drawing/2014/main" id="{00000000-0008-0000-0E00-0000A2000000}"/>
            </a:ext>
          </a:extLst>
        </xdr:cNvPr>
        <xdr:cNvSpPr txBox="1"/>
      </xdr:nvSpPr>
      <xdr:spPr>
        <a:xfrm>
          <a:off x="2439044" y="10194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156481</xdr:rowOff>
    </xdr:from>
    <xdr:ext cx="405111" cy="259045"/>
    <xdr:sp macro="" textlink="">
      <xdr:nvSpPr>
        <xdr:cNvPr id="163" name="n_3aveValue【橋りょう・トンネル】&#10;有形固定資産減価償却率">
          <a:extLst>
            <a:ext uri="{FF2B5EF4-FFF2-40B4-BE49-F238E27FC236}">
              <a16:creationId xmlns:a16="http://schemas.microsoft.com/office/drawing/2014/main" id="{00000000-0008-0000-0E00-0000A3000000}"/>
            </a:ext>
          </a:extLst>
        </xdr:cNvPr>
        <xdr:cNvSpPr txBox="1"/>
      </xdr:nvSpPr>
      <xdr:spPr>
        <a:xfrm>
          <a:off x="1645294" y="1023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131335</xdr:rowOff>
    </xdr:from>
    <xdr:ext cx="405111" cy="259045"/>
    <xdr:sp macro="" textlink="">
      <xdr:nvSpPr>
        <xdr:cNvPr id="164" name="n_1mainValue【橋りょう・トンネル】&#10;有形固定資産減価償却率">
          <a:extLst>
            <a:ext uri="{FF2B5EF4-FFF2-40B4-BE49-F238E27FC236}">
              <a16:creationId xmlns:a16="http://schemas.microsoft.com/office/drawing/2014/main" id="{00000000-0008-0000-0E00-0000A4000000}"/>
            </a:ext>
          </a:extLst>
        </xdr:cNvPr>
        <xdr:cNvSpPr txBox="1"/>
      </xdr:nvSpPr>
      <xdr:spPr>
        <a:xfrm>
          <a:off x="3239144" y="971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19321</xdr:rowOff>
    </xdr:from>
    <xdr:ext cx="405111" cy="259045"/>
    <xdr:sp macro="" textlink="">
      <xdr:nvSpPr>
        <xdr:cNvPr id="165" name="n_2mainValue【橋りょう・トンネル】&#10;有形固定資産減価償却率">
          <a:extLst>
            <a:ext uri="{FF2B5EF4-FFF2-40B4-BE49-F238E27FC236}">
              <a16:creationId xmlns:a16="http://schemas.microsoft.com/office/drawing/2014/main" id="{00000000-0008-0000-0E00-0000A5000000}"/>
            </a:ext>
          </a:extLst>
        </xdr:cNvPr>
        <xdr:cNvSpPr txBox="1"/>
      </xdr:nvSpPr>
      <xdr:spPr>
        <a:xfrm>
          <a:off x="2439044" y="9766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a:extLst>
            <a:ext uri="{FF2B5EF4-FFF2-40B4-BE49-F238E27FC236}">
              <a16:creationId xmlns:a16="http://schemas.microsoft.com/office/drawing/2014/main" id="{00000000-0008-0000-0E00-0000A6000000}"/>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67" name="正方形/長方形 166">
          <a:extLst>
            <a:ext uri="{FF2B5EF4-FFF2-40B4-BE49-F238E27FC236}">
              <a16:creationId xmlns:a16="http://schemas.microsoft.com/office/drawing/2014/main" id="{00000000-0008-0000-0E00-0000A7000000}"/>
            </a:ext>
          </a:extLst>
        </xdr:cNvPr>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68" name="正方形/長方形 167">
          <a:extLst>
            <a:ext uri="{FF2B5EF4-FFF2-40B4-BE49-F238E27FC236}">
              <a16:creationId xmlns:a16="http://schemas.microsoft.com/office/drawing/2014/main" id="{00000000-0008-0000-0E00-0000A8000000}"/>
            </a:ext>
          </a:extLst>
        </xdr:cNvPr>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69" name="正方形/長方形 168">
          <a:extLst>
            <a:ext uri="{FF2B5EF4-FFF2-40B4-BE49-F238E27FC236}">
              <a16:creationId xmlns:a16="http://schemas.microsoft.com/office/drawing/2014/main" id="{00000000-0008-0000-0E00-0000A9000000}"/>
            </a:ext>
          </a:extLst>
        </xdr:cNvPr>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0" name="正方形/長方形 169">
          <a:extLst>
            <a:ext uri="{FF2B5EF4-FFF2-40B4-BE49-F238E27FC236}">
              <a16:creationId xmlns:a16="http://schemas.microsoft.com/office/drawing/2014/main" id="{00000000-0008-0000-0E00-0000AA000000}"/>
            </a:ext>
          </a:extLst>
        </xdr:cNvPr>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a:extLst>
            <a:ext uri="{FF2B5EF4-FFF2-40B4-BE49-F238E27FC236}">
              <a16:creationId xmlns:a16="http://schemas.microsoft.com/office/drawing/2014/main" id="{00000000-0008-0000-0E00-0000AB000000}"/>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65</xdr:row>
      <xdr:rowOff>143527</xdr:rowOff>
    </xdr:from>
    <xdr:ext cx="248786"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5726564" y="10881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63</xdr:row>
      <xdr:rowOff>29227</xdr:rowOff>
    </xdr:from>
    <xdr:ext cx="595419"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5418031" y="10436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5418031" y="9998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5418031" y="956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5418031" y="9116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a:extLst>
            <a:ext uri="{FF2B5EF4-FFF2-40B4-BE49-F238E27FC236}">
              <a16:creationId xmlns:a16="http://schemas.microsoft.com/office/drawing/2014/main" id="{00000000-0008-0000-0E00-0000B9000000}"/>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26815</xdr:rowOff>
    </xdr:from>
    <xdr:to>
      <xdr:col>54</xdr:col>
      <xdr:colOff>189865</xdr:colOff>
      <xdr:row>63</xdr:row>
      <xdr:rowOff>80627</xdr:rowOff>
    </xdr:to>
    <xdr:cxnSp macro="">
      <xdr:nvCxnSpPr>
        <xdr:cNvPr id="186" name="直線コネクタ 185">
          <a:extLst>
            <a:ext uri="{FF2B5EF4-FFF2-40B4-BE49-F238E27FC236}">
              <a16:creationId xmlns:a16="http://schemas.microsoft.com/office/drawing/2014/main" id="{00000000-0008-0000-0E00-0000BA000000}"/>
            </a:ext>
          </a:extLst>
        </xdr:cNvPr>
        <xdr:cNvCxnSpPr/>
      </xdr:nvCxnSpPr>
      <xdr:spPr>
        <a:xfrm flipV="1">
          <a:off x="9427845" y="9443865"/>
          <a:ext cx="1270" cy="1044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84454</xdr:rowOff>
    </xdr:from>
    <xdr:ext cx="599010" cy="259045"/>
    <xdr:sp macro="" textlink="">
      <xdr:nvSpPr>
        <xdr:cNvPr id="187" name="【橋りょう・トンネル】&#10;一人当たり有形固定資産（償却資産）額最小値テキスト">
          <a:extLst>
            <a:ext uri="{FF2B5EF4-FFF2-40B4-BE49-F238E27FC236}">
              <a16:creationId xmlns:a16="http://schemas.microsoft.com/office/drawing/2014/main" id="{00000000-0008-0000-0E00-0000BB000000}"/>
            </a:ext>
          </a:extLst>
        </xdr:cNvPr>
        <xdr:cNvSpPr txBox="1"/>
      </xdr:nvSpPr>
      <xdr:spPr>
        <a:xfrm>
          <a:off x="9480550" y="1049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80627</xdr:rowOff>
    </xdr:from>
    <xdr:to>
      <xdr:col>55</xdr:col>
      <xdr:colOff>88900</xdr:colOff>
      <xdr:row>63</xdr:row>
      <xdr:rowOff>80627</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a:off x="9359900" y="104882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144942</xdr:rowOff>
    </xdr:from>
    <xdr:ext cx="599010" cy="259045"/>
    <xdr:sp macro="" textlink="">
      <xdr:nvSpPr>
        <xdr:cNvPr id="189" name="【橋りょう・トンネル】&#10;一人当たり有形固定資産（償却資産）額最大値テキスト">
          <a:extLst>
            <a:ext uri="{FF2B5EF4-FFF2-40B4-BE49-F238E27FC236}">
              <a16:creationId xmlns:a16="http://schemas.microsoft.com/office/drawing/2014/main" id="{00000000-0008-0000-0E00-0000BD000000}"/>
            </a:ext>
          </a:extLst>
        </xdr:cNvPr>
        <xdr:cNvSpPr txBox="1"/>
      </xdr:nvSpPr>
      <xdr:spPr>
        <a:xfrm>
          <a:off x="9480550" y="9231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26815</xdr:rowOff>
    </xdr:from>
    <xdr:to>
      <xdr:col>55</xdr:col>
      <xdr:colOff>88900</xdr:colOff>
      <xdr:row>57</xdr:row>
      <xdr:rowOff>26815</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9359900" y="94438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43249</xdr:rowOff>
    </xdr:from>
    <xdr:ext cx="599010" cy="259045"/>
    <xdr:sp macro="" textlink="">
      <xdr:nvSpPr>
        <xdr:cNvPr id="191" name="【橋りょう・トンネル】&#10;一人当たり有形固定資産（償却資産）額平均値テキスト">
          <a:extLst>
            <a:ext uri="{FF2B5EF4-FFF2-40B4-BE49-F238E27FC236}">
              <a16:creationId xmlns:a16="http://schemas.microsoft.com/office/drawing/2014/main" id="{00000000-0008-0000-0E00-0000BF000000}"/>
            </a:ext>
          </a:extLst>
        </xdr:cNvPr>
        <xdr:cNvSpPr txBox="1"/>
      </xdr:nvSpPr>
      <xdr:spPr>
        <a:xfrm>
          <a:off x="9480550" y="99555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64822</xdr:rowOff>
    </xdr:from>
    <xdr:to>
      <xdr:col>55</xdr:col>
      <xdr:colOff>50800</xdr:colOff>
      <xdr:row>60</xdr:row>
      <xdr:rowOff>166422</xdr:rowOff>
    </xdr:to>
    <xdr:sp macro="" textlink="">
      <xdr:nvSpPr>
        <xdr:cNvPr id="192" name="フローチャート: 判断 191">
          <a:extLst>
            <a:ext uri="{FF2B5EF4-FFF2-40B4-BE49-F238E27FC236}">
              <a16:creationId xmlns:a16="http://schemas.microsoft.com/office/drawing/2014/main" id="{00000000-0008-0000-0E00-0000C0000000}"/>
            </a:ext>
          </a:extLst>
        </xdr:cNvPr>
        <xdr:cNvSpPr/>
      </xdr:nvSpPr>
      <xdr:spPr>
        <a:xfrm>
          <a:off x="9398000" y="99771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63838</xdr:rowOff>
    </xdr:from>
    <xdr:to>
      <xdr:col>50</xdr:col>
      <xdr:colOff>165100</xdr:colOff>
      <xdr:row>60</xdr:row>
      <xdr:rowOff>165438</xdr:rowOff>
    </xdr:to>
    <xdr:sp macro="" textlink="">
      <xdr:nvSpPr>
        <xdr:cNvPr id="193" name="フローチャート: 判断 192">
          <a:extLst>
            <a:ext uri="{FF2B5EF4-FFF2-40B4-BE49-F238E27FC236}">
              <a16:creationId xmlns:a16="http://schemas.microsoft.com/office/drawing/2014/main" id="{00000000-0008-0000-0E00-0000C1000000}"/>
            </a:ext>
          </a:extLst>
        </xdr:cNvPr>
        <xdr:cNvSpPr/>
      </xdr:nvSpPr>
      <xdr:spPr>
        <a:xfrm>
          <a:off x="8636000" y="99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160162</xdr:rowOff>
    </xdr:from>
    <xdr:to>
      <xdr:col>46</xdr:col>
      <xdr:colOff>38100</xdr:colOff>
      <xdr:row>60</xdr:row>
      <xdr:rowOff>90312</xdr:rowOff>
    </xdr:to>
    <xdr:sp macro="" textlink="">
      <xdr:nvSpPr>
        <xdr:cNvPr id="194" name="フローチャート: 判断 193">
          <a:extLst>
            <a:ext uri="{FF2B5EF4-FFF2-40B4-BE49-F238E27FC236}">
              <a16:creationId xmlns:a16="http://schemas.microsoft.com/office/drawing/2014/main" id="{00000000-0008-0000-0E00-0000C2000000}"/>
            </a:ext>
          </a:extLst>
        </xdr:cNvPr>
        <xdr:cNvSpPr/>
      </xdr:nvSpPr>
      <xdr:spPr>
        <a:xfrm>
          <a:off x="7842250" y="99074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24012</xdr:rowOff>
    </xdr:from>
    <xdr:to>
      <xdr:col>41</xdr:col>
      <xdr:colOff>101600</xdr:colOff>
      <xdr:row>59</xdr:row>
      <xdr:rowOff>125612</xdr:rowOff>
    </xdr:to>
    <xdr:sp macro="" textlink="">
      <xdr:nvSpPr>
        <xdr:cNvPr id="195" name="フローチャート: 判断 194">
          <a:extLst>
            <a:ext uri="{FF2B5EF4-FFF2-40B4-BE49-F238E27FC236}">
              <a16:creationId xmlns:a16="http://schemas.microsoft.com/office/drawing/2014/main" id="{00000000-0008-0000-0E00-0000C3000000}"/>
            </a:ext>
          </a:extLst>
        </xdr:cNvPr>
        <xdr:cNvSpPr/>
      </xdr:nvSpPr>
      <xdr:spPr>
        <a:xfrm>
          <a:off x="7029450" y="977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155292</xdr:rowOff>
    </xdr:from>
    <xdr:to>
      <xdr:col>50</xdr:col>
      <xdr:colOff>165100</xdr:colOff>
      <xdr:row>61</xdr:row>
      <xdr:rowOff>85442</xdr:rowOff>
    </xdr:to>
    <xdr:sp macro="" textlink="">
      <xdr:nvSpPr>
        <xdr:cNvPr id="201" name="楕円 200">
          <a:extLst>
            <a:ext uri="{FF2B5EF4-FFF2-40B4-BE49-F238E27FC236}">
              <a16:creationId xmlns:a16="http://schemas.microsoft.com/office/drawing/2014/main" id="{00000000-0008-0000-0E00-0000C9000000}"/>
            </a:ext>
          </a:extLst>
        </xdr:cNvPr>
        <xdr:cNvSpPr/>
      </xdr:nvSpPr>
      <xdr:spPr>
        <a:xfrm>
          <a:off x="8636000" y="100676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12952</xdr:rowOff>
    </xdr:from>
    <xdr:to>
      <xdr:col>46</xdr:col>
      <xdr:colOff>38100</xdr:colOff>
      <xdr:row>61</xdr:row>
      <xdr:rowOff>114552</xdr:rowOff>
    </xdr:to>
    <xdr:sp macro="" textlink="">
      <xdr:nvSpPr>
        <xdr:cNvPr id="202" name="楕円 201">
          <a:extLst>
            <a:ext uri="{FF2B5EF4-FFF2-40B4-BE49-F238E27FC236}">
              <a16:creationId xmlns:a16="http://schemas.microsoft.com/office/drawing/2014/main" id="{00000000-0008-0000-0E00-0000CA000000}"/>
            </a:ext>
          </a:extLst>
        </xdr:cNvPr>
        <xdr:cNvSpPr/>
      </xdr:nvSpPr>
      <xdr:spPr>
        <a:xfrm>
          <a:off x="7842250" y="100904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34642</xdr:rowOff>
    </xdr:from>
    <xdr:to>
      <xdr:col>50</xdr:col>
      <xdr:colOff>114300</xdr:colOff>
      <xdr:row>61</xdr:row>
      <xdr:rowOff>63752</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flipV="1">
          <a:off x="7886700" y="10112092"/>
          <a:ext cx="800100" cy="2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10515</xdr:rowOff>
    </xdr:from>
    <xdr:ext cx="599010" cy="259045"/>
    <xdr:sp macro="" textlink="">
      <xdr:nvSpPr>
        <xdr:cNvPr id="204" name="n_1aveValue【橋りょう・トンネル】&#10;一人当たり有形固定資産（償却資産）額">
          <a:extLst>
            <a:ext uri="{FF2B5EF4-FFF2-40B4-BE49-F238E27FC236}">
              <a16:creationId xmlns:a16="http://schemas.microsoft.com/office/drawing/2014/main" id="{00000000-0008-0000-0E00-0000CC000000}"/>
            </a:ext>
          </a:extLst>
        </xdr:cNvPr>
        <xdr:cNvSpPr txBox="1"/>
      </xdr:nvSpPr>
      <xdr:spPr>
        <a:xfrm>
          <a:off x="8399995" y="9757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106839</xdr:rowOff>
    </xdr:from>
    <xdr:ext cx="599010" cy="259045"/>
    <xdr:sp macro="" textlink="">
      <xdr:nvSpPr>
        <xdr:cNvPr id="205" name="n_2aveValue【橋りょう・トンネル】&#10;一人当たり有形固定資産（償却資産）額">
          <a:extLst>
            <a:ext uri="{FF2B5EF4-FFF2-40B4-BE49-F238E27FC236}">
              <a16:creationId xmlns:a16="http://schemas.microsoft.com/office/drawing/2014/main" id="{00000000-0008-0000-0E00-0000CD000000}"/>
            </a:ext>
          </a:extLst>
        </xdr:cNvPr>
        <xdr:cNvSpPr txBox="1"/>
      </xdr:nvSpPr>
      <xdr:spPr>
        <a:xfrm>
          <a:off x="7612595" y="968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142139</xdr:rowOff>
    </xdr:from>
    <xdr:ext cx="599010" cy="259045"/>
    <xdr:sp macro="" textlink="">
      <xdr:nvSpPr>
        <xdr:cNvPr id="206" name="n_3aveValue【橋りょう・トンネル】&#10;一人当たり有形固定資産（償却資産）額">
          <a:extLst>
            <a:ext uri="{FF2B5EF4-FFF2-40B4-BE49-F238E27FC236}">
              <a16:creationId xmlns:a16="http://schemas.microsoft.com/office/drawing/2014/main" id="{00000000-0008-0000-0E00-0000CE000000}"/>
            </a:ext>
          </a:extLst>
        </xdr:cNvPr>
        <xdr:cNvSpPr txBox="1"/>
      </xdr:nvSpPr>
      <xdr:spPr>
        <a:xfrm>
          <a:off x="6818845" y="9559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76569</xdr:rowOff>
    </xdr:from>
    <xdr:ext cx="599010" cy="259045"/>
    <xdr:sp macro="" textlink="">
      <xdr:nvSpPr>
        <xdr:cNvPr id="207" name="n_1mainValue【橋りょう・トンネル】&#10;一人当たり有形固定資産（償却資産）額">
          <a:extLst>
            <a:ext uri="{FF2B5EF4-FFF2-40B4-BE49-F238E27FC236}">
              <a16:creationId xmlns:a16="http://schemas.microsoft.com/office/drawing/2014/main" id="{00000000-0008-0000-0E00-0000CF000000}"/>
            </a:ext>
          </a:extLst>
        </xdr:cNvPr>
        <xdr:cNvSpPr txBox="1"/>
      </xdr:nvSpPr>
      <xdr:spPr>
        <a:xfrm>
          <a:off x="8399995" y="10154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105679</xdr:rowOff>
    </xdr:from>
    <xdr:ext cx="599010" cy="259045"/>
    <xdr:sp macro="" textlink="">
      <xdr:nvSpPr>
        <xdr:cNvPr id="208" name="n_2mainValue【橋りょう・トンネル】&#10;一人当たり有形固定資産（償却資産）額">
          <a:extLst>
            <a:ext uri="{FF2B5EF4-FFF2-40B4-BE49-F238E27FC236}">
              <a16:creationId xmlns:a16="http://schemas.microsoft.com/office/drawing/2014/main" id="{00000000-0008-0000-0E00-0000D0000000}"/>
            </a:ext>
          </a:extLst>
        </xdr:cNvPr>
        <xdr:cNvSpPr txBox="1"/>
      </xdr:nvSpPr>
      <xdr:spPr>
        <a:xfrm>
          <a:off x="7612595" y="10183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a:extLst>
            <a:ext uri="{FF2B5EF4-FFF2-40B4-BE49-F238E27FC236}">
              <a16:creationId xmlns:a16="http://schemas.microsoft.com/office/drawing/2014/main" id="{00000000-0008-0000-0E00-0000E6000000}"/>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167639</xdr:rowOff>
    </xdr:from>
    <xdr:to>
      <xdr:col>24</xdr:col>
      <xdr:colOff>62865</xdr:colOff>
      <xdr:row>87</xdr:row>
      <xdr:rowOff>26670</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4176395" y="13051789"/>
          <a:ext cx="1270" cy="1344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87</xdr:row>
      <xdr:rowOff>30497</xdr:rowOff>
    </xdr:from>
    <xdr:ext cx="405111" cy="259045"/>
    <xdr:sp macro="" textlink="">
      <xdr:nvSpPr>
        <xdr:cNvPr id="232" name="【公営住宅】&#10;有形固定資産減価償却率最小値テキスト">
          <a:extLst>
            <a:ext uri="{FF2B5EF4-FFF2-40B4-BE49-F238E27FC236}">
              <a16:creationId xmlns:a16="http://schemas.microsoft.com/office/drawing/2014/main" id="{00000000-0008-0000-0E00-0000E8000000}"/>
            </a:ext>
          </a:extLst>
        </xdr:cNvPr>
        <xdr:cNvSpPr txBox="1"/>
      </xdr:nvSpPr>
      <xdr:spPr>
        <a:xfrm>
          <a:off x="4229100" y="14400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26670</xdr:rowOff>
    </xdr:from>
    <xdr:to>
      <xdr:col>24</xdr:col>
      <xdr:colOff>152400</xdr:colOff>
      <xdr:row>87</xdr:row>
      <xdr:rowOff>26670</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4108450" y="14396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114316</xdr:rowOff>
    </xdr:from>
    <xdr:ext cx="405111" cy="259045"/>
    <xdr:sp macro="" textlink="">
      <xdr:nvSpPr>
        <xdr:cNvPr id="234" name="【公営住宅】&#10;有形固定資産減価償却率最大値テキスト">
          <a:extLst>
            <a:ext uri="{FF2B5EF4-FFF2-40B4-BE49-F238E27FC236}">
              <a16:creationId xmlns:a16="http://schemas.microsoft.com/office/drawing/2014/main" id="{00000000-0008-0000-0E00-0000EA000000}"/>
            </a:ext>
          </a:extLst>
        </xdr:cNvPr>
        <xdr:cNvSpPr txBox="1"/>
      </xdr:nvSpPr>
      <xdr:spPr>
        <a:xfrm>
          <a:off x="4229100" y="12833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167639</xdr:rowOff>
    </xdr:from>
    <xdr:to>
      <xdr:col>24</xdr:col>
      <xdr:colOff>152400</xdr:colOff>
      <xdr:row>78</xdr:row>
      <xdr:rowOff>167639</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4108450" y="130517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83</xdr:row>
      <xdr:rowOff>16</xdr:rowOff>
    </xdr:from>
    <xdr:ext cx="405111" cy="259045"/>
    <xdr:sp macro="" textlink="">
      <xdr:nvSpPr>
        <xdr:cNvPr id="236" name="【公営住宅】&#10;有形固定資産減価償却率平均値テキスト">
          <a:extLst>
            <a:ext uri="{FF2B5EF4-FFF2-40B4-BE49-F238E27FC236}">
              <a16:creationId xmlns:a16="http://schemas.microsoft.com/office/drawing/2014/main" id="{00000000-0008-0000-0E00-0000EC000000}"/>
            </a:ext>
          </a:extLst>
        </xdr:cNvPr>
        <xdr:cNvSpPr txBox="1"/>
      </xdr:nvSpPr>
      <xdr:spPr>
        <a:xfrm>
          <a:off x="4229100" y="13709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4127500" y="1373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97789</xdr:rowOff>
    </xdr:from>
    <xdr:to>
      <xdr:col>20</xdr:col>
      <xdr:colOff>38100</xdr:colOff>
      <xdr:row>84</xdr:row>
      <xdr:rowOff>27939</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3384550" y="138074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40639</xdr:rowOff>
    </xdr:from>
    <xdr:to>
      <xdr:col>15</xdr:col>
      <xdr:colOff>101600</xdr:colOff>
      <xdr:row>84</xdr:row>
      <xdr:rowOff>142239</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2571750" y="1391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139700</xdr:rowOff>
    </xdr:from>
    <xdr:to>
      <xdr:col>10</xdr:col>
      <xdr:colOff>165100</xdr:colOff>
      <xdr:row>85</xdr:row>
      <xdr:rowOff>69850</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1778000" y="140144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33020</xdr:rowOff>
    </xdr:from>
    <xdr:to>
      <xdr:col>20</xdr:col>
      <xdr:colOff>38100</xdr:colOff>
      <xdr:row>80</xdr:row>
      <xdr:rowOff>134620</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3384550" y="132473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33020</xdr:rowOff>
    </xdr:from>
    <xdr:to>
      <xdr:col>15</xdr:col>
      <xdr:colOff>101600</xdr:colOff>
      <xdr:row>80</xdr:row>
      <xdr:rowOff>134620</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257175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83820</xdr:rowOff>
    </xdr:from>
    <xdr:to>
      <xdr:col>19</xdr:col>
      <xdr:colOff>177800</xdr:colOff>
      <xdr:row>80</xdr:row>
      <xdr:rowOff>83820</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a:off x="2622550" y="1329817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19066</xdr:rowOff>
    </xdr:from>
    <xdr:ext cx="405111" cy="259045"/>
    <xdr:sp macro="" textlink="">
      <xdr:nvSpPr>
        <xdr:cNvPr id="249" name="n_1aveValue【公営住宅】&#10;有形固定資産減価償却率">
          <a:extLst>
            <a:ext uri="{FF2B5EF4-FFF2-40B4-BE49-F238E27FC236}">
              <a16:creationId xmlns:a16="http://schemas.microsoft.com/office/drawing/2014/main" id="{00000000-0008-0000-0E00-0000F9000000}"/>
            </a:ext>
          </a:extLst>
        </xdr:cNvPr>
        <xdr:cNvSpPr txBox="1"/>
      </xdr:nvSpPr>
      <xdr:spPr>
        <a:xfrm>
          <a:off x="32391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133366</xdr:rowOff>
    </xdr:from>
    <xdr:ext cx="405111" cy="259045"/>
    <xdr:sp macro="" textlink="">
      <xdr:nvSpPr>
        <xdr:cNvPr id="250" name="n_2aveValue【公営住宅】&#10;有形固定資産減価償却率">
          <a:extLst>
            <a:ext uri="{FF2B5EF4-FFF2-40B4-BE49-F238E27FC236}">
              <a16:creationId xmlns:a16="http://schemas.microsoft.com/office/drawing/2014/main" id="{00000000-0008-0000-0E00-0000FA000000}"/>
            </a:ext>
          </a:extLst>
        </xdr:cNvPr>
        <xdr:cNvSpPr txBox="1"/>
      </xdr:nvSpPr>
      <xdr:spPr>
        <a:xfrm>
          <a:off x="2439044" y="140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86377</xdr:rowOff>
    </xdr:from>
    <xdr:ext cx="405111" cy="259045"/>
    <xdr:sp macro="" textlink="">
      <xdr:nvSpPr>
        <xdr:cNvPr id="251" name="n_3aveValue【公営住宅】&#10;有形固定資産減価償却率">
          <a:extLst>
            <a:ext uri="{FF2B5EF4-FFF2-40B4-BE49-F238E27FC236}">
              <a16:creationId xmlns:a16="http://schemas.microsoft.com/office/drawing/2014/main" id="{00000000-0008-0000-0E00-0000FB000000}"/>
            </a:ext>
          </a:extLst>
        </xdr:cNvPr>
        <xdr:cNvSpPr txBox="1"/>
      </xdr:nvSpPr>
      <xdr:spPr>
        <a:xfrm>
          <a:off x="164529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151147</xdr:rowOff>
    </xdr:from>
    <xdr:ext cx="405111" cy="259045"/>
    <xdr:sp macro="" textlink="">
      <xdr:nvSpPr>
        <xdr:cNvPr id="252" name="n_1mainValue【公営住宅】&#10;有形固定資産減価償却率">
          <a:extLst>
            <a:ext uri="{FF2B5EF4-FFF2-40B4-BE49-F238E27FC236}">
              <a16:creationId xmlns:a16="http://schemas.microsoft.com/office/drawing/2014/main" id="{00000000-0008-0000-0E00-0000FC000000}"/>
            </a:ext>
          </a:extLst>
        </xdr:cNvPr>
        <xdr:cNvSpPr txBox="1"/>
      </xdr:nvSpPr>
      <xdr:spPr>
        <a:xfrm>
          <a:off x="3239144" y="13035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151147</xdr:rowOff>
    </xdr:from>
    <xdr:ext cx="405111" cy="259045"/>
    <xdr:sp macro="" textlink="">
      <xdr:nvSpPr>
        <xdr:cNvPr id="253" name="n_2mainValue【公営住宅】&#10;有形固定資産減価償却率">
          <a:extLst>
            <a:ext uri="{FF2B5EF4-FFF2-40B4-BE49-F238E27FC236}">
              <a16:creationId xmlns:a16="http://schemas.microsoft.com/office/drawing/2014/main" id="{00000000-0008-0000-0E00-0000FD000000}"/>
            </a:ext>
          </a:extLst>
        </xdr:cNvPr>
        <xdr:cNvSpPr txBox="1"/>
      </xdr:nvSpPr>
      <xdr:spPr>
        <a:xfrm>
          <a:off x="2439044" y="13035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55272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公営住宅】&#10;一人当たり面積グラフ枠">
          <a:extLst>
            <a:ext uri="{FF2B5EF4-FFF2-40B4-BE49-F238E27FC236}">
              <a16:creationId xmlns:a16="http://schemas.microsoft.com/office/drawing/2014/main" id="{00000000-0008-0000-0E00-000013010000}"/>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79</xdr:row>
      <xdr:rowOff>9525</xdr:rowOff>
    </xdr:from>
    <xdr:to>
      <xdr:col>54</xdr:col>
      <xdr:colOff>189865</xdr:colOff>
      <xdr:row>86</xdr:row>
      <xdr:rowOff>129539</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flipV="1">
          <a:off x="9427845" y="13058775"/>
          <a:ext cx="1270" cy="1275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133366</xdr:rowOff>
    </xdr:from>
    <xdr:ext cx="469744" cy="259045"/>
    <xdr:sp macro="" textlink="">
      <xdr:nvSpPr>
        <xdr:cNvPr id="277" name="【公営住宅】&#10;一人当たり面積最小値テキスト">
          <a:extLst>
            <a:ext uri="{FF2B5EF4-FFF2-40B4-BE49-F238E27FC236}">
              <a16:creationId xmlns:a16="http://schemas.microsoft.com/office/drawing/2014/main" id="{00000000-0008-0000-0E00-000015010000}"/>
            </a:ext>
          </a:extLst>
        </xdr:cNvPr>
        <xdr:cNvSpPr txBox="1"/>
      </xdr:nvSpPr>
      <xdr:spPr>
        <a:xfrm>
          <a:off x="9480550" y="1433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129539</xdr:rowOff>
    </xdr:from>
    <xdr:to>
      <xdr:col>55</xdr:col>
      <xdr:colOff>88900</xdr:colOff>
      <xdr:row>86</xdr:row>
      <xdr:rowOff>129539</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9359900" y="143344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127652</xdr:rowOff>
    </xdr:from>
    <xdr:ext cx="469744" cy="259045"/>
    <xdr:sp macro="" textlink="">
      <xdr:nvSpPr>
        <xdr:cNvPr id="279" name="【公営住宅】&#10;一人当たり面積最大値テキスト">
          <a:extLst>
            <a:ext uri="{FF2B5EF4-FFF2-40B4-BE49-F238E27FC236}">
              <a16:creationId xmlns:a16="http://schemas.microsoft.com/office/drawing/2014/main" id="{00000000-0008-0000-0E00-000017010000}"/>
            </a:ext>
          </a:extLst>
        </xdr:cNvPr>
        <xdr:cNvSpPr txBox="1"/>
      </xdr:nvSpPr>
      <xdr:spPr>
        <a:xfrm>
          <a:off x="9480550" y="1284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9525</xdr:rowOff>
    </xdr:from>
    <xdr:to>
      <xdr:col>55</xdr:col>
      <xdr:colOff>88900</xdr:colOff>
      <xdr:row>79</xdr:row>
      <xdr:rowOff>9525</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9359900" y="130587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82</xdr:row>
      <xdr:rowOff>144797</xdr:rowOff>
    </xdr:from>
    <xdr:ext cx="469744" cy="259045"/>
    <xdr:sp macro="" textlink="">
      <xdr:nvSpPr>
        <xdr:cNvPr id="281" name="【公営住宅】&#10;一人当たり面積平均値テキスト">
          <a:extLst>
            <a:ext uri="{FF2B5EF4-FFF2-40B4-BE49-F238E27FC236}">
              <a16:creationId xmlns:a16="http://schemas.microsoft.com/office/drawing/2014/main" id="{00000000-0008-0000-0E00-000019010000}"/>
            </a:ext>
          </a:extLst>
        </xdr:cNvPr>
        <xdr:cNvSpPr txBox="1"/>
      </xdr:nvSpPr>
      <xdr:spPr>
        <a:xfrm>
          <a:off x="9480550" y="13689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166370</xdr:rowOff>
    </xdr:from>
    <xdr:to>
      <xdr:col>55</xdr:col>
      <xdr:colOff>50800</xdr:colOff>
      <xdr:row>83</xdr:row>
      <xdr:rowOff>96520</xdr:rowOff>
    </xdr:to>
    <xdr:sp macro="" textlink="">
      <xdr:nvSpPr>
        <xdr:cNvPr id="282" name="フローチャート: 判断 281">
          <a:extLst>
            <a:ext uri="{FF2B5EF4-FFF2-40B4-BE49-F238E27FC236}">
              <a16:creationId xmlns:a16="http://schemas.microsoft.com/office/drawing/2014/main" id="{00000000-0008-0000-0E00-00001A010000}"/>
            </a:ext>
          </a:extLst>
        </xdr:cNvPr>
        <xdr:cNvSpPr/>
      </xdr:nvSpPr>
      <xdr:spPr>
        <a:xfrm>
          <a:off x="9398000" y="137109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283" name="フローチャート: 判断 282">
          <a:extLst>
            <a:ext uri="{FF2B5EF4-FFF2-40B4-BE49-F238E27FC236}">
              <a16:creationId xmlns:a16="http://schemas.microsoft.com/office/drawing/2014/main" id="{00000000-0008-0000-0E00-00001B010000}"/>
            </a:ext>
          </a:extLst>
        </xdr:cNvPr>
        <xdr:cNvSpPr/>
      </xdr:nvSpPr>
      <xdr:spPr>
        <a:xfrm>
          <a:off x="8636000" y="1372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xdr:rowOff>
    </xdr:from>
    <xdr:to>
      <xdr:col>46</xdr:col>
      <xdr:colOff>38100</xdr:colOff>
      <xdr:row>83</xdr:row>
      <xdr:rowOff>106045</xdr:rowOff>
    </xdr:to>
    <xdr:sp macro="" textlink="">
      <xdr:nvSpPr>
        <xdr:cNvPr id="284" name="フローチャート: 判断 283">
          <a:extLst>
            <a:ext uri="{FF2B5EF4-FFF2-40B4-BE49-F238E27FC236}">
              <a16:creationId xmlns:a16="http://schemas.microsoft.com/office/drawing/2014/main" id="{00000000-0008-0000-0E00-00001C010000}"/>
            </a:ext>
          </a:extLst>
        </xdr:cNvPr>
        <xdr:cNvSpPr/>
      </xdr:nvSpPr>
      <xdr:spPr>
        <a:xfrm>
          <a:off x="7842250" y="137140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114936</xdr:rowOff>
    </xdr:from>
    <xdr:to>
      <xdr:col>41</xdr:col>
      <xdr:colOff>101600</xdr:colOff>
      <xdr:row>82</xdr:row>
      <xdr:rowOff>45086</xdr:rowOff>
    </xdr:to>
    <xdr:sp macro="" textlink="">
      <xdr:nvSpPr>
        <xdr:cNvPr id="285" name="フローチャート: 判断 284">
          <a:extLst>
            <a:ext uri="{FF2B5EF4-FFF2-40B4-BE49-F238E27FC236}">
              <a16:creationId xmlns:a16="http://schemas.microsoft.com/office/drawing/2014/main" id="{00000000-0008-0000-0E00-00001D010000}"/>
            </a:ext>
          </a:extLst>
        </xdr:cNvPr>
        <xdr:cNvSpPr/>
      </xdr:nvSpPr>
      <xdr:spPr>
        <a:xfrm>
          <a:off x="7029450" y="134943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23495</xdr:rowOff>
    </xdr:from>
    <xdr:to>
      <xdr:col>50</xdr:col>
      <xdr:colOff>165100</xdr:colOff>
      <xdr:row>83</xdr:row>
      <xdr:rowOff>125095</xdr:rowOff>
    </xdr:to>
    <xdr:sp macro="" textlink="">
      <xdr:nvSpPr>
        <xdr:cNvPr id="291" name="楕円 290">
          <a:extLst>
            <a:ext uri="{FF2B5EF4-FFF2-40B4-BE49-F238E27FC236}">
              <a16:creationId xmlns:a16="http://schemas.microsoft.com/office/drawing/2014/main" id="{00000000-0008-0000-0E00-000023010000}"/>
            </a:ext>
          </a:extLst>
        </xdr:cNvPr>
        <xdr:cNvSpPr/>
      </xdr:nvSpPr>
      <xdr:spPr>
        <a:xfrm>
          <a:off x="8636000" y="1373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27305</xdr:rowOff>
    </xdr:from>
    <xdr:to>
      <xdr:col>46</xdr:col>
      <xdr:colOff>38100</xdr:colOff>
      <xdr:row>83</xdr:row>
      <xdr:rowOff>128905</xdr:rowOff>
    </xdr:to>
    <xdr:sp macro="" textlink="">
      <xdr:nvSpPr>
        <xdr:cNvPr id="292" name="楕円 291">
          <a:extLst>
            <a:ext uri="{FF2B5EF4-FFF2-40B4-BE49-F238E27FC236}">
              <a16:creationId xmlns:a16="http://schemas.microsoft.com/office/drawing/2014/main" id="{00000000-0008-0000-0E00-000024010000}"/>
            </a:ext>
          </a:extLst>
        </xdr:cNvPr>
        <xdr:cNvSpPr/>
      </xdr:nvSpPr>
      <xdr:spPr>
        <a:xfrm>
          <a:off x="7842250" y="137369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74295</xdr:rowOff>
    </xdr:from>
    <xdr:to>
      <xdr:col>50</xdr:col>
      <xdr:colOff>114300</xdr:colOff>
      <xdr:row>83</xdr:row>
      <xdr:rowOff>78105</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flipV="1">
          <a:off x="7886700" y="13783945"/>
          <a:ext cx="8001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132097</xdr:rowOff>
    </xdr:from>
    <xdr:ext cx="469744" cy="259045"/>
    <xdr:sp macro="" textlink="">
      <xdr:nvSpPr>
        <xdr:cNvPr id="294" name="n_1aveValue【公営住宅】&#10;一人当たり面積">
          <a:extLst>
            <a:ext uri="{FF2B5EF4-FFF2-40B4-BE49-F238E27FC236}">
              <a16:creationId xmlns:a16="http://schemas.microsoft.com/office/drawing/2014/main" id="{00000000-0008-0000-0E00-000026010000}"/>
            </a:ext>
          </a:extLst>
        </xdr:cNvPr>
        <xdr:cNvSpPr txBox="1"/>
      </xdr:nvSpPr>
      <xdr:spPr>
        <a:xfrm>
          <a:off x="8458277" y="1351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122572</xdr:rowOff>
    </xdr:from>
    <xdr:ext cx="469744" cy="259045"/>
    <xdr:sp macro="" textlink="">
      <xdr:nvSpPr>
        <xdr:cNvPr id="295" name="n_2aveValue【公営住宅】&#10;一人当たり面積">
          <a:extLst>
            <a:ext uri="{FF2B5EF4-FFF2-40B4-BE49-F238E27FC236}">
              <a16:creationId xmlns:a16="http://schemas.microsoft.com/office/drawing/2014/main" id="{00000000-0008-0000-0E00-000027010000}"/>
            </a:ext>
          </a:extLst>
        </xdr:cNvPr>
        <xdr:cNvSpPr txBox="1"/>
      </xdr:nvSpPr>
      <xdr:spPr>
        <a:xfrm>
          <a:off x="7677227" y="1350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61613</xdr:rowOff>
    </xdr:from>
    <xdr:ext cx="469744" cy="259045"/>
    <xdr:sp macro="" textlink="">
      <xdr:nvSpPr>
        <xdr:cNvPr id="296" name="n_3aveValue【公営住宅】&#10;一人当たり面積">
          <a:extLst>
            <a:ext uri="{FF2B5EF4-FFF2-40B4-BE49-F238E27FC236}">
              <a16:creationId xmlns:a16="http://schemas.microsoft.com/office/drawing/2014/main" id="{00000000-0008-0000-0E00-000028010000}"/>
            </a:ext>
          </a:extLst>
        </xdr:cNvPr>
        <xdr:cNvSpPr txBox="1"/>
      </xdr:nvSpPr>
      <xdr:spPr>
        <a:xfrm>
          <a:off x="6864427" y="1327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116222</xdr:rowOff>
    </xdr:from>
    <xdr:ext cx="469744" cy="259045"/>
    <xdr:sp macro="" textlink="">
      <xdr:nvSpPr>
        <xdr:cNvPr id="297" name="n_1mainValue【公営住宅】&#10;一人当たり面積">
          <a:extLst>
            <a:ext uri="{FF2B5EF4-FFF2-40B4-BE49-F238E27FC236}">
              <a16:creationId xmlns:a16="http://schemas.microsoft.com/office/drawing/2014/main" id="{00000000-0008-0000-0E00-000029010000}"/>
            </a:ext>
          </a:extLst>
        </xdr:cNvPr>
        <xdr:cNvSpPr txBox="1"/>
      </xdr:nvSpPr>
      <xdr:spPr>
        <a:xfrm>
          <a:off x="8458277" y="13825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120032</xdr:rowOff>
    </xdr:from>
    <xdr:ext cx="469744" cy="259045"/>
    <xdr:sp macro="" textlink="">
      <xdr:nvSpPr>
        <xdr:cNvPr id="298" name="n_2mainValue【公営住宅】&#10;一人当たり面積">
          <a:extLst>
            <a:ext uri="{FF2B5EF4-FFF2-40B4-BE49-F238E27FC236}">
              <a16:creationId xmlns:a16="http://schemas.microsoft.com/office/drawing/2014/main" id="{00000000-0008-0000-0E00-00002A010000}"/>
            </a:ext>
          </a:extLst>
        </xdr:cNvPr>
        <xdr:cNvSpPr txBox="1"/>
      </xdr:nvSpPr>
      <xdr:spPr>
        <a:xfrm>
          <a:off x="7677227" y="1382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3398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339891" y="180097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6" name="直線コネクタ 315">
          <a:extLst>
            <a:ext uri="{FF2B5EF4-FFF2-40B4-BE49-F238E27FC236}">
              <a16:creationId xmlns:a16="http://schemas.microsoft.com/office/drawing/2014/main" id="{00000000-0008-0000-0E00-00003C010000}"/>
            </a:ext>
          </a:extLst>
        </xdr:cNvPr>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19" name="テキスト ボックス 318">
          <a:extLst>
            <a:ext uri="{FF2B5EF4-FFF2-40B4-BE49-F238E27FC236}">
              <a16:creationId xmlns:a16="http://schemas.microsoft.com/office/drawing/2014/main" id="{00000000-0008-0000-0E00-00003F010000}"/>
            </a:ext>
          </a:extLst>
        </xdr:cNvPr>
        <xdr:cNvSpPr txBox="1"/>
      </xdr:nvSpPr>
      <xdr:spPr>
        <a:xfrm>
          <a:off x="339891" y="163768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21" name="テキスト ボックス 320">
          <a:extLst>
            <a:ext uri="{FF2B5EF4-FFF2-40B4-BE49-F238E27FC236}">
              <a16:creationId xmlns:a16="http://schemas.microsoft.com/office/drawing/2014/main" id="{00000000-0008-0000-0E00-000041010000}"/>
            </a:ext>
          </a:extLst>
        </xdr:cNvPr>
        <xdr:cNvSpPr txBox="1"/>
      </xdr:nvSpPr>
      <xdr:spPr>
        <a:xfrm>
          <a:off x="3398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2" name="【港湾・漁港】&#10;有形固定資産減価償却率グラフ枠">
          <a:extLst>
            <a:ext uri="{FF2B5EF4-FFF2-40B4-BE49-F238E27FC236}">
              <a16:creationId xmlns:a16="http://schemas.microsoft.com/office/drawing/2014/main" id="{00000000-0008-0000-0E00-000042010000}"/>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99061</xdr:rowOff>
    </xdr:from>
    <xdr:to>
      <xdr:col>24</xdr:col>
      <xdr:colOff>62865</xdr:colOff>
      <xdr:row>108</xdr:row>
      <xdr:rowOff>102326</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flipV="1">
          <a:off x="4176395" y="16672561"/>
          <a:ext cx="1270" cy="1374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106153</xdr:rowOff>
    </xdr:from>
    <xdr:ext cx="405111" cy="259045"/>
    <xdr:sp macro="" textlink="">
      <xdr:nvSpPr>
        <xdr:cNvPr id="324" name="【港湾・漁港】&#10;有形固定資産減価償却率最小値テキスト">
          <a:extLst>
            <a:ext uri="{FF2B5EF4-FFF2-40B4-BE49-F238E27FC236}">
              <a16:creationId xmlns:a16="http://schemas.microsoft.com/office/drawing/2014/main" id="{00000000-0008-0000-0E00-000044010000}"/>
            </a:ext>
          </a:extLst>
        </xdr:cNvPr>
        <xdr:cNvSpPr txBox="1"/>
      </xdr:nvSpPr>
      <xdr:spPr>
        <a:xfrm>
          <a:off x="4229100" y="1805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4108450" y="180474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45738</xdr:rowOff>
    </xdr:from>
    <xdr:ext cx="405111" cy="259045"/>
    <xdr:sp macro="" textlink="">
      <xdr:nvSpPr>
        <xdr:cNvPr id="326" name="【港湾・漁港】&#10;有形固定資産減価償却率最大値テキスト">
          <a:extLst>
            <a:ext uri="{FF2B5EF4-FFF2-40B4-BE49-F238E27FC236}">
              <a16:creationId xmlns:a16="http://schemas.microsoft.com/office/drawing/2014/main" id="{00000000-0008-0000-0E00-000046010000}"/>
            </a:ext>
          </a:extLst>
        </xdr:cNvPr>
        <xdr:cNvSpPr txBox="1"/>
      </xdr:nvSpPr>
      <xdr:spPr>
        <a:xfrm>
          <a:off x="4229100" y="1644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99061</xdr:rowOff>
    </xdr:from>
    <xdr:to>
      <xdr:col>24</xdr:col>
      <xdr:colOff>152400</xdr:colOff>
      <xdr:row>100</xdr:row>
      <xdr:rowOff>99061</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4108450" y="166725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147519</xdr:rowOff>
    </xdr:from>
    <xdr:ext cx="405111" cy="259045"/>
    <xdr:sp macro="" textlink="">
      <xdr:nvSpPr>
        <xdr:cNvPr id="328" name="【港湾・漁港】&#10;有形固定資産減価償却率平均値テキスト">
          <a:extLst>
            <a:ext uri="{FF2B5EF4-FFF2-40B4-BE49-F238E27FC236}">
              <a16:creationId xmlns:a16="http://schemas.microsoft.com/office/drawing/2014/main" id="{00000000-0008-0000-0E00-000048010000}"/>
            </a:ext>
          </a:extLst>
        </xdr:cNvPr>
        <xdr:cNvSpPr txBox="1"/>
      </xdr:nvSpPr>
      <xdr:spPr>
        <a:xfrm>
          <a:off x="4229100" y="17063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169092</xdr:rowOff>
    </xdr:from>
    <xdr:to>
      <xdr:col>24</xdr:col>
      <xdr:colOff>114300</xdr:colOff>
      <xdr:row>103</xdr:row>
      <xdr:rowOff>99242</xdr:rowOff>
    </xdr:to>
    <xdr:sp macro="" textlink="">
      <xdr:nvSpPr>
        <xdr:cNvPr id="329" name="フローチャート: 判断 328">
          <a:extLst>
            <a:ext uri="{FF2B5EF4-FFF2-40B4-BE49-F238E27FC236}">
              <a16:creationId xmlns:a16="http://schemas.microsoft.com/office/drawing/2014/main" id="{00000000-0008-0000-0E00-000049010000}"/>
            </a:ext>
          </a:extLst>
        </xdr:cNvPr>
        <xdr:cNvSpPr/>
      </xdr:nvSpPr>
      <xdr:spPr>
        <a:xfrm>
          <a:off x="4127500" y="1708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66221</xdr:rowOff>
    </xdr:from>
    <xdr:to>
      <xdr:col>20</xdr:col>
      <xdr:colOff>38100</xdr:colOff>
      <xdr:row>103</xdr:row>
      <xdr:rowOff>167821</xdr:rowOff>
    </xdr:to>
    <xdr:sp macro="" textlink="">
      <xdr:nvSpPr>
        <xdr:cNvPr id="330" name="フローチャート: 判断 329">
          <a:extLst>
            <a:ext uri="{FF2B5EF4-FFF2-40B4-BE49-F238E27FC236}">
              <a16:creationId xmlns:a16="http://schemas.microsoft.com/office/drawing/2014/main" id="{00000000-0008-0000-0E00-00004A010000}"/>
            </a:ext>
          </a:extLst>
        </xdr:cNvPr>
        <xdr:cNvSpPr/>
      </xdr:nvSpPr>
      <xdr:spPr>
        <a:xfrm>
          <a:off x="3384550" y="1715407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76019</xdr:rowOff>
    </xdr:from>
    <xdr:to>
      <xdr:col>15</xdr:col>
      <xdr:colOff>101600</xdr:colOff>
      <xdr:row>104</xdr:row>
      <xdr:rowOff>6169</xdr:rowOff>
    </xdr:to>
    <xdr:sp macro="" textlink="">
      <xdr:nvSpPr>
        <xdr:cNvPr id="331" name="フローチャート: 判断 330">
          <a:extLst>
            <a:ext uri="{FF2B5EF4-FFF2-40B4-BE49-F238E27FC236}">
              <a16:creationId xmlns:a16="http://schemas.microsoft.com/office/drawing/2014/main" id="{00000000-0008-0000-0E00-00004B010000}"/>
            </a:ext>
          </a:extLst>
        </xdr:cNvPr>
        <xdr:cNvSpPr/>
      </xdr:nvSpPr>
      <xdr:spPr>
        <a:xfrm>
          <a:off x="2571750" y="1716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149498</xdr:rowOff>
    </xdr:from>
    <xdr:to>
      <xdr:col>20</xdr:col>
      <xdr:colOff>38100</xdr:colOff>
      <xdr:row>103</xdr:row>
      <xdr:rowOff>79648</xdr:rowOff>
    </xdr:to>
    <xdr:sp macro="" textlink="">
      <xdr:nvSpPr>
        <xdr:cNvPr id="337" name="楕円 336">
          <a:extLst>
            <a:ext uri="{FF2B5EF4-FFF2-40B4-BE49-F238E27FC236}">
              <a16:creationId xmlns:a16="http://schemas.microsoft.com/office/drawing/2014/main" id="{00000000-0008-0000-0E00-000051010000}"/>
            </a:ext>
          </a:extLst>
        </xdr:cNvPr>
        <xdr:cNvSpPr/>
      </xdr:nvSpPr>
      <xdr:spPr>
        <a:xfrm>
          <a:off x="3384550" y="170658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17236</xdr:rowOff>
    </xdr:from>
    <xdr:to>
      <xdr:col>15</xdr:col>
      <xdr:colOff>101600</xdr:colOff>
      <xdr:row>103</xdr:row>
      <xdr:rowOff>118836</xdr:rowOff>
    </xdr:to>
    <xdr:sp macro="" textlink="">
      <xdr:nvSpPr>
        <xdr:cNvPr id="338" name="楕円 337">
          <a:extLst>
            <a:ext uri="{FF2B5EF4-FFF2-40B4-BE49-F238E27FC236}">
              <a16:creationId xmlns:a16="http://schemas.microsoft.com/office/drawing/2014/main" id="{00000000-0008-0000-0E00-000052010000}"/>
            </a:ext>
          </a:extLst>
        </xdr:cNvPr>
        <xdr:cNvSpPr/>
      </xdr:nvSpPr>
      <xdr:spPr>
        <a:xfrm>
          <a:off x="257175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28848</xdr:rowOff>
    </xdr:from>
    <xdr:to>
      <xdr:col>19</xdr:col>
      <xdr:colOff>177800</xdr:colOff>
      <xdr:row>103</xdr:row>
      <xdr:rowOff>68036</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flipV="1">
          <a:off x="2622550" y="17116698"/>
          <a:ext cx="80645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158948</xdr:rowOff>
    </xdr:from>
    <xdr:ext cx="405111" cy="259045"/>
    <xdr:sp macro="" textlink="">
      <xdr:nvSpPr>
        <xdr:cNvPr id="340" name="n_1aveValue【港湾・漁港】&#10;有形固定資産減価償却率">
          <a:extLst>
            <a:ext uri="{FF2B5EF4-FFF2-40B4-BE49-F238E27FC236}">
              <a16:creationId xmlns:a16="http://schemas.microsoft.com/office/drawing/2014/main" id="{00000000-0008-0000-0E00-000054010000}"/>
            </a:ext>
          </a:extLst>
        </xdr:cNvPr>
        <xdr:cNvSpPr txBox="1"/>
      </xdr:nvSpPr>
      <xdr:spPr>
        <a:xfrm>
          <a:off x="3239144" y="17246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168746</xdr:rowOff>
    </xdr:from>
    <xdr:ext cx="405111" cy="259045"/>
    <xdr:sp macro="" textlink="">
      <xdr:nvSpPr>
        <xdr:cNvPr id="341" name="n_2aveValue【港湾・漁港】&#10;有形固定資産減価償却率">
          <a:extLst>
            <a:ext uri="{FF2B5EF4-FFF2-40B4-BE49-F238E27FC236}">
              <a16:creationId xmlns:a16="http://schemas.microsoft.com/office/drawing/2014/main" id="{00000000-0008-0000-0E00-000055010000}"/>
            </a:ext>
          </a:extLst>
        </xdr:cNvPr>
        <xdr:cNvSpPr txBox="1"/>
      </xdr:nvSpPr>
      <xdr:spPr>
        <a:xfrm>
          <a:off x="2439044" y="17256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96175</xdr:rowOff>
    </xdr:from>
    <xdr:ext cx="405111" cy="259045"/>
    <xdr:sp macro="" textlink="">
      <xdr:nvSpPr>
        <xdr:cNvPr id="342" name="n_1mainValue【港湾・漁港】&#10;有形固定資産減価償却率">
          <a:extLst>
            <a:ext uri="{FF2B5EF4-FFF2-40B4-BE49-F238E27FC236}">
              <a16:creationId xmlns:a16="http://schemas.microsoft.com/office/drawing/2014/main" id="{00000000-0008-0000-0E00-000056010000}"/>
            </a:ext>
          </a:extLst>
        </xdr:cNvPr>
        <xdr:cNvSpPr txBox="1"/>
      </xdr:nvSpPr>
      <xdr:spPr>
        <a:xfrm>
          <a:off x="3239144" y="1684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135363</xdr:rowOff>
    </xdr:from>
    <xdr:ext cx="405111" cy="259045"/>
    <xdr:sp macro="" textlink="">
      <xdr:nvSpPr>
        <xdr:cNvPr id="343" name="n_2mainValue【港湾・漁港】&#10;有形固定資産減価償却率">
          <a:extLst>
            <a:ext uri="{FF2B5EF4-FFF2-40B4-BE49-F238E27FC236}">
              <a16:creationId xmlns:a16="http://schemas.microsoft.com/office/drawing/2014/main" id="{00000000-0008-0000-0E00-000057010000}"/>
            </a:ext>
          </a:extLst>
        </xdr:cNvPr>
        <xdr:cNvSpPr txBox="1"/>
      </xdr:nvSpPr>
      <xdr:spPr>
        <a:xfrm>
          <a:off x="2439044" y="16880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a:off x="5956300" y="181519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5726564" y="180097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4" name="直線コネクタ 353">
          <a:extLst>
            <a:ext uri="{FF2B5EF4-FFF2-40B4-BE49-F238E27FC236}">
              <a16:creationId xmlns:a16="http://schemas.microsoft.com/office/drawing/2014/main" id="{00000000-0008-0000-0E00-000062010000}"/>
            </a:ext>
          </a:extLst>
        </xdr:cNvPr>
        <xdr:cNvCxnSpPr/>
      </xdr:nvCxnSpPr>
      <xdr:spPr>
        <a:xfrm>
          <a:off x="5956300" y="178253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5418031" y="176831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6" name="直線コネクタ 355">
          <a:extLst>
            <a:ext uri="{FF2B5EF4-FFF2-40B4-BE49-F238E27FC236}">
              <a16:creationId xmlns:a16="http://schemas.microsoft.com/office/drawing/2014/main" id="{00000000-0008-0000-0E00-000064010000}"/>
            </a:ext>
          </a:extLst>
        </xdr:cNvPr>
        <xdr:cNvCxnSpPr/>
      </xdr:nvCxnSpPr>
      <xdr:spPr>
        <a:xfrm>
          <a:off x="5956300" y="174987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5418031" y="173565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8" name="直線コネクタ 357">
          <a:extLst>
            <a:ext uri="{FF2B5EF4-FFF2-40B4-BE49-F238E27FC236}">
              <a16:creationId xmlns:a16="http://schemas.microsoft.com/office/drawing/2014/main" id="{00000000-0008-0000-0E00-000066010000}"/>
            </a:ext>
          </a:extLst>
        </xdr:cNvPr>
        <xdr:cNvCxnSpPr/>
      </xdr:nvCxnSpPr>
      <xdr:spPr>
        <a:xfrm>
          <a:off x="5956300" y="171722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5418031" y="170299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a:off x="5956300" y="16845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129920</xdr:rowOff>
    </xdr:from>
    <xdr:ext cx="685572"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5327878" y="167034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a:off x="5956300" y="165190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5327878" y="163768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5" name="テキスト ボックス 364">
          <a:extLst>
            <a:ext uri="{FF2B5EF4-FFF2-40B4-BE49-F238E27FC236}">
              <a16:creationId xmlns:a16="http://schemas.microsoft.com/office/drawing/2014/main" id="{00000000-0008-0000-0E00-00006D010000}"/>
            </a:ext>
          </a:extLst>
        </xdr:cNvPr>
        <xdr:cNvSpPr txBox="1"/>
      </xdr:nvSpPr>
      <xdr:spPr>
        <a:xfrm>
          <a:off x="5327878" y="16050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6" name="【港湾・漁港】&#10;一人当たり有形固定資産（償却資産）額グラフ枠">
          <a:extLst>
            <a:ext uri="{FF2B5EF4-FFF2-40B4-BE49-F238E27FC236}">
              <a16:creationId xmlns:a16="http://schemas.microsoft.com/office/drawing/2014/main" id="{00000000-0008-0000-0E00-00006E010000}"/>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99</xdr:row>
      <xdr:rowOff>63525</xdr:rowOff>
    </xdr:from>
    <xdr:to>
      <xdr:col>54</xdr:col>
      <xdr:colOff>189865</xdr:colOff>
      <xdr:row>108</xdr:row>
      <xdr:rowOff>24000</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9427845" y="16465575"/>
          <a:ext cx="1270" cy="150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27827</xdr:rowOff>
    </xdr:from>
    <xdr:ext cx="599010" cy="259045"/>
    <xdr:sp macro="" textlink="">
      <xdr:nvSpPr>
        <xdr:cNvPr id="368" name="【港湾・漁港】&#10;一人当たり有形固定資産（償却資産）額最小値テキスト">
          <a:extLst>
            <a:ext uri="{FF2B5EF4-FFF2-40B4-BE49-F238E27FC236}">
              <a16:creationId xmlns:a16="http://schemas.microsoft.com/office/drawing/2014/main" id="{00000000-0008-0000-0E00-000070010000}"/>
            </a:ext>
          </a:extLst>
        </xdr:cNvPr>
        <xdr:cNvSpPr txBox="1"/>
      </xdr:nvSpPr>
      <xdr:spPr>
        <a:xfrm>
          <a:off x="9480550" y="1797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24000</xdr:rowOff>
    </xdr:from>
    <xdr:to>
      <xdr:col>55</xdr:col>
      <xdr:colOff>88900</xdr:colOff>
      <xdr:row>108</xdr:row>
      <xdr:rowOff>24000</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9359900" y="17969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10202</xdr:rowOff>
    </xdr:from>
    <xdr:ext cx="690189" cy="259045"/>
    <xdr:sp macro="" textlink="">
      <xdr:nvSpPr>
        <xdr:cNvPr id="370" name="【港湾・漁港】&#10;一人当たり有形固定資産（償却資産）額最大値テキスト">
          <a:extLst>
            <a:ext uri="{FF2B5EF4-FFF2-40B4-BE49-F238E27FC236}">
              <a16:creationId xmlns:a16="http://schemas.microsoft.com/office/drawing/2014/main" id="{00000000-0008-0000-0E00-000072010000}"/>
            </a:ext>
          </a:extLst>
        </xdr:cNvPr>
        <xdr:cNvSpPr txBox="1"/>
      </xdr:nvSpPr>
      <xdr:spPr>
        <a:xfrm>
          <a:off x="9480550" y="16240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63525</xdr:rowOff>
    </xdr:from>
    <xdr:to>
      <xdr:col>55</xdr:col>
      <xdr:colOff>88900</xdr:colOff>
      <xdr:row>99</xdr:row>
      <xdr:rowOff>63525</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9359900" y="164655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24381</xdr:rowOff>
    </xdr:from>
    <xdr:ext cx="599010" cy="259045"/>
    <xdr:sp macro="" textlink="">
      <xdr:nvSpPr>
        <xdr:cNvPr id="372" name="【港湾・漁港】&#10;一人当たり有形固定資産（償却資産）額平均値テキスト">
          <a:extLst>
            <a:ext uri="{FF2B5EF4-FFF2-40B4-BE49-F238E27FC236}">
              <a16:creationId xmlns:a16="http://schemas.microsoft.com/office/drawing/2014/main" id="{00000000-0008-0000-0E00-000074010000}"/>
            </a:ext>
          </a:extLst>
        </xdr:cNvPr>
        <xdr:cNvSpPr txBox="1"/>
      </xdr:nvSpPr>
      <xdr:spPr>
        <a:xfrm>
          <a:off x="9480550" y="174551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45954</xdr:rowOff>
    </xdr:from>
    <xdr:to>
      <xdr:col>55</xdr:col>
      <xdr:colOff>50800</xdr:colOff>
      <xdr:row>105</xdr:row>
      <xdr:rowOff>147554</xdr:rowOff>
    </xdr:to>
    <xdr:sp macro="" textlink="">
      <xdr:nvSpPr>
        <xdr:cNvPr id="373" name="フローチャート: 判断 372">
          <a:extLst>
            <a:ext uri="{FF2B5EF4-FFF2-40B4-BE49-F238E27FC236}">
              <a16:creationId xmlns:a16="http://schemas.microsoft.com/office/drawing/2014/main" id="{00000000-0008-0000-0E00-000075010000}"/>
            </a:ext>
          </a:extLst>
        </xdr:cNvPr>
        <xdr:cNvSpPr/>
      </xdr:nvSpPr>
      <xdr:spPr>
        <a:xfrm>
          <a:off x="9398000" y="1747670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77102</xdr:rowOff>
    </xdr:from>
    <xdr:to>
      <xdr:col>50</xdr:col>
      <xdr:colOff>165100</xdr:colOff>
      <xdr:row>106</xdr:row>
      <xdr:rowOff>7252</xdr:rowOff>
    </xdr:to>
    <xdr:sp macro="" textlink="">
      <xdr:nvSpPr>
        <xdr:cNvPr id="374" name="フローチャート: 判断 373">
          <a:extLst>
            <a:ext uri="{FF2B5EF4-FFF2-40B4-BE49-F238E27FC236}">
              <a16:creationId xmlns:a16="http://schemas.microsoft.com/office/drawing/2014/main" id="{00000000-0008-0000-0E00-000076010000}"/>
            </a:ext>
          </a:extLst>
        </xdr:cNvPr>
        <xdr:cNvSpPr/>
      </xdr:nvSpPr>
      <xdr:spPr>
        <a:xfrm>
          <a:off x="8636000" y="175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85167</xdr:rowOff>
    </xdr:from>
    <xdr:to>
      <xdr:col>46</xdr:col>
      <xdr:colOff>38100</xdr:colOff>
      <xdr:row>106</xdr:row>
      <xdr:rowOff>15317</xdr:rowOff>
    </xdr:to>
    <xdr:sp macro="" textlink="">
      <xdr:nvSpPr>
        <xdr:cNvPr id="375" name="フローチャート: 判断 374">
          <a:extLst>
            <a:ext uri="{FF2B5EF4-FFF2-40B4-BE49-F238E27FC236}">
              <a16:creationId xmlns:a16="http://schemas.microsoft.com/office/drawing/2014/main" id="{00000000-0008-0000-0E00-000077010000}"/>
            </a:ext>
          </a:extLst>
        </xdr:cNvPr>
        <xdr:cNvSpPr/>
      </xdr:nvSpPr>
      <xdr:spPr>
        <a:xfrm>
          <a:off x="7842250" y="1751591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67830</xdr:rowOff>
    </xdr:from>
    <xdr:to>
      <xdr:col>50</xdr:col>
      <xdr:colOff>165100</xdr:colOff>
      <xdr:row>108</xdr:row>
      <xdr:rowOff>169430</xdr:rowOff>
    </xdr:to>
    <xdr:sp macro="" textlink="">
      <xdr:nvSpPr>
        <xdr:cNvPr id="381" name="楕円 380">
          <a:extLst>
            <a:ext uri="{FF2B5EF4-FFF2-40B4-BE49-F238E27FC236}">
              <a16:creationId xmlns:a16="http://schemas.microsoft.com/office/drawing/2014/main" id="{00000000-0008-0000-0E00-00007D010000}"/>
            </a:ext>
          </a:extLst>
        </xdr:cNvPr>
        <xdr:cNvSpPr/>
      </xdr:nvSpPr>
      <xdr:spPr>
        <a:xfrm>
          <a:off x="8636000" y="1801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68325</xdr:rowOff>
    </xdr:from>
    <xdr:to>
      <xdr:col>46</xdr:col>
      <xdr:colOff>38100</xdr:colOff>
      <xdr:row>108</xdr:row>
      <xdr:rowOff>169925</xdr:rowOff>
    </xdr:to>
    <xdr:sp macro="" textlink="">
      <xdr:nvSpPr>
        <xdr:cNvPr id="382" name="楕円 381">
          <a:extLst>
            <a:ext uri="{FF2B5EF4-FFF2-40B4-BE49-F238E27FC236}">
              <a16:creationId xmlns:a16="http://schemas.microsoft.com/office/drawing/2014/main" id="{00000000-0008-0000-0E00-00007E010000}"/>
            </a:ext>
          </a:extLst>
        </xdr:cNvPr>
        <xdr:cNvSpPr/>
      </xdr:nvSpPr>
      <xdr:spPr>
        <a:xfrm>
          <a:off x="7842250" y="180134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118630</xdr:rowOff>
    </xdr:from>
    <xdr:to>
      <xdr:col>50</xdr:col>
      <xdr:colOff>114300</xdr:colOff>
      <xdr:row>108</xdr:row>
      <xdr:rowOff>119125</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flipV="1">
          <a:off x="7886700" y="18063730"/>
          <a:ext cx="8001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23779</xdr:rowOff>
    </xdr:from>
    <xdr:ext cx="599010" cy="259045"/>
    <xdr:sp macro="" textlink="">
      <xdr:nvSpPr>
        <xdr:cNvPr id="384" name="n_1aveValue【港湾・漁港】&#10;一人当たり有形固定資産（償却資産）額">
          <a:extLst>
            <a:ext uri="{FF2B5EF4-FFF2-40B4-BE49-F238E27FC236}">
              <a16:creationId xmlns:a16="http://schemas.microsoft.com/office/drawing/2014/main" id="{00000000-0008-0000-0E00-000080010000}"/>
            </a:ext>
          </a:extLst>
        </xdr:cNvPr>
        <xdr:cNvSpPr txBox="1"/>
      </xdr:nvSpPr>
      <xdr:spPr>
        <a:xfrm>
          <a:off x="8399995" y="17283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31844</xdr:rowOff>
    </xdr:from>
    <xdr:ext cx="599010" cy="259045"/>
    <xdr:sp macro="" textlink="">
      <xdr:nvSpPr>
        <xdr:cNvPr id="385" name="n_2aveValue【港湾・漁港】&#10;一人当たり有形固定資産（償却資産）額">
          <a:extLst>
            <a:ext uri="{FF2B5EF4-FFF2-40B4-BE49-F238E27FC236}">
              <a16:creationId xmlns:a16="http://schemas.microsoft.com/office/drawing/2014/main" id="{00000000-0008-0000-0E00-000081010000}"/>
            </a:ext>
          </a:extLst>
        </xdr:cNvPr>
        <xdr:cNvSpPr txBox="1"/>
      </xdr:nvSpPr>
      <xdr:spPr>
        <a:xfrm>
          <a:off x="7612595" y="17291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160557</xdr:rowOff>
    </xdr:from>
    <xdr:ext cx="534377" cy="259045"/>
    <xdr:sp macro="" textlink="">
      <xdr:nvSpPr>
        <xdr:cNvPr id="386" name="n_1mainValue【港湾・漁港】&#10;一人当たり有形固定資産（償却資産）額">
          <a:extLst>
            <a:ext uri="{FF2B5EF4-FFF2-40B4-BE49-F238E27FC236}">
              <a16:creationId xmlns:a16="http://schemas.microsoft.com/office/drawing/2014/main" id="{00000000-0008-0000-0E00-000082010000}"/>
            </a:ext>
          </a:extLst>
        </xdr:cNvPr>
        <xdr:cNvSpPr txBox="1"/>
      </xdr:nvSpPr>
      <xdr:spPr>
        <a:xfrm>
          <a:off x="8425961" y="1810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161052</xdr:rowOff>
    </xdr:from>
    <xdr:ext cx="534377" cy="259045"/>
    <xdr:sp macro="" textlink="">
      <xdr:nvSpPr>
        <xdr:cNvPr id="387" name="n_2mainValue【港湾・漁港】&#10;一人当たり有形固定資産（償却資産）額">
          <a:extLst>
            <a:ext uri="{FF2B5EF4-FFF2-40B4-BE49-F238E27FC236}">
              <a16:creationId xmlns:a16="http://schemas.microsoft.com/office/drawing/2014/main" id="{00000000-0008-0000-0E00-000083010000}"/>
            </a:ext>
          </a:extLst>
        </xdr:cNvPr>
        <xdr:cNvSpPr txBox="1"/>
      </xdr:nvSpPr>
      <xdr:spPr>
        <a:xfrm>
          <a:off x="7644911" y="1810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0906911" y="684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8" name="【空港】&#10;有形固定資産減価償却率グラフ枠">
          <a:extLst>
            <a:ext uri="{FF2B5EF4-FFF2-40B4-BE49-F238E27FC236}">
              <a16:creationId xmlns:a16="http://schemas.microsoft.com/office/drawing/2014/main" id="{00000000-0008-0000-0E00-000098010000}"/>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123825</xdr:rowOff>
    </xdr:from>
    <xdr:to>
      <xdr:col>85</xdr:col>
      <xdr:colOff>126364</xdr:colOff>
      <xdr:row>41</xdr:row>
      <xdr:rowOff>161925</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flipV="1">
          <a:off x="14698345" y="5413375"/>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165752</xdr:rowOff>
    </xdr:from>
    <xdr:ext cx="340478" cy="259045"/>
    <xdr:sp macro="" textlink="">
      <xdr:nvSpPr>
        <xdr:cNvPr id="410" name="【空港】&#10;有形固定資産減価償却率最小値テキスト">
          <a:extLst>
            <a:ext uri="{FF2B5EF4-FFF2-40B4-BE49-F238E27FC236}">
              <a16:creationId xmlns:a16="http://schemas.microsoft.com/office/drawing/2014/main" id="{00000000-0008-0000-0E00-00009A010000}"/>
            </a:ext>
          </a:extLst>
        </xdr:cNvPr>
        <xdr:cNvSpPr txBox="1"/>
      </xdr:nvSpPr>
      <xdr:spPr>
        <a:xfrm>
          <a:off x="14744700" y="69412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161925</xdr:rowOff>
    </xdr:from>
    <xdr:to>
      <xdr:col>86</xdr:col>
      <xdr:colOff>25400</xdr:colOff>
      <xdr:row>41</xdr:row>
      <xdr:rowOff>161925</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4611350" y="69373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70502</xdr:rowOff>
    </xdr:from>
    <xdr:ext cx="405111" cy="259045"/>
    <xdr:sp macro="" textlink="">
      <xdr:nvSpPr>
        <xdr:cNvPr id="412" name="【空港】&#10;有形固定資産減価償却率最大値テキスト">
          <a:extLst>
            <a:ext uri="{FF2B5EF4-FFF2-40B4-BE49-F238E27FC236}">
              <a16:creationId xmlns:a16="http://schemas.microsoft.com/office/drawing/2014/main" id="{00000000-0008-0000-0E00-00009C010000}"/>
            </a:ext>
          </a:extLst>
        </xdr:cNvPr>
        <xdr:cNvSpPr txBox="1"/>
      </xdr:nvSpPr>
      <xdr:spPr>
        <a:xfrm>
          <a:off x="14744700" y="5194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123825</xdr:rowOff>
    </xdr:from>
    <xdr:to>
      <xdr:col>86</xdr:col>
      <xdr:colOff>25400</xdr:colOff>
      <xdr:row>32</xdr:row>
      <xdr:rowOff>123825</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4611350" y="54133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144797</xdr:rowOff>
    </xdr:from>
    <xdr:ext cx="405111" cy="259045"/>
    <xdr:sp macro="" textlink="">
      <xdr:nvSpPr>
        <xdr:cNvPr id="414" name="【空港】&#10;有形固定資産減価償却率平均値テキスト">
          <a:extLst>
            <a:ext uri="{FF2B5EF4-FFF2-40B4-BE49-F238E27FC236}">
              <a16:creationId xmlns:a16="http://schemas.microsoft.com/office/drawing/2014/main" id="{00000000-0008-0000-0E00-00009E010000}"/>
            </a:ext>
          </a:extLst>
        </xdr:cNvPr>
        <xdr:cNvSpPr txBox="1"/>
      </xdr:nvSpPr>
      <xdr:spPr>
        <a:xfrm>
          <a:off x="14744700" y="5764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166370</xdr:rowOff>
    </xdr:from>
    <xdr:to>
      <xdr:col>85</xdr:col>
      <xdr:colOff>177800</xdr:colOff>
      <xdr:row>35</xdr:row>
      <xdr:rowOff>96520</xdr:rowOff>
    </xdr:to>
    <xdr:sp macro="" textlink="">
      <xdr:nvSpPr>
        <xdr:cNvPr id="415" name="フローチャート: 判断 414">
          <a:extLst>
            <a:ext uri="{FF2B5EF4-FFF2-40B4-BE49-F238E27FC236}">
              <a16:creationId xmlns:a16="http://schemas.microsoft.com/office/drawing/2014/main" id="{00000000-0008-0000-0E00-00009F010000}"/>
            </a:ext>
          </a:extLst>
        </xdr:cNvPr>
        <xdr:cNvSpPr/>
      </xdr:nvSpPr>
      <xdr:spPr>
        <a:xfrm>
          <a:off x="14649450" y="57861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29210</xdr:rowOff>
    </xdr:from>
    <xdr:to>
      <xdr:col>81</xdr:col>
      <xdr:colOff>101600</xdr:colOff>
      <xdr:row>35</xdr:row>
      <xdr:rowOff>130810</xdr:rowOff>
    </xdr:to>
    <xdr:sp macro="" textlink="">
      <xdr:nvSpPr>
        <xdr:cNvPr id="416" name="フローチャート: 判断 415">
          <a:extLst>
            <a:ext uri="{FF2B5EF4-FFF2-40B4-BE49-F238E27FC236}">
              <a16:creationId xmlns:a16="http://schemas.microsoft.com/office/drawing/2014/main" id="{00000000-0008-0000-0E00-0000A0010000}"/>
            </a:ext>
          </a:extLst>
        </xdr:cNvPr>
        <xdr:cNvSpPr/>
      </xdr:nvSpPr>
      <xdr:spPr>
        <a:xfrm>
          <a:off x="1388745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128270</xdr:rowOff>
    </xdr:from>
    <xdr:to>
      <xdr:col>76</xdr:col>
      <xdr:colOff>165100</xdr:colOff>
      <xdr:row>36</xdr:row>
      <xdr:rowOff>58420</xdr:rowOff>
    </xdr:to>
    <xdr:sp macro="" textlink="">
      <xdr:nvSpPr>
        <xdr:cNvPr id="417" name="フローチャート: 判断 416">
          <a:extLst>
            <a:ext uri="{FF2B5EF4-FFF2-40B4-BE49-F238E27FC236}">
              <a16:creationId xmlns:a16="http://schemas.microsoft.com/office/drawing/2014/main" id="{00000000-0008-0000-0E00-0000A1010000}"/>
            </a:ext>
          </a:extLst>
        </xdr:cNvPr>
        <xdr:cNvSpPr/>
      </xdr:nvSpPr>
      <xdr:spPr>
        <a:xfrm>
          <a:off x="13093700" y="59131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153035</xdr:rowOff>
    </xdr:from>
    <xdr:to>
      <xdr:col>81</xdr:col>
      <xdr:colOff>101600</xdr:colOff>
      <xdr:row>37</xdr:row>
      <xdr:rowOff>83185</xdr:rowOff>
    </xdr:to>
    <xdr:sp macro="" textlink="">
      <xdr:nvSpPr>
        <xdr:cNvPr id="423" name="楕円 422">
          <a:extLst>
            <a:ext uri="{FF2B5EF4-FFF2-40B4-BE49-F238E27FC236}">
              <a16:creationId xmlns:a16="http://schemas.microsoft.com/office/drawing/2014/main" id="{00000000-0008-0000-0E00-0000A7010000}"/>
            </a:ext>
          </a:extLst>
        </xdr:cNvPr>
        <xdr:cNvSpPr/>
      </xdr:nvSpPr>
      <xdr:spPr>
        <a:xfrm>
          <a:off x="13887450" y="61029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424" name="楕円 423">
          <a:extLst>
            <a:ext uri="{FF2B5EF4-FFF2-40B4-BE49-F238E27FC236}">
              <a16:creationId xmlns:a16="http://schemas.microsoft.com/office/drawing/2014/main" id="{00000000-0008-0000-0E00-0000A8010000}"/>
            </a:ext>
          </a:extLst>
        </xdr:cNvPr>
        <xdr:cNvSpPr/>
      </xdr:nvSpPr>
      <xdr:spPr>
        <a:xfrm>
          <a:off x="130937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32385</xdr:rowOff>
    </xdr:from>
    <xdr:to>
      <xdr:col>81</xdr:col>
      <xdr:colOff>50800</xdr:colOff>
      <xdr:row>37</xdr:row>
      <xdr:rowOff>64770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flipV="1">
          <a:off x="13144500" y="6147435"/>
          <a:ext cx="7937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147337</xdr:rowOff>
    </xdr:from>
    <xdr:ext cx="405111" cy="259045"/>
    <xdr:sp macro="" textlink="">
      <xdr:nvSpPr>
        <xdr:cNvPr id="426" name="n_1aveValue【空港】&#10;有形固定資産減価償却率">
          <a:extLst>
            <a:ext uri="{FF2B5EF4-FFF2-40B4-BE49-F238E27FC236}">
              <a16:creationId xmlns:a16="http://schemas.microsoft.com/office/drawing/2014/main" id="{00000000-0008-0000-0E00-0000AA010000}"/>
            </a:ext>
          </a:extLst>
        </xdr:cNvPr>
        <xdr:cNvSpPr txBox="1"/>
      </xdr:nvSpPr>
      <xdr:spPr>
        <a:xfrm>
          <a:off x="13742044" y="5601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74947</xdr:rowOff>
    </xdr:from>
    <xdr:ext cx="405111" cy="259045"/>
    <xdr:sp macro="" textlink="">
      <xdr:nvSpPr>
        <xdr:cNvPr id="427" name="n_2aveValue【空港】&#10;有形固定資産減価償却率">
          <a:extLst>
            <a:ext uri="{FF2B5EF4-FFF2-40B4-BE49-F238E27FC236}">
              <a16:creationId xmlns:a16="http://schemas.microsoft.com/office/drawing/2014/main" id="{00000000-0008-0000-0E00-0000AB010000}"/>
            </a:ext>
          </a:extLst>
        </xdr:cNvPr>
        <xdr:cNvSpPr txBox="1"/>
      </xdr:nvSpPr>
      <xdr:spPr>
        <a:xfrm>
          <a:off x="12960994" y="56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74312</xdr:rowOff>
    </xdr:from>
    <xdr:ext cx="405111" cy="259045"/>
    <xdr:sp macro="" textlink="">
      <xdr:nvSpPr>
        <xdr:cNvPr id="428" name="n_1mainValue【空港】&#10;有形固定資産減価償却率">
          <a:extLst>
            <a:ext uri="{FF2B5EF4-FFF2-40B4-BE49-F238E27FC236}">
              <a16:creationId xmlns:a16="http://schemas.microsoft.com/office/drawing/2014/main" id="{00000000-0008-0000-0E00-0000AC010000}"/>
            </a:ext>
          </a:extLst>
        </xdr:cNvPr>
        <xdr:cNvSpPr txBox="1"/>
      </xdr:nvSpPr>
      <xdr:spPr>
        <a:xfrm>
          <a:off x="13742044" y="618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106697</xdr:rowOff>
    </xdr:from>
    <xdr:ext cx="405111" cy="259045"/>
    <xdr:sp macro="" textlink="">
      <xdr:nvSpPr>
        <xdr:cNvPr id="429" name="n_2mainValue【空港】&#10;有形固定資産減価償却率">
          <a:extLst>
            <a:ext uri="{FF2B5EF4-FFF2-40B4-BE49-F238E27FC236}">
              <a16:creationId xmlns:a16="http://schemas.microsoft.com/office/drawing/2014/main" id="{00000000-0008-0000-0E00-0000AD010000}"/>
            </a:ext>
          </a:extLst>
        </xdr:cNvPr>
        <xdr:cNvSpPr txBox="1"/>
      </xdr:nvSpPr>
      <xdr:spPr>
        <a:xfrm>
          <a:off x="12960994" y="622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a:extLst>
            <a:ext uri="{FF2B5EF4-FFF2-40B4-BE49-F238E27FC236}">
              <a16:creationId xmlns:a16="http://schemas.microsoft.com/office/drawing/2014/main" id="{00000000-0008-0000-0E00-0000AE010000}"/>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16248514" y="6772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15985051" y="6328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105427</xdr:rowOff>
    </xdr:from>
    <xdr:ext cx="531299"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15985051" y="5890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162577</xdr:rowOff>
    </xdr:from>
    <xdr:ext cx="531299"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5985051" y="5452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59850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8" name="【空港】&#10;一人当たり有形固定資産（償却資産）額グラフ枠">
          <a:extLst>
            <a:ext uri="{FF2B5EF4-FFF2-40B4-BE49-F238E27FC236}">
              <a16:creationId xmlns:a16="http://schemas.microsoft.com/office/drawing/2014/main" id="{00000000-0008-0000-0E00-0000C0010000}"/>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26777</xdr:rowOff>
    </xdr:from>
    <xdr:to>
      <xdr:col>116</xdr:col>
      <xdr:colOff>62864</xdr:colOff>
      <xdr:row>41</xdr:row>
      <xdr:rowOff>116297</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flipV="1">
          <a:off x="19949795" y="5811627"/>
          <a:ext cx="1269" cy="108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120124</xdr:rowOff>
    </xdr:from>
    <xdr:ext cx="378565" cy="259045"/>
    <xdr:sp macro="" textlink="">
      <xdr:nvSpPr>
        <xdr:cNvPr id="450" name="【空港】&#10;一人当たり有形固定資産（償却資産）額最小値テキスト">
          <a:extLst>
            <a:ext uri="{FF2B5EF4-FFF2-40B4-BE49-F238E27FC236}">
              <a16:creationId xmlns:a16="http://schemas.microsoft.com/office/drawing/2014/main" id="{00000000-0008-0000-0E00-0000C2010000}"/>
            </a:ext>
          </a:extLst>
        </xdr:cNvPr>
        <xdr:cNvSpPr txBox="1"/>
      </xdr:nvSpPr>
      <xdr:spPr>
        <a:xfrm>
          <a:off x="20002500" y="6895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116297</xdr:rowOff>
    </xdr:from>
    <xdr:to>
      <xdr:col>116</xdr:col>
      <xdr:colOff>152400</xdr:colOff>
      <xdr:row>41</xdr:row>
      <xdr:rowOff>116297</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19881850" y="68917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144904</xdr:rowOff>
    </xdr:from>
    <xdr:ext cx="534377" cy="259045"/>
    <xdr:sp macro="" textlink="">
      <xdr:nvSpPr>
        <xdr:cNvPr id="452" name="【空港】&#10;一人当たり有形固定資産（償却資産）額最大値テキスト">
          <a:extLst>
            <a:ext uri="{FF2B5EF4-FFF2-40B4-BE49-F238E27FC236}">
              <a16:creationId xmlns:a16="http://schemas.microsoft.com/office/drawing/2014/main" id="{00000000-0008-0000-0E00-0000C4010000}"/>
            </a:ext>
          </a:extLst>
        </xdr:cNvPr>
        <xdr:cNvSpPr txBox="1"/>
      </xdr:nvSpPr>
      <xdr:spPr>
        <a:xfrm>
          <a:off x="20002500" y="559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26777</xdr:rowOff>
    </xdr:from>
    <xdr:to>
      <xdr:col>116</xdr:col>
      <xdr:colOff>152400</xdr:colOff>
      <xdr:row>35</xdr:row>
      <xdr:rowOff>26777</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19881850" y="58116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89872</xdr:rowOff>
    </xdr:from>
    <xdr:ext cx="534377" cy="259045"/>
    <xdr:sp macro="" textlink="">
      <xdr:nvSpPr>
        <xdr:cNvPr id="454" name="【空港】&#10;一人当たり有形固定資産（償却資産）額平均値テキスト">
          <a:extLst>
            <a:ext uri="{FF2B5EF4-FFF2-40B4-BE49-F238E27FC236}">
              <a16:creationId xmlns:a16="http://schemas.microsoft.com/office/drawing/2014/main" id="{00000000-0008-0000-0E00-0000C6010000}"/>
            </a:ext>
          </a:extLst>
        </xdr:cNvPr>
        <xdr:cNvSpPr txBox="1"/>
      </xdr:nvSpPr>
      <xdr:spPr>
        <a:xfrm>
          <a:off x="20002500" y="63700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111445</xdr:rowOff>
    </xdr:from>
    <xdr:to>
      <xdr:col>116</xdr:col>
      <xdr:colOff>114300</xdr:colOff>
      <xdr:row>39</xdr:row>
      <xdr:rowOff>41595</xdr:rowOff>
    </xdr:to>
    <xdr:sp macro="" textlink="">
      <xdr:nvSpPr>
        <xdr:cNvPr id="455" name="フローチャート: 判断 454">
          <a:extLst>
            <a:ext uri="{FF2B5EF4-FFF2-40B4-BE49-F238E27FC236}">
              <a16:creationId xmlns:a16="http://schemas.microsoft.com/office/drawing/2014/main" id="{00000000-0008-0000-0E00-0000C7010000}"/>
            </a:ext>
          </a:extLst>
        </xdr:cNvPr>
        <xdr:cNvSpPr/>
      </xdr:nvSpPr>
      <xdr:spPr>
        <a:xfrm>
          <a:off x="19900900" y="63915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148433</xdr:rowOff>
    </xdr:from>
    <xdr:to>
      <xdr:col>112</xdr:col>
      <xdr:colOff>38100</xdr:colOff>
      <xdr:row>39</xdr:row>
      <xdr:rowOff>78583</xdr:rowOff>
    </xdr:to>
    <xdr:sp macro="" textlink="">
      <xdr:nvSpPr>
        <xdr:cNvPr id="456" name="フローチャート: 判断 455">
          <a:extLst>
            <a:ext uri="{FF2B5EF4-FFF2-40B4-BE49-F238E27FC236}">
              <a16:creationId xmlns:a16="http://schemas.microsoft.com/office/drawing/2014/main" id="{00000000-0008-0000-0E00-0000C8010000}"/>
            </a:ext>
          </a:extLst>
        </xdr:cNvPr>
        <xdr:cNvSpPr/>
      </xdr:nvSpPr>
      <xdr:spPr>
        <a:xfrm>
          <a:off x="19157950" y="642858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6655</xdr:rowOff>
    </xdr:from>
    <xdr:to>
      <xdr:col>107</xdr:col>
      <xdr:colOff>101600</xdr:colOff>
      <xdr:row>39</xdr:row>
      <xdr:rowOff>108255</xdr:rowOff>
    </xdr:to>
    <xdr:sp macro="" textlink="">
      <xdr:nvSpPr>
        <xdr:cNvPr id="457" name="フローチャート: 判断 456">
          <a:extLst>
            <a:ext uri="{FF2B5EF4-FFF2-40B4-BE49-F238E27FC236}">
              <a16:creationId xmlns:a16="http://schemas.microsoft.com/office/drawing/2014/main" id="{00000000-0008-0000-0E00-0000C9010000}"/>
            </a:ext>
          </a:extLst>
        </xdr:cNvPr>
        <xdr:cNvSpPr/>
      </xdr:nvSpPr>
      <xdr:spPr>
        <a:xfrm>
          <a:off x="18345150" y="64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139197</xdr:rowOff>
    </xdr:from>
    <xdr:to>
      <xdr:col>112</xdr:col>
      <xdr:colOff>38100</xdr:colOff>
      <xdr:row>41</xdr:row>
      <xdr:rowOff>69347</xdr:rowOff>
    </xdr:to>
    <xdr:sp macro="" textlink="">
      <xdr:nvSpPr>
        <xdr:cNvPr id="463" name="楕円 462">
          <a:extLst>
            <a:ext uri="{FF2B5EF4-FFF2-40B4-BE49-F238E27FC236}">
              <a16:creationId xmlns:a16="http://schemas.microsoft.com/office/drawing/2014/main" id="{00000000-0008-0000-0E00-0000CF010000}"/>
            </a:ext>
          </a:extLst>
        </xdr:cNvPr>
        <xdr:cNvSpPr/>
      </xdr:nvSpPr>
      <xdr:spPr>
        <a:xfrm>
          <a:off x="19157950" y="674954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139883</xdr:rowOff>
    </xdr:from>
    <xdr:to>
      <xdr:col>107</xdr:col>
      <xdr:colOff>101600</xdr:colOff>
      <xdr:row>41</xdr:row>
      <xdr:rowOff>70033</xdr:rowOff>
    </xdr:to>
    <xdr:sp macro="" textlink="">
      <xdr:nvSpPr>
        <xdr:cNvPr id="464" name="楕円 463">
          <a:extLst>
            <a:ext uri="{FF2B5EF4-FFF2-40B4-BE49-F238E27FC236}">
              <a16:creationId xmlns:a16="http://schemas.microsoft.com/office/drawing/2014/main" id="{00000000-0008-0000-0E00-0000D0010000}"/>
            </a:ext>
          </a:extLst>
        </xdr:cNvPr>
        <xdr:cNvSpPr/>
      </xdr:nvSpPr>
      <xdr:spPr>
        <a:xfrm>
          <a:off x="18345150" y="67502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18547</xdr:rowOff>
    </xdr:from>
    <xdr:to>
      <xdr:col>111</xdr:col>
      <xdr:colOff>177800</xdr:colOff>
      <xdr:row>41</xdr:row>
      <xdr:rowOff>19233</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flipV="1">
          <a:off x="18395950" y="6793997"/>
          <a:ext cx="80645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37</xdr:row>
      <xdr:rowOff>95109</xdr:rowOff>
    </xdr:from>
    <xdr:ext cx="469744" cy="259045"/>
    <xdr:sp macro="" textlink="">
      <xdr:nvSpPr>
        <xdr:cNvPr id="466" name="n_1aveValue【空港】&#10;一人当たり有形固定資産（償却資産）額">
          <a:extLst>
            <a:ext uri="{FF2B5EF4-FFF2-40B4-BE49-F238E27FC236}">
              <a16:creationId xmlns:a16="http://schemas.microsoft.com/office/drawing/2014/main" id="{00000000-0008-0000-0E00-0000D2010000}"/>
            </a:ext>
          </a:extLst>
        </xdr:cNvPr>
        <xdr:cNvSpPr txBox="1"/>
      </xdr:nvSpPr>
      <xdr:spPr>
        <a:xfrm>
          <a:off x="18980228" y="621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37</xdr:row>
      <xdr:rowOff>124782</xdr:rowOff>
    </xdr:from>
    <xdr:ext cx="469744" cy="259045"/>
    <xdr:sp macro="" textlink="">
      <xdr:nvSpPr>
        <xdr:cNvPr id="467" name="n_2aveValue【空港】&#10;一人当たり有形固定資産（償却資産）額">
          <a:extLst>
            <a:ext uri="{FF2B5EF4-FFF2-40B4-BE49-F238E27FC236}">
              <a16:creationId xmlns:a16="http://schemas.microsoft.com/office/drawing/2014/main" id="{00000000-0008-0000-0E00-0000D3010000}"/>
            </a:ext>
          </a:extLst>
        </xdr:cNvPr>
        <xdr:cNvSpPr txBox="1"/>
      </xdr:nvSpPr>
      <xdr:spPr>
        <a:xfrm>
          <a:off x="18180128" y="623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60474</xdr:rowOff>
    </xdr:from>
    <xdr:ext cx="469744" cy="259045"/>
    <xdr:sp macro="" textlink="">
      <xdr:nvSpPr>
        <xdr:cNvPr id="468" name="n_1mainValue【空港】&#10;一人当たり有形固定資産（償却資産）額">
          <a:extLst>
            <a:ext uri="{FF2B5EF4-FFF2-40B4-BE49-F238E27FC236}">
              <a16:creationId xmlns:a16="http://schemas.microsoft.com/office/drawing/2014/main" id="{00000000-0008-0000-0E00-0000D4010000}"/>
            </a:ext>
          </a:extLst>
        </xdr:cNvPr>
        <xdr:cNvSpPr txBox="1"/>
      </xdr:nvSpPr>
      <xdr:spPr>
        <a:xfrm>
          <a:off x="18980228" y="683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61160</xdr:rowOff>
    </xdr:from>
    <xdr:ext cx="469744" cy="259045"/>
    <xdr:sp macro="" textlink="">
      <xdr:nvSpPr>
        <xdr:cNvPr id="469" name="n_2mainValue【空港】&#10;一人当たり有形固定資産（償却資産）額">
          <a:extLst>
            <a:ext uri="{FF2B5EF4-FFF2-40B4-BE49-F238E27FC236}">
              <a16:creationId xmlns:a16="http://schemas.microsoft.com/office/drawing/2014/main" id="{00000000-0008-0000-0E00-0000D5010000}"/>
            </a:ext>
          </a:extLst>
        </xdr:cNvPr>
        <xdr:cNvSpPr txBox="1"/>
      </xdr:nvSpPr>
      <xdr:spPr>
        <a:xfrm>
          <a:off x="18180128" y="6836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1" name="【学校施設】&#10;有形固定資産減価償却率グラフ枠">
          <a:extLst>
            <a:ext uri="{FF2B5EF4-FFF2-40B4-BE49-F238E27FC236}">
              <a16:creationId xmlns:a16="http://schemas.microsoft.com/office/drawing/2014/main" id="{00000000-0008-0000-0E00-0000EB010000}"/>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91440</xdr:rowOff>
    </xdr:from>
    <xdr:to>
      <xdr:col>85</xdr:col>
      <xdr:colOff>126364</xdr:colOff>
      <xdr:row>63</xdr:row>
      <xdr:rowOff>160020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flipV="1">
          <a:off x="14698345" y="9178290"/>
          <a:ext cx="1269" cy="1389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163847</xdr:rowOff>
    </xdr:from>
    <xdr:ext cx="405111" cy="259045"/>
    <xdr:sp macro="" textlink="">
      <xdr:nvSpPr>
        <xdr:cNvPr id="493" name="【学校施設】&#10;有形固定資産減価償却率最小値テキスト">
          <a:extLst>
            <a:ext uri="{FF2B5EF4-FFF2-40B4-BE49-F238E27FC236}">
              <a16:creationId xmlns:a16="http://schemas.microsoft.com/office/drawing/2014/main" id="{00000000-0008-0000-0E00-0000ED010000}"/>
            </a:ext>
          </a:extLst>
        </xdr:cNvPr>
        <xdr:cNvSpPr txBox="1"/>
      </xdr:nvSpPr>
      <xdr:spPr>
        <a:xfrm>
          <a:off x="14744700" y="10571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4611350" y="10567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38117</xdr:rowOff>
    </xdr:from>
    <xdr:ext cx="405111" cy="259045"/>
    <xdr:sp macro="" textlink="">
      <xdr:nvSpPr>
        <xdr:cNvPr id="495" name="【学校施設】&#10;有形固定資産減価償却率最大値テキスト">
          <a:extLst>
            <a:ext uri="{FF2B5EF4-FFF2-40B4-BE49-F238E27FC236}">
              <a16:creationId xmlns:a16="http://schemas.microsoft.com/office/drawing/2014/main" id="{00000000-0008-0000-0E00-0000EF010000}"/>
            </a:ext>
          </a:extLst>
        </xdr:cNvPr>
        <xdr:cNvSpPr txBox="1"/>
      </xdr:nvSpPr>
      <xdr:spPr>
        <a:xfrm>
          <a:off x="14744700" y="895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91440</xdr:rowOff>
    </xdr:from>
    <xdr:to>
      <xdr:col>86</xdr:col>
      <xdr:colOff>25400</xdr:colOff>
      <xdr:row>55</xdr:row>
      <xdr:rowOff>91440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4611350" y="91782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83837</xdr:rowOff>
    </xdr:from>
    <xdr:ext cx="405111" cy="259045"/>
    <xdr:sp macro="" textlink="">
      <xdr:nvSpPr>
        <xdr:cNvPr id="497" name="【学校施設】&#10;有形固定資産減価償却率平均値テキスト">
          <a:extLst>
            <a:ext uri="{FF2B5EF4-FFF2-40B4-BE49-F238E27FC236}">
              <a16:creationId xmlns:a16="http://schemas.microsoft.com/office/drawing/2014/main" id="{00000000-0008-0000-0E00-0000F1010000}"/>
            </a:ext>
          </a:extLst>
        </xdr:cNvPr>
        <xdr:cNvSpPr txBox="1"/>
      </xdr:nvSpPr>
      <xdr:spPr>
        <a:xfrm>
          <a:off x="14744700" y="9831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105410</xdr:rowOff>
    </xdr:from>
    <xdr:to>
      <xdr:col>85</xdr:col>
      <xdr:colOff>177800</xdr:colOff>
      <xdr:row>60</xdr:row>
      <xdr:rowOff>35560</xdr:rowOff>
    </xdr:to>
    <xdr:sp macro="" textlink="">
      <xdr:nvSpPr>
        <xdr:cNvPr id="498" name="フローチャート: 判断 497">
          <a:extLst>
            <a:ext uri="{FF2B5EF4-FFF2-40B4-BE49-F238E27FC236}">
              <a16:creationId xmlns:a16="http://schemas.microsoft.com/office/drawing/2014/main" id="{00000000-0008-0000-0E00-0000F2010000}"/>
            </a:ext>
          </a:extLst>
        </xdr:cNvPr>
        <xdr:cNvSpPr/>
      </xdr:nvSpPr>
      <xdr:spPr>
        <a:xfrm>
          <a:off x="14649450" y="985266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499" name="フローチャート: 判断 498">
          <a:extLst>
            <a:ext uri="{FF2B5EF4-FFF2-40B4-BE49-F238E27FC236}">
              <a16:creationId xmlns:a16="http://schemas.microsoft.com/office/drawing/2014/main" id="{00000000-0008-0000-0E00-0000F3010000}"/>
            </a:ext>
          </a:extLst>
        </xdr:cNvPr>
        <xdr:cNvSpPr/>
      </xdr:nvSpPr>
      <xdr:spPr>
        <a:xfrm>
          <a:off x="1388745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36830</xdr:rowOff>
    </xdr:from>
    <xdr:to>
      <xdr:col>76</xdr:col>
      <xdr:colOff>165100</xdr:colOff>
      <xdr:row>60</xdr:row>
      <xdr:rowOff>138430</xdr:rowOff>
    </xdr:to>
    <xdr:sp macro="" textlink="">
      <xdr:nvSpPr>
        <xdr:cNvPr id="500" name="フローチャート: 判断 499">
          <a:extLst>
            <a:ext uri="{FF2B5EF4-FFF2-40B4-BE49-F238E27FC236}">
              <a16:creationId xmlns:a16="http://schemas.microsoft.com/office/drawing/2014/main" id="{00000000-0008-0000-0E00-0000F4010000}"/>
            </a:ext>
          </a:extLst>
        </xdr:cNvPr>
        <xdr:cNvSpPr/>
      </xdr:nvSpPr>
      <xdr:spPr>
        <a:xfrm>
          <a:off x="13093700" y="994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143510</xdr:rowOff>
    </xdr:from>
    <xdr:to>
      <xdr:col>72</xdr:col>
      <xdr:colOff>38100</xdr:colOff>
      <xdr:row>60</xdr:row>
      <xdr:rowOff>73660</xdr:rowOff>
    </xdr:to>
    <xdr:sp macro="" textlink="">
      <xdr:nvSpPr>
        <xdr:cNvPr id="501" name="フローチャート: 判断 500">
          <a:extLst>
            <a:ext uri="{FF2B5EF4-FFF2-40B4-BE49-F238E27FC236}">
              <a16:creationId xmlns:a16="http://schemas.microsoft.com/office/drawing/2014/main" id="{00000000-0008-0000-0E00-0000F5010000}"/>
            </a:ext>
          </a:extLst>
        </xdr:cNvPr>
        <xdr:cNvSpPr/>
      </xdr:nvSpPr>
      <xdr:spPr>
        <a:xfrm>
          <a:off x="12299950" y="98907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21590</xdr:rowOff>
    </xdr:from>
    <xdr:to>
      <xdr:col>81</xdr:col>
      <xdr:colOff>101600</xdr:colOff>
      <xdr:row>63</xdr:row>
      <xdr:rowOff>123190</xdr:rowOff>
    </xdr:to>
    <xdr:sp macro="" textlink="">
      <xdr:nvSpPr>
        <xdr:cNvPr id="507" name="楕円 506">
          <a:extLst>
            <a:ext uri="{FF2B5EF4-FFF2-40B4-BE49-F238E27FC236}">
              <a16:creationId xmlns:a16="http://schemas.microsoft.com/office/drawing/2014/main" id="{00000000-0008-0000-0E00-0000FB010000}"/>
            </a:ext>
          </a:extLst>
        </xdr:cNvPr>
        <xdr:cNvSpPr/>
      </xdr:nvSpPr>
      <xdr:spPr>
        <a:xfrm>
          <a:off x="13887450" y="1042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21590</xdr:rowOff>
    </xdr:from>
    <xdr:to>
      <xdr:col>76</xdr:col>
      <xdr:colOff>165100</xdr:colOff>
      <xdr:row>63</xdr:row>
      <xdr:rowOff>123190</xdr:rowOff>
    </xdr:to>
    <xdr:sp macro="" textlink="">
      <xdr:nvSpPr>
        <xdr:cNvPr id="508" name="楕円 507">
          <a:extLst>
            <a:ext uri="{FF2B5EF4-FFF2-40B4-BE49-F238E27FC236}">
              <a16:creationId xmlns:a16="http://schemas.microsoft.com/office/drawing/2014/main" id="{00000000-0008-0000-0E00-0000FC010000}"/>
            </a:ext>
          </a:extLst>
        </xdr:cNvPr>
        <xdr:cNvSpPr/>
      </xdr:nvSpPr>
      <xdr:spPr>
        <a:xfrm>
          <a:off x="13093700" y="1042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72390</xdr:rowOff>
    </xdr:from>
    <xdr:to>
      <xdr:col>81</xdr:col>
      <xdr:colOff>50800</xdr:colOff>
      <xdr:row>63</xdr:row>
      <xdr:rowOff>72390</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3144500" y="1048004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135907</xdr:rowOff>
    </xdr:from>
    <xdr:ext cx="405111" cy="259045"/>
    <xdr:sp macro="" textlink="">
      <xdr:nvSpPr>
        <xdr:cNvPr id="510" name="n_1aveValue【学校施設】&#10;有形固定資産減価償却率">
          <a:extLst>
            <a:ext uri="{FF2B5EF4-FFF2-40B4-BE49-F238E27FC236}">
              <a16:creationId xmlns:a16="http://schemas.microsoft.com/office/drawing/2014/main" id="{00000000-0008-0000-0E00-0000FE010000}"/>
            </a:ext>
          </a:extLst>
        </xdr:cNvPr>
        <xdr:cNvSpPr txBox="1"/>
      </xdr:nvSpPr>
      <xdr:spPr>
        <a:xfrm>
          <a:off x="137420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154957</xdr:rowOff>
    </xdr:from>
    <xdr:ext cx="405111" cy="259045"/>
    <xdr:sp macro="" textlink="">
      <xdr:nvSpPr>
        <xdr:cNvPr id="511" name="n_2aveValue【学校施設】&#10;有形固定資産減価償却率">
          <a:extLst>
            <a:ext uri="{FF2B5EF4-FFF2-40B4-BE49-F238E27FC236}">
              <a16:creationId xmlns:a16="http://schemas.microsoft.com/office/drawing/2014/main" id="{00000000-0008-0000-0E00-0000FF010000}"/>
            </a:ext>
          </a:extLst>
        </xdr:cNvPr>
        <xdr:cNvSpPr txBox="1"/>
      </xdr:nvSpPr>
      <xdr:spPr>
        <a:xfrm>
          <a:off x="1296099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90187</xdr:rowOff>
    </xdr:from>
    <xdr:ext cx="405111" cy="259045"/>
    <xdr:sp macro="" textlink="">
      <xdr:nvSpPr>
        <xdr:cNvPr id="512" name="n_3aveValue【学校施設】&#10;有形固定資産減価償却率">
          <a:extLst>
            <a:ext uri="{FF2B5EF4-FFF2-40B4-BE49-F238E27FC236}">
              <a16:creationId xmlns:a16="http://schemas.microsoft.com/office/drawing/2014/main" id="{00000000-0008-0000-0E00-000000020000}"/>
            </a:ext>
          </a:extLst>
        </xdr:cNvPr>
        <xdr:cNvSpPr txBox="1"/>
      </xdr:nvSpPr>
      <xdr:spPr>
        <a:xfrm>
          <a:off x="12167244"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114317</xdr:rowOff>
    </xdr:from>
    <xdr:ext cx="405111" cy="259045"/>
    <xdr:sp macro="" textlink="">
      <xdr:nvSpPr>
        <xdr:cNvPr id="513" name="n_1mainValue【学校施設】&#10;有形固定資産減価償却率">
          <a:extLst>
            <a:ext uri="{FF2B5EF4-FFF2-40B4-BE49-F238E27FC236}">
              <a16:creationId xmlns:a16="http://schemas.microsoft.com/office/drawing/2014/main" id="{00000000-0008-0000-0E00-000001020000}"/>
            </a:ext>
          </a:extLst>
        </xdr:cNvPr>
        <xdr:cNvSpPr txBox="1"/>
      </xdr:nvSpPr>
      <xdr:spPr>
        <a:xfrm>
          <a:off x="13742044" y="10521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114317</xdr:rowOff>
    </xdr:from>
    <xdr:ext cx="405111" cy="259045"/>
    <xdr:sp macro="" textlink="">
      <xdr:nvSpPr>
        <xdr:cNvPr id="514" name="n_2mainValue【学校施設】&#10;有形固定資産減価償却率">
          <a:extLst>
            <a:ext uri="{FF2B5EF4-FFF2-40B4-BE49-F238E27FC236}">
              <a16:creationId xmlns:a16="http://schemas.microsoft.com/office/drawing/2014/main" id="{00000000-0008-0000-0E00-000002020000}"/>
            </a:ext>
          </a:extLst>
        </xdr:cNvPr>
        <xdr:cNvSpPr txBox="1"/>
      </xdr:nvSpPr>
      <xdr:spPr>
        <a:xfrm>
          <a:off x="12960994" y="10521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6" name="【学校施設】&#10;一人当たり面積グラフ枠">
          <a:extLst>
            <a:ext uri="{FF2B5EF4-FFF2-40B4-BE49-F238E27FC236}">
              <a16:creationId xmlns:a16="http://schemas.microsoft.com/office/drawing/2014/main" id="{00000000-0008-0000-0E00-000018020000}"/>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167640</xdr:rowOff>
    </xdr:from>
    <xdr:to>
      <xdr:col>116</xdr:col>
      <xdr:colOff>62864</xdr:colOff>
      <xdr:row>63</xdr:row>
      <xdr:rowOff>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flipV="1">
          <a:off x="19949795" y="9089390"/>
          <a:ext cx="1269"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3827</xdr:rowOff>
    </xdr:from>
    <xdr:ext cx="469744" cy="259045"/>
    <xdr:sp macro="" textlink="">
      <xdr:nvSpPr>
        <xdr:cNvPr id="538" name="【学校施設】&#10;一人当たり面積最小値テキスト">
          <a:extLst>
            <a:ext uri="{FF2B5EF4-FFF2-40B4-BE49-F238E27FC236}">
              <a16:creationId xmlns:a16="http://schemas.microsoft.com/office/drawing/2014/main" id="{00000000-0008-0000-0E00-00001A020000}"/>
            </a:ext>
          </a:extLst>
        </xdr:cNvPr>
        <xdr:cNvSpPr txBox="1"/>
      </xdr:nvSpPr>
      <xdr:spPr>
        <a:xfrm>
          <a:off x="20002500"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0</xdr:rowOff>
    </xdr:from>
    <xdr:to>
      <xdr:col>116</xdr:col>
      <xdr:colOff>152400</xdr:colOff>
      <xdr:row>63</xdr:row>
      <xdr:rowOff>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9881850" y="10407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114317</xdr:rowOff>
    </xdr:from>
    <xdr:ext cx="469744" cy="259045"/>
    <xdr:sp macro="" textlink="">
      <xdr:nvSpPr>
        <xdr:cNvPr id="540" name="【学校施設】&#10;一人当たり面積最大値テキスト">
          <a:extLst>
            <a:ext uri="{FF2B5EF4-FFF2-40B4-BE49-F238E27FC236}">
              <a16:creationId xmlns:a16="http://schemas.microsoft.com/office/drawing/2014/main" id="{00000000-0008-0000-0E00-00001C020000}"/>
            </a:ext>
          </a:extLst>
        </xdr:cNvPr>
        <xdr:cNvSpPr txBox="1"/>
      </xdr:nvSpPr>
      <xdr:spPr>
        <a:xfrm>
          <a:off x="20002500" y="887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167640</xdr:rowOff>
    </xdr:from>
    <xdr:to>
      <xdr:col>116</xdr:col>
      <xdr:colOff>152400</xdr:colOff>
      <xdr:row>54</xdr:row>
      <xdr:rowOff>167640</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9881850" y="90893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121937</xdr:rowOff>
    </xdr:from>
    <xdr:ext cx="469744" cy="259045"/>
    <xdr:sp macro="" textlink="">
      <xdr:nvSpPr>
        <xdr:cNvPr id="542" name="【学校施設】&#10;一人当たり面積平均値テキスト">
          <a:extLst>
            <a:ext uri="{FF2B5EF4-FFF2-40B4-BE49-F238E27FC236}">
              <a16:creationId xmlns:a16="http://schemas.microsoft.com/office/drawing/2014/main" id="{00000000-0008-0000-0E00-00001E020000}"/>
            </a:ext>
          </a:extLst>
        </xdr:cNvPr>
        <xdr:cNvSpPr txBox="1"/>
      </xdr:nvSpPr>
      <xdr:spPr>
        <a:xfrm>
          <a:off x="20002500" y="9869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143510</xdr:rowOff>
    </xdr:from>
    <xdr:to>
      <xdr:col>116</xdr:col>
      <xdr:colOff>114300</xdr:colOff>
      <xdr:row>60</xdr:row>
      <xdr:rowOff>73660</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9900900" y="98907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162560</xdr:rowOff>
    </xdr:from>
    <xdr:to>
      <xdr:col>112</xdr:col>
      <xdr:colOff>38100</xdr:colOff>
      <xdr:row>60</xdr:row>
      <xdr:rowOff>92710</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9157950" y="99098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25400</xdr:rowOff>
    </xdr:from>
    <xdr:to>
      <xdr:col>107</xdr:col>
      <xdr:colOff>101600</xdr:colOff>
      <xdr:row>60</xdr:row>
      <xdr:rowOff>127000</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8345150" y="99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139700</xdr:rowOff>
    </xdr:from>
    <xdr:to>
      <xdr:col>102</xdr:col>
      <xdr:colOff>165100</xdr:colOff>
      <xdr:row>62</xdr:row>
      <xdr:rowOff>69850</xdr:rowOff>
    </xdr:to>
    <xdr:sp macro="" textlink="">
      <xdr:nvSpPr>
        <xdr:cNvPr id="546" name="フローチャート: 判断 545">
          <a:extLst>
            <a:ext uri="{FF2B5EF4-FFF2-40B4-BE49-F238E27FC236}">
              <a16:creationId xmlns:a16="http://schemas.microsoft.com/office/drawing/2014/main" id="{00000000-0008-0000-0E00-000022020000}"/>
            </a:ext>
          </a:extLst>
        </xdr:cNvPr>
        <xdr:cNvSpPr/>
      </xdr:nvSpPr>
      <xdr:spPr>
        <a:xfrm>
          <a:off x="17551400" y="10217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71120</xdr:rowOff>
    </xdr:from>
    <xdr:to>
      <xdr:col>112</xdr:col>
      <xdr:colOff>38100</xdr:colOff>
      <xdr:row>59</xdr:row>
      <xdr:rowOff>1270</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9157950" y="96532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143510</xdr:rowOff>
    </xdr:from>
    <xdr:to>
      <xdr:col>107</xdr:col>
      <xdr:colOff>101600</xdr:colOff>
      <xdr:row>59</xdr:row>
      <xdr:rowOff>73660</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8345150" y="97256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121920</xdr:rowOff>
    </xdr:from>
    <xdr:to>
      <xdr:col>111</xdr:col>
      <xdr:colOff>177800</xdr:colOff>
      <xdr:row>59</xdr:row>
      <xdr:rowOff>22860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flipV="1">
          <a:off x="18395950" y="9704070"/>
          <a:ext cx="806450"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83837</xdr:rowOff>
    </xdr:from>
    <xdr:ext cx="469744" cy="259045"/>
    <xdr:sp macro="" textlink="">
      <xdr:nvSpPr>
        <xdr:cNvPr id="555" name="n_1aveValue【学校施設】&#10;一人当たり面積">
          <a:extLst>
            <a:ext uri="{FF2B5EF4-FFF2-40B4-BE49-F238E27FC236}">
              <a16:creationId xmlns:a16="http://schemas.microsoft.com/office/drawing/2014/main" id="{00000000-0008-0000-0E00-00002B020000}"/>
            </a:ext>
          </a:extLst>
        </xdr:cNvPr>
        <xdr:cNvSpPr txBox="1"/>
      </xdr:nvSpPr>
      <xdr:spPr>
        <a:xfrm>
          <a:off x="18980227" y="999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118127</xdr:rowOff>
    </xdr:from>
    <xdr:ext cx="469744" cy="259045"/>
    <xdr:sp macro="" textlink="">
      <xdr:nvSpPr>
        <xdr:cNvPr id="556" name="n_2aveValue【学校施設】&#10;一人当たり面積">
          <a:extLst>
            <a:ext uri="{FF2B5EF4-FFF2-40B4-BE49-F238E27FC236}">
              <a16:creationId xmlns:a16="http://schemas.microsoft.com/office/drawing/2014/main" id="{00000000-0008-0000-0E00-00002C020000}"/>
            </a:ext>
          </a:extLst>
        </xdr:cNvPr>
        <xdr:cNvSpPr txBox="1"/>
      </xdr:nvSpPr>
      <xdr:spPr>
        <a:xfrm>
          <a:off x="18180127" y="1003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86377</xdr:rowOff>
    </xdr:from>
    <xdr:ext cx="469744" cy="259045"/>
    <xdr:sp macro="" textlink="">
      <xdr:nvSpPr>
        <xdr:cNvPr id="557" name="n_3aveValue【学校施設】&#10;一人当たり面積">
          <a:extLst>
            <a:ext uri="{FF2B5EF4-FFF2-40B4-BE49-F238E27FC236}">
              <a16:creationId xmlns:a16="http://schemas.microsoft.com/office/drawing/2014/main" id="{00000000-0008-0000-0E00-00002D020000}"/>
            </a:ext>
          </a:extLst>
        </xdr:cNvPr>
        <xdr:cNvSpPr txBox="1"/>
      </xdr:nvSpPr>
      <xdr:spPr>
        <a:xfrm>
          <a:off x="17386377"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17797</xdr:rowOff>
    </xdr:from>
    <xdr:ext cx="469744" cy="259045"/>
    <xdr:sp macro="" textlink="">
      <xdr:nvSpPr>
        <xdr:cNvPr id="558" name="n_1mainValue【学校施設】&#10;一人当たり面積">
          <a:extLst>
            <a:ext uri="{FF2B5EF4-FFF2-40B4-BE49-F238E27FC236}">
              <a16:creationId xmlns:a16="http://schemas.microsoft.com/office/drawing/2014/main" id="{00000000-0008-0000-0E00-00002E020000}"/>
            </a:ext>
          </a:extLst>
        </xdr:cNvPr>
        <xdr:cNvSpPr txBox="1"/>
      </xdr:nvSpPr>
      <xdr:spPr>
        <a:xfrm>
          <a:off x="18980227" y="943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90187</xdr:rowOff>
    </xdr:from>
    <xdr:ext cx="469744" cy="259045"/>
    <xdr:sp macro="" textlink="">
      <xdr:nvSpPr>
        <xdr:cNvPr id="559" name="n_2mainValue【学校施設】&#10;一人当たり面積">
          <a:extLst>
            <a:ext uri="{FF2B5EF4-FFF2-40B4-BE49-F238E27FC236}">
              <a16:creationId xmlns:a16="http://schemas.microsoft.com/office/drawing/2014/main" id="{00000000-0008-0000-0E00-00002F020000}"/>
            </a:ext>
          </a:extLst>
        </xdr:cNvPr>
        <xdr:cNvSpPr txBox="1"/>
      </xdr:nvSpPr>
      <xdr:spPr>
        <a:xfrm>
          <a:off x="18180127" y="950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0906911" y="142314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07977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2" name="【図書館】&#10;有形固定資産減価償却率グラフ枠">
          <a:extLst>
            <a:ext uri="{FF2B5EF4-FFF2-40B4-BE49-F238E27FC236}">
              <a16:creationId xmlns:a16="http://schemas.microsoft.com/office/drawing/2014/main" id="{00000000-0008-0000-0E00-000046020000}"/>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154032</xdr:rowOff>
    </xdr:from>
    <xdr:to>
      <xdr:col>85</xdr:col>
      <xdr:colOff>126364</xdr:colOff>
      <xdr:row>86</xdr:row>
      <xdr:rowOff>544</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flipV="1">
          <a:off x="14698345" y="12873082"/>
          <a:ext cx="1269" cy="1332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4371</xdr:rowOff>
    </xdr:from>
    <xdr:ext cx="405111" cy="259045"/>
    <xdr:sp macro="" textlink="">
      <xdr:nvSpPr>
        <xdr:cNvPr id="584" name="【図書館】&#10;有形固定資産減価償却率最小値テキスト">
          <a:extLst>
            <a:ext uri="{FF2B5EF4-FFF2-40B4-BE49-F238E27FC236}">
              <a16:creationId xmlns:a16="http://schemas.microsoft.com/office/drawing/2014/main" id="{00000000-0008-0000-0E00-000048020000}"/>
            </a:ext>
          </a:extLst>
        </xdr:cNvPr>
        <xdr:cNvSpPr txBox="1"/>
      </xdr:nvSpPr>
      <xdr:spPr>
        <a:xfrm>
          <a:off x="14744700" y="14209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xdr:rowOff>
    </xdr:from>
    <xdr:to>
      <xdr:col>86</xdr:col>
      <xdr:colOff>25400</xdr:colOff>
      <xdr:row>86</xdr:row>
      <xdr:rowOff>544</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4611350" y="142054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100709</xdr:rowOff>
    </xdr:from>
    <xdr:ext cx="405111" cy="259045"/>
    <xdr:sp macro="" textlink="">
      <xdr:nvSpPr>
        <xdr:cNvPr id="586" name="【図書館】&#10;有形固定資産減価償却率最大値テキスト">
          <a:extLst>
            <a:ext uri="{FF2B5EF4-FFF2-40B4-BE49-F238E27FC236}">
              <a16:creationId xmlns:a16="http://schemas.microsoft.com/office/drawing/2014/main" id="{00000000-0008-0000-0E00-00004A020000}"/>
            </a:ext>
          </a:extLst>
        </xdr:cNvPr>
        <xdr:cNvSpPr txBox="1"/>
      </xdr:nvSpPr>
      <xdr:spPr>
        <a:xfrm>
          <a:off x="14744700" y="12654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154032</xdr:rowOff>
    </xdr:from>
    <xdr:to>
      <xdr:col>86</xdr:col>
      <xdr:colOff>25400</xdr:colOff>
      <xdr:row>77</xdr:row>
      <xdr:rowOff>154032</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4611350" y="128730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82</xdr:row>
      <xdr:rowOff>45738</xdr:rowOff>
    </xdr:from>
    <xdr:ext cx="405111" cy="259045"/>
    <xdr:sp macro="" textlink="">
      <xdr:nvSpPr>
        <xdr:cNvPr id="588" name="【図書館】&#10;有形固定資産減価償却率平均値テキスト">
          <a:extLst>
            <a:ext uri="{FF2B5EF4-FFF2-40B4-BE49-F238E27FC236}">
              <a16:creationId xmlns:a16="http://schemas.microsoft.com/office/drawing/2014/main" id="{00000000-0008-0000-0E00-00004C020000}"/>
            </a:ext>
          </a:extLst>
        </xdr:cNvPr>
        <xdr:cNvSpPr txBox="1"/>
      </xdr:nvSpPr>
      <xdr:spPr>
        <a:xfrm>
          <a:off x="14744700" y="13590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67311</xdr:rowOff>
    </xdr:from>
    <xdr:to>
      <xdr:col>85</xdr:col>
      <xdr:colOff>177800</xdr:colOff>
      <xdr:row>82</xdr:row>
      <xdr:rowOff>168911</xdr:rowOff>
    </xdr:to>
    <xdr:sp macro="" textlink="">
      <xdr:nvSpPr>
        <xdr:cNvPr id="589" name="フローチャート: 判断 588">
          <a:extLst>
            <a:ext uri="{FF2B5EF4-FFF2-40B4-BE49-F238E27FC236}">
              <a16:creationId xmlns:a16="http://schemas.microsoft.com/office/drawing/2014/main" id="{00000000-0008-0000-0E00-00004D020000}"/>
            </a:ext>
          </a:extLst>
        </xdr:cNvPr>
        <xdr:cNvSpPr/>
      </xdr:nvSpPr>
      <xdr:spPr>
        <a:xfrm>
          <a:off x="14649450" y="1361186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157118</xdr:rowOff>
    </xdr:from>
    <xdr:to>
      <xdr:col>81</xdr:col>
      <xdr:colOff>101600</xdr:colOff>
      <xdr:row>82</xdr:row>
      <xdr:rowOff>87268</xdr:rowOff>
    </xdr:to>
    <xdr:sp macro="" textlink="">
      <xdr:nvSpPr>
        <xdr:cNvPr id="590" name="フローチャート: 判断 589">
          <a:extLst>
            <a:ext uri="{FF2B5EF4-FFF2-40B4-BE49-F238E27FC236}">
              <a16:creationId xmlns:a16="http://schemas.microsoft.com/office/drawing/2014/main" id="{00000000-0008-0000-0E00-00004E020000}"/>
            </a:ext>
          </a:extLst>
        </xdr:cNvPr>
        <xdr:cNvSpPr/>
      </xdr:nvSpPr>
      <xdr:spPr>
        <a:xfrm>
          <a:off x="13887450" y="135365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591" name="フローチャート: 判断 590">
          <a:extLst>
            <a:ext uri="{FF2B5EF4-FFF2-40B4-BE49-F238E27FC236}">
              <a16:creationId xmlns:a16="http://schemas.microsoft.com/office/drawing/2014/main" id="{00000000-0008-0000-0E00-00004F020000}"/>
            </a:ext>
          </a:extLst>
        </xdr:cNvPr>
        <xdr:cNvSpPr/>
      </xdr:nvSpPr>
      <xdr:spPr>
        <a:xfrm>
          <a:off x="13093700" y="136134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44450</xdr:rowOff>
    </xdr:from>
    <xdr:to>
      <xdr:col>72</xdr:col>
      <xdr:colOff>38100</xdr:colOff>
      <xdr:row>84</xdr:row>
      <xdr:rowOff>146050</xdr:rowOff>
    </xdr:to>
    <xdr:sp macro="" textlink="">
      <xdr:nvSpPr>
        <xdr:cNvPr id="592" name="フローチャート: 判断 591">
          <a:extLst>
            <a:ext uri="{FF2B5EF4-FFF2-40B4-BE49-F238E27FC236}">
              <a16:creationId xmlns:a16="http://schemas.microsoft.com/office/drawing/2014/main" id="{00000000-0008-0000-0E00-000050020000}"/>
            </a:ext>
          </a:extLst>
        </xdr:cNvPr>
        <xdr:cNvSpPr/>
      </xdr:nvSpPr>
      <xdr:spPr>
        <a:xfrm>
          <a:off x="12299950" y="139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168548</xdr:rowOff>
    </xdr:from>
    <xdr:to>
      <xdr:col>81</xdr:col>
      <xdr:colOff>101600</xdr:colOff>
      <xdr:row>78</xdr:row>
      <xdr:rowOff>98698</xdr:rowOff>
    </xdr:to>
    <xdr:sp macro="" textlink="">
      <xdr:nvSpPr>
        <xdr:cNvPr id="598" name="楕円 597">
          <a:extLst>
            <a:ext uri="{FF2B5EF4-FFF2-40B4-BE49-F238E27FC236}">
              <a16:creationId xmlns:a16="http://schemas.microsoft.com/office/drawing/2014/main" id="{00000000-0008-0000-0E00-000056020000}"/>
            </a:ext>
          </a:extLst>
        </xdr:cNvPr>
        <xdr:cNvSpPr/>
      </xdr:nvSpPr>
      <xdr:spPr>
        <a:xfrm>
          <a:off x="13887450" y="1288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168548</xdr:rowOff>
    </xdr:from>
    <xdr:to>
      <xdr:col>76</xdr:col>
      <xdr:colOff>165100</xdr:colOff>
      <xdr:row>78</xdr:row>
      <xdr:rowOff>98698</xdr:rowOff>
    </xdr:to>
    <xdr:sp macro="" textlink="">
      <xdr:nvSpPr>
        <xdr:cNvPr id="599" name="楕円 598">
          <a:extLst>
            <a:ext uri="{FF2B5EF4-FFF2-40B4-BE49-F238E27FC236}">
              <a16:creationId xmlns:a16="http://schemas.microsoft.com/office/drawing/2014/main" id="{00000000-0008-0000-0E00-000057020000}"/>
            </a:ext>
          </a:extLst>
        </xdr:cNvPr>
        <xdr:cNvSpPr/>
      </xdr:nvSpPr>
      <xdr:spPr>
        <a:xfrm>
          <a:off x="13093700" y="1288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47898</xdr:rowOff>
    </xdr:from>
    <xdr:to>
      <xdr:col>81</xdr:col>
      <xdr:colOff>50800</xdr:colOff>
      <xdr:row>78</xdr:row>
      <xdr:rowOff>47898</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3144500" y="1293204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78395</xdr:rowOff>
    </xdr:from>
    <xdr:ext cx="405111" cy="259045"/>
    <xdr:sp macro="" textlink="">
      <xdr:nvSpPr>
        <xdr:cNvPr id="601" name="n_1aveValue【図書館】&#10;有形固定資産減価償却率">
          <a:extLst>
            <a:ext uri="{FF2B5EF4-FFF2-40B4-BE49-F238E27FC236}">
              <a16:creationId xmlns:a16="http://schemas.microsoft.com/office/drawing/2014/main" id="{00000000-0008-0000-0E00-000059020000}"/>
            </a:ext>
          </a:extLst>
        </xdr:cNvPr>
        <xdr:cNvSpPr txBox="1"/>
      </xdr:nvSpPr>
      <xdr:spPr>
        <a:xfrm>
          <a:off x="13742044" y="1362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161670</xdr:rowOff>
    </xdr:from>
    <xdr:ext cx="405111" cy="259045"/>
    <xdr:sp macro="" textlink="">
      <xdr:nvSpPr>
        <xdr:cNvPr id="602" name="n_2aveValue【図書館】&#10;有形固定資産減価償却率">
          <a:extLst>
            <a:ext uri="{FF2B5EF4-FFF2-40B4-BE49-F238E27FC236}">
              <a16:creationId xmlns:a16="http://schemas.microsoft.com/office/drawing/2014/main" id="{00000000-0008-0000-0E00-00005A020000}"/>
            </a:ext>
          </a:extLst>
        </xdr:cNvPr>
        <xdr:cNvSpPr txBox="1"/>
      </xdr:nvSpPr>
      <xdr:spPr>
        <a:xfrm>
          <a:off x="12960994" y="13706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162577</xdr:rowOff>
    </xdr:from>
    <xdr:ext cx="405111" cy="259045"/>
    <xdr:sp macro="" textlink="">
      <xdr:nvSpPr>
        <xdr:cNvPr id="603" name="n_3aveValue【図書館】&#10;有形固定資産減価償却率">
          <a:extLst>
            <a:ext uri="{FF2B5EF4-FFF2-40B4-BE49-F238E27FC236}">
              <a16:creationId xmlns:a16="http://schemas.microsoft.com/office/drawing/2014/main" id="{00000000-0008-0000-0E00-00005B020000}"/>
            </a:ext>
          </a:extLst>
        </xdr:cNvPr>
        <xdr:cNvSpPr txBox="1"/>
      </xdr:nvSpPr>
      <xdr:spPr>
        <a:xfrm>
          <a:off x="121672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115225</xdr:rowOff>
    </xdr:from>
    <xdr:ext cx="405111" cy="259045"/>
    <xdr:sp macro="" textlink="">
      <xdr:nvSpPr>
        <xdr:cNvPr id="604" name="n_1mainValue【図書館】&#10;有形固定資産減価償却率">
          <a:extLst>
            <a:ext uri="{FF2B5EF4-FFF2-40B4-BE49-F238E27FC236}">
              <a16:creationId xmlns:a16="http://schemas.microsoft.com/office/drawing/2014/main" id="{00000000-0008-0000-0E00-00005C020000}"/>
            </a:ext>
          </a:extLst>
        </xdr:cNvPr>
        <xdr:cNvSpPr txBox="1"/>
      </xdr:nvSpPr>
      <xdr:spPr>
        <a:xfrm>
          <a:off x="13742044" y="12669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115225</xdr:rowOff>
    </xdr:from>
    <xdr:ext cx="405111" cy="259045"/>
    <xdr:sp macro="" textlink="">
      <xdr:nvSpPr>
        <xdr:cNvPr id="605" name="n_2mainValue【図書館】&#10;有形固定資産減価償却率">
          <a:extLst>
            <a:ext uri="{FF2B5EF4-FFF2-40B4-BE49-F238E27FC236}">
              <a16:creationId xmlns:a16="http://schemas.microsoft.com/office/drawing/2014/main" id="{00000000-0008-0000-0E00-00005D020000}"/>
            </a:ext>
          </a:extLst>
        </xdr:cNvPr>
        <xdr:cNvSpPr txBox="1"/>
      </xdr:nvSpPr>
      <xdr:spPr>
        <a:xfrm>
          <a:off x="12960994" y="12669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60491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38100</xdr:rowOff>
    </xdr:from>
    <xdr:to>
      <xdr:col>120</xdr:col>
      <xdr:colOff>114300</xdr:colOff>
      <xdr:row>86</xdr:row>
      <xdr:rowOff>38100</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5" name="【図書館】&#10;一人当たり面積グラフ枠">
          <a:extLst>
            <a:ext uri="{FF2B5EF4-FFF2-40B4-BE49-F238E27FC236}">
              <a16:creationId xmlns:a16="http://schemas.microsoft.com/office/drawing/2014/main" id="{00000000-0008-0000-0E00-000071020000}"/>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38100</xdr:rowOff>
    </xdr:from>
    <xdr:to>
      <xdr:col>116</xdr:col>
      <xdr:colOff>62864</xdr:colOff>
      <xdr:row>86</xdr:row>
      <xdr:rowOff>129539</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flipV="1">
          <a:off x="19949795" y="12922250"/>
          <a:ext cx="1269" cy="141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86</xdr:row>
      <xdr:rowOff>133366</xdr:rowOff>
    </xdr:from>
    <xdr:ext cx="469744" cy="259045"/>
    <xdr:sp macro="" textlink="">
      <xdr:nvSpPr>
        <xdr:cNvPr id="627" name="【図書館】&#10;一人当たり面積最小値テキスト">
          <a:extLst>
            <a:ext uri="{FF2B5EF4-FFF2-40B4-BE49-F238E27FC236}">
              <a16:creationId xmlns:a16="http://schemas.microsoft.com/office/drawing/2014/main" id="{00000000-0008-0000-0E00-000073020000}"/>
            </a:ext>
          </a:extLst>
        </xdr:cNvPr>
        <xdr:cNvSpPr txBox="1"/>
      </xdr:nvSpPr>
      <xdr:spPr>
        <a:xfrm>
          <a:off x="20002500" y="1433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129539</xdr:rowOff>
    </xdr:from>
    <xdr:to>
      <xdr:col>116</xdr:col>
      <xdr:colOff>152400</xdr:colOff>
      <xdr:row>86</xdr:row>
      <xdr:rowOff>129539</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9881850" y="143344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156227</xdr:rowOff>
    </xdr:from>
    <xdr:ext cx="469744" cy="259045"/>
    <xdr:sp macro="" textlink="">
      <xdr:nvSpPr>
        <xdr:cNvPr id="629" name="【図書館】&#10;一人当たり面積最大値テキスト">
          <a:extLst>
            <a:ext uri="{FF2B5EF4-FFF2-40B4-BE49-F238E27FC236}">
              <a16:creationId xmlns:a16="http://schemas.microsoft.com/office/drawing/2014/main" id="{00000000-0008-0000-0E00-000075020000}"/>
            </a:ext>
          </a:extLst>
        </xdr:cNvPr>
        <xdr:cNvSpPr txBox="1"/>
      </xdr:nvSpPr>
      <xdr:spPr>
        <a:xfrm>
          <a:off x="2000250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9881850" y="1292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82</xdr:row>
      <xdr:rowOff>102888</xdr:rowOff>
    </xdr:from>
    <xdr:ext cx="469744" cy="259045"/>
    <xdr:sp macro="" textlink="">
      <xdr:nvSpPr>
        <xdr:cNvPr id="631" name="【図書館】&#10;一人当たり面積平均値テキスト">
          <a:extLst>
            <a:ext uri="{FF2B5EF4-FFF2-40B4-BE49-F238E27FC236}">
              <a16:creationId xmlns:a16="http://schemas.microsoft.com/office/drawing/2014/main" id="{00000000-0008-0000-0E00-000077020000}"/>
            </a:ext>
          </a:extLst>
        </xdr:cNvPr>
        <xdr:cNvSpPr txBox="1"/>
      </xdr:nvSpPr>
      <xdr:spPr>
        <a:xfrm>
          <a:off x="20002500" y="13647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124461</xdr:rowOff>
    </xdr:from>
    <xdr:to>
      <xdr:col>116</xdr:col>
      <xdr:colOff>114300</xdr:colOff>
      <xdr:row>83</xdr:row>
      <xdr:rowOff>54611</xdr:rowOff>
    </xdr:to>
    <xdr:sp macro="" textlink="">
      <xdr:nvSpPr>
        <xdr:cNvPr id="632" name="フローチャート: 判断 631">
          <a:extLst>
            <a:ext uri="{FF2B5EF4-FFF2-40B4-BE49-F238E27FC236}">
              <a16:creationId xmlns:a16="http://schemas.microsoft.com/office/drawing/2014/main" id="{00000000-0008-0000-0E00-000078020000}"/>
            </a:ext>
          </a:extLst>
        </xdr:cNvPr>
        <xdr:cNvSpPr/>
      </xdr:nvSpPr>
      <xdr:spPr>
        <a:xfrm>
          <a:off x="19900900" y="136690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633" name="フローチャート: 判断 632">
          <a:extLst>
            <a:ext uri="{FF2B5EF4-FFF2-40B4-BE49-F238E27FC236}">
              <a16:creationId xmlns:a16="http://schemas.microsoft.com/office/drawing/2014/main" id="{00000000-0008-0000-0E00-000079020000}"/>
            </a:ext>
          </a:extLst>
        </xdr:cNvPr>
        <xdr:cNvSpPr/>
      </xdr:nvSpPr>
      <xdr:spPr>
        <a:xfrm>
          <a:off x="19157950" y="138455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124461</xdr:rowOff>
    </xdr:from>
    <xdr:to>
      <xdr:col>107</xdr:col>
      <xdr:colOff>101600</xdr:colOff>
      <xdr:row>83</xdr:row>
      <xdr:rowOff>54611</xdr:rowOff>
    </xdr:to>
    <xdr:sp macro="" textlink="">
      <xdr:nvSpPr>
        <xdr:cNvPr id="634" name="フローチャート: 判断 633">
          <a:extLst>
            <a:ext uri="{FF2B5EF4-FFF2-40B4-BE49-F238E27FC236}">
              <a16:creationId xmlns:a16="http://schemas.microsoft.com/office/drawing/2014/main" id="{00000000-0008-0000-0E00-00007A020000}"/>
            </a:ext>
          </a:extLst>
        </xdr:cNvPr>
        <xdr:cNvSpPr/>
      </xdr:nvSpPr>
      <xdr:spPr>
        <a:xfrm>
          <a:off x="18345150" y="136690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635" name="フローチャート: 判断 634">
          <a:extLst>
            <a:ext uri="{FF2B5EF4-FFF2-40B4-BE49-F238E27FC236}">
              <a16:creationId xmlns:a16="http://schemas.microsoft.com/office/drawing/2014/main" id="{00000000-0008-0000-0E00-00007B020000}"/>
            </a:ext>
          </a:extLst>
        </xdr:cNvPr>
        <xdr:cNvSpPr/>
      </xdr:nvSpPr>
      <xdr:spPr>
        <a:xfrm>
          <a:off x="17551400" y="140220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641" name="楕円 640">
          <a:extLst>
            <a:ext uri="{FF2B5EF4-FFF2-40B4-BE49-F238E27FC236}">
              <a16:creationId xmlns:a16="http://schemas.microsoft.com/office/drawing/2014/main" id="{00000000-0008-0000-0E00-000081020000}"/>
            </a:ext>
          </a:extLst>
        </xdr:cNvPr>
        <xdr:cNvSpPr/>
      </xdr:nvSpPr>
      <xdr:spPr>
        <a:xfrm>
          <a:off x="19157950" y="141071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67311</xdr:rowOff>
    </xdr:from>
    <xdr:to>
      <xdr:col>107</xdr:col>
      <xdr:colOff>101600</xdr:colOff>
      <xdr:row>85</xdr:row>
      <xdr:rowOff>168911</xdr:rowOff>
    </xdr:to>
    <xdr:sp macro="" textlink="">
      <xdr:nvSpPr>
        <xdr:cNvPr id="642" name="楕円 641">
          <a:extLst>
            <a:ext uri="{FF2B5EF4-FFF2-40B4-BE49-F238E27FC236}">
              <a16:creationId xmlns:a16="http://schemas.microsoft.com/office/drawing/2014/main" id="{00000000-0008-0000-0E00-000082020000}"/>
            </a:ext>
          </a:extLst>
        </xdr:cNvPr>
        <xdr:cNvSpPr/>
      </xdr:nvSpPr>
      <xdr:spPr>
        <a:xfrm>
          <a:off x="18345150" y="141071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85</xdr:row>
      <xdr:rowOff>118111</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8395950" y="14157961"/>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82566</xdr:rowOff>
    </xdr:from>
    <xdr:ext cx="469744" cy="259045"/>
    <xdr:sp macro="" textlink="">
      <xdr:nvSpPr>
        <xdr:cNvPr id="644" name="n_1aveValue【図書館】&#10;一人当たり面積">
          <a:extLst>
            <a:ext uri="{FF2B5EF4-FFF2-40B4-BE49-F238E27FC236}">
              <a16:creationId xmlns:a16="http://schemas.microsoft.com/office/drawing/2014/main" id="{00000000-0008-0000-0E00-000084020000}"/>
            </a:ext>
          </a:extLst>
        </xdr:cNvPr>
        <xdr:cNvSpPr txBox="1"/>
      </xdr:nvSpPr>
      <xdr:spPr>
        <a:xfrm>
          <a:off x="18980227" y="1362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71138</xdr:rowOff>
    </xdr:from>
    <xdr:ext cx="469744" cy="259045"/>
    <xdr:sp macro="" textlink="">
      <xdr:nvSpPr>
        <xdr:cNvPr id="645" name="n_2aveValue【図書館】&#10;一人当たり面積">
          <a:extLst>
            <a:ext uri="{FF2B5EF4-FFF2-40B4-BE49-F238E27FC236}">
              <a16:creationId xmlns:a16="http://schemas.microsoft.com/office/drawing/2014/main" id="{00000000-0008-0000-0E00-000085020000}"/>
            </a:ext>
          </a:extLst>
        </xdr:cNvPr>
        <xdr:cNvSpPr txBox="1"/>
      </xdr:nvSpPr>
      <xdr:spPr>
        <a:xfrm>
          <a:off x="18180127" y="1345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646" name="n_3aveValue【図書館】&#10;一人当たり面積">
          <a:extLst>
            <a:ext uri="{FF2B5EF4-FFF2-40B4-BE49-F238E27FC236}">
              <a16:creationId xmlns:a16="http://schemas.microsoft.com/office/drawing/2014/main" id="{00000000-0008-0000-0E00-000086020000}"/>
            </a:ext>
          </a:extLst>
        </xdr:cNvPr>
        <xdr:cNvSpPr txBox="1"/>
      </xdr:nvSpPr>
      <xdr:spPr>
        <a:xfrm>
          <a:off x="17386377" y="138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647" name="n_1mainValue【図書館】&#10;一人当たり面積">
          <a:extLst>
            <a:ext uri="{FF2B5EF4-FFF2-40B4-BE49-F238E27FC236}">
              <a16:creationId xmlns:a16="http://schemas.microsoft.com/office/drawing/2014/main" id="{00000000-0008-0000-0E00-000087020000}"/>
            </a:ext>
          </a:extLst>
        </xdr:cNvPr>
        <xdr:cNvSpPr txBox="1"/>
      </xdr:nvSpPr>
      <xdr:spPr>
        <a:xfrm>
          <a:off x="18980227" y="1419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648" name="n_2mainValue【図書館】&#10;一人当たり面積">
          <a:extLst>
            <a:ext uri="{FF2B5EF4-FFF2-40B4-BE49-F238E27FC236}">
              <a16:creationId xmlns:a16="http://schemas.microsoft.com/office/drawing/2014/main" id="{00000000-0008-0000-0E00-000088020000}"/>
            </a:ext>
          </a:extLst>
        </xdr:cNvPr>
        <xdr:cNvSpPr txBox="1"/>
      </xdr:nvSpPr>
      <xdr:spPr>
        <a:xfrm>
          <a:off x="18180127" y="1419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1658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11658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652" name="正方形/長方形 651">
          <a:extLst>
            <a:ext uri="{FF2B5EF4-FFF2-40B4-BE49-F238E27FC236}">
              <a16:creationId xmlns:a16="http://schemas.microsoft.com/office/drawing/2014/main" id="{00000000-0008-0000-0E00-00008C020000}"/>
            </a:ext>
          </a:extLst>
        </xdr:cNvPr>
        <xdr:cNvSpPr/>
      </xdr:nvSpPr>
      <xdr:spPr>
        <a:xfrm>
          <a:off x="13157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653" name="正方形/長方形 652">
          <a:extLst>
            <a:ext uri="{FF2B5EF4-FFF2-40B4-BE49-F238E27FC236}">
              <a16:creationId xmlns:a16="http://schemas.microsoft.com/office/drawing/2014/main" id="{00000000-0008-0000-0E00-00008D020000}"/>
            </a:ext>
          </a:extLst>
        </xdr:cNvPr>
        <xdr:cNvSpPr/>
      </xdr:nvSpPr>
      <xdr:spPr>
        <a:xfrm>
          <a:off x="13157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a:extLst>
            <a:ext uri="{FF2B5EF4-FFF2-40B4-BE49-F238E27FC236}">
              <a16:creationId xmlns:a16="http://schemas.microsoft.com/office/drawing/2014/main" id="{00000000-0008-0000-0E00-00008E020000}"/>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090691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08427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08427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8" name="【博物館】&#10;有形固定資産減価償却率グラフ枠">
          <a:extLst>
            <a:ext uri="{FF2B5EF4-FFF2-40B4-BE49-F238E27FC236}">
              <a16:creationId xmlns:a16="http://schemas.microsoft.com/office/drawing/2014/main" id="{00000000-0008-0000-0E00-00009C020000}"/>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101</xdr:row>
      <xdr:rowOff>64770</xdr:rowOff>
    </xdr:from>
    <xdr:to>
      <xdr:col>85</xdr:col>
      <xdr:colOff>126364</xdr:colOff>
      <xdr:row>108</xdr:row>
      <xdr:rowOff>158496</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flipV="1">
          <a:off x="14698345" y="16809720"/>
          <a:ext cx="1269"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108</xdr:row>
      <xdr:rowOff>162323</xdr:rowOff>
    </xdr:from>
    <xdr:ext cx="405111" cy="259045"/>
    <xdr:sp macro="" textlink="">
      <xdr:nvSpPr>
        <xdr:cNvPr id="670" name="【博物館】&#10;有形固定資産減価償却率最小値テキスト">
          <a:extLst>
            <a:ext uri="{FF2B5EF4-FFF2-40B4-BE49-F238E27FC236}">
              <a16:creationId xmlns:a16="http://schemas.microsoft.com/office/drawing/2014/main" id="{00000000-0008-0000-0E00-00009E020000}"/>
            </a:ext>
          </a:extLst>
        </xdr:cNvPr>
        <xdr:cNvSpPr txBox="1"/>
      </xdr:nvSpPr>
      <xdr:spPr>
        <a:xfrm>
          <a:off x="14744700" y="18107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158496</xdr:rowOff>
    </xdr:from>
    <xdr:to>
      <xdr:col>86</xdr:col>
      <xdr:colOff>25400</xdr:colOff>
      <xdr:row>108</xdr:row>
      <xdr:rowOff>158496</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4611350" y="181035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100</xdr:row>
      <xdr:rowOff>11447</xdr:rowOff>
    </xdr:from>
    <xdr:ext cx="405111" cy="259045"/>
    <xdr:sp macro="" textlink="">
      <xdr:nvSpPr>
        <xdr:cNvPr id="672" name="【博物館】&#10;有形固定資産減価償却率最大値テキスト">
          <a:extLst>
            <a:ext uri="{FF2B5EF4-FFF2-40B4-BE49-F238E27FC236}">
              <a16:creationId xmlns:a16="http://schemas.microsoft.com/office/drawing/2014/main" id="{00000000-0008-0000-0E00-0000A0020000}"/>
            </a:ext>
          </a:extLst>
        </xdr:cNvPr>
        <xdr:cNvSpPr txBox="1"/>
      </xdr:nvSpPr>
      <xdr:spPr>
        <a:xfrm>
          <a:off x="14744700" y="16584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64770</xdr:rowOff>
    </xdr:from>
    <xdr:to>
      <xdr:col>86</xdr:col>
      <xdr:colOff>25400</xdr:colOff>
      <xdr:row>101</xdr:row>
      <xdr:rowOff>64770</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4611350" y="16809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104</xdr:row>
      <xdr:rowOff>145559</xdr:rowOff>
    </xdr:from>
    <xdr:ext cx="405111" cy="259045"/>
    <xdr:sp macro="" textlink="">
      <xdr:nvSpPr>
        <xdr:cNvPr id="674" name="【博物館】&#10;有形固定資産減価償却率平均値テキスト">
          <a:extLst>
            <a:ext uri="{FF2B5EF4-FFF2-40B4-BE49-F238E27FC236}">
              <a16:creationId xmlns:a16="http://schemas.microsoft.com/office/drawing/2014/main" id="{00000000-0008-0000-0E00-0000A2020000}"/>
            </a:ext>
          </a:extLst>
        </xdr:cNvPr>
        <xdr:cNvSpPr txBox="1"/>
      </xdr:nvSpPr>
      <xdr:spPr>
        <a:xfrm>
          <a:off x="14744700" y="17404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167132</xdr:rowOff>
    </xdr:from>
    <xdr:to>
      <xdr:col>85</xdr:col>
      <xdr:colOff>177800</xdr:colOff>
      <xdr:row>105</xdr:row>
      <xdr:rowOff>97282</xdr:rowOff>
    </xdr:to>
    <xdr:sp macro="" textlink="">
      <xdr:nvSpPr>
        <xdr:cNvPr id="675" name="フローチャート: 判断 674">
          <a:extLst>
            <a:ext uri="{FF2B5EF4-FFF2-40B4-BE49-F238E27FC236}">
              <a16:creationId xmlns:a16="http://schemas.microsoft.com/office/drawing/2014/main" id="{00000000-0008-0000-0E00-0000A3020000}"/>
            </a:ext>
          </a:extLst>
        </xdr:cNvPr>
        <xdr:cNvSpPr/>
      </xdr:nvSpPr>
      <xdr:spPr>
        <a:xfrm>
          <a:off x="14649450" y="1742643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7113</xdr:rowOff>
    </xdr:from>
    <xdr:to>
      <xdr:col>81</xdr:col>
      <xdr:colOff>101600</xdr:colOff>
      <xdr:row>105</xdr:row>
      <xdr:rowOff>108713</xdr:rowOff>
    </xdr:to>
    <xdr:sp macro="" textlink="">
      <xdr:nvSpPr>
        <xdr:cNvPr id="676" name="フローチャート: 判断 675">
          <a:extLst>
            <a:ext uri="{FF2B5EF4-FFF2-40B4-BE49-F238E27FC236}">
              <a16:creationId xmlns:a16="http://schemas.microsoft.com/office/drawing/2014/main" id="{00000000-0008-0000-0E00-0000A4020000}"/>
            </a:ext>
          </a:extLst>
        </xdr:cNvPr>
        <xdr:cNvSpPr/>
      </xdr:nvSpPr>
      <xdr:spPr>
        <a:xfrm>
          <a:off x="13887450" y="1743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41402</xdr:rowOff>
    </xdr:from>
    <xdr:to>
      <xdr:col>76</xdr:col>
      <xdr:colOff>165100</xdr:colOff>
      <xdr:row>105</xdr:row>
      <xdr:rowOff>143002</xdr:rowOff>
    </xdr:to>
    <xdr:sp macro="" textlink="">
      <xdr:nvSpPr>
        <xdr:cNvPr id="677" name="フローチャート: 判断 676">
          <a:extLst>
            <a:ext uri="{FF2B5EF4-FFF2-40B4-BE49-F238E27FC236}">
              <a16:creationId xmlns:a16="http://schemas.microsoft.com/office/drawing/2014/main" id="{00000000-0008-0000-0E00-0000A5020000}"/>
            </a:ext>
          </a:extLst>
        </xdr:cNvPr>
        <xdr:cNvSpPr/>
      </xdr:nvSpPr>
      <xdr:spPr>
        <a:xfrm>
          <a:off x="13093700" y="1747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64263</xdr:rowOff>
    </xdr:from>
    <xdr:to>
      <xdr:col>72</xdr:col>
      <xdr:colOff>38100</xdr:colOff>
      <xdr:row>106</xdr:row>
      <xdr:rowOff>165863</xdr:rowOff>
    </xdr:to>
    <xdr:sp macro="" textlink="">
      <xdr:nvSpPr>
        <xdr:cNvPr id="678" name="フローチャート: 判断 677">
          <a:extLst>
            <a:ext uri="{FF2B5EF4-FFF2-40B4-BE49-F238E27FC236}">
              <a16:creationId xmlns:a16="http://schemas.microsoft.com/office/drawing/2014/main" id="{00000000-0008-0000-0E00-0000A6020000}"/>
            </a:ext>
          </a:extLst>
        </xdr:cNvPr>
        <xdr:cNvSpPr/>
      </xdr:nvSpPr>
      <xdr:spPr>
        <a:xfrm>
          <a:off x="12299950" y="176664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112268</xdr:rowOff>
    </xdr:from>
    <xdr:to>
      <xdr:col>81</xdr:col>
      <xdr:colOff>101600</xdr:colOff>
      <xdr:row>103</xdr:row>
      <xdr:rowOff>42418</xdr:rowOff>
    </xdr:to>
    <xdr:sp macro="" textlink="">
      <xdr:nvSpPr>
        <xdr:cNvPr id="684" name="楕円 683">
          <a:extLst>
            <a:ext uri="{FF2B5EF4-FFF2-40B4-BE49-F238E27FC236}">
              <a16:creationId xmlns:a16="http://schemas.microsoft.com/office/drawing/2014/main" id="{00000000-0008-0000-0E00-0000AC020000}"/>
            </a:ext>
          </a:extLst>
        </xdr:cNvPr>
        <xdr:cNvSpPr/>
      </xdr:nvSpPr>
      <xdr:spPr>
        <a:xfrm>
          <a:off x="13887450" y="1702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112268</xdr:rowOff>
    </xdr:from>
    <xdr:to>
      <xdr:col>76</xdr:col>
      <xdr:colOff>165100</xdr:colOff>
      <xdr:row>103</xdr:row>
      <xdr:rowOff>42418</xdr:rowOff>
    </xdr:to>
    <xdr:sp macro="" textlink="">
      <xdr:nvSpPr>
        <xdr:cNvPr id="685" name="楕円 684">
          <a:extLst>
            <a:ext uri="{FF2B5EF4-FFF2-40B4-BE49-F238E27FC236}">
              <a16:creationId xmlns:a16="http://schemas.microsoft.com/office/drawing/2014/main" id="{00000000-0008-0000-0E00-0000AD020000}"/>
            </a:ext>
          </a:extLst>
        </xdr:cNvPr>
        <xdr:cNvSpPr/>
      </xdr:nvSpPr>
      <xdr:spPr>
        <a:xfrm>
          <a:off x="13093700" y="1702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163068</xdr:rowOff>
    </xdr:from>
    <xdr:to>
      <xdr:col>81</xdr:col>
      <xdr:colOff>50800</xdr:colOff>
      <xdr:row>102</xdr:row>
      <xdr:rowOff>163068</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3144500" y="1707946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99840</xdr:rowOff>
    </xdr:from>
    <xdr:ext cx="405111" cy="259045"/>
    <xdr:sp macro="" textlink="">
      <xdr:nvSpPr>
        <xdr:cNvPr id="687" name="n_1aveValue【博物館】&#10;有形固定資産減価償却率">
          <a:extLst>
            <a:ext uri="{FF2B5EF4-FFF2-40B4-BE49-F238E27FC236}">
              <a16:creationId xmlns:a16="http://schemas.microsoft.com/office/drawing/2014/main" id="{00000000-0008-0000-0E00-0000AF020000}"/>
            </a:ext>
          </a:extLst>
        </xdr:cNvPr>
        <xdr:cNvSpPr txBox="1"/>
      </xdr:nvSpPr>
      <xdr:spPr>
        <a:xfrm>
          <a:off x="13742044" y="1753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134129</xdr:rowOff>
    </xdr:from>
    <xdr:ext cx="405111" cy="259045"/>
    <xdr:sp macro="" textlink="">
      <xdr:nvSpPr>
        <xdr:cNvPr id="688" name="n_2aveValue【博物館】&#10;有形固定資産減価償却率">
          <a:extLst>
            <a:ext uri="{FF2B5EF4-FFF2-40B4-BE49-F238E27FC236}">
              <a16:creationId xmlns:a16="http://schemas.microsoft.com/office/drawing/2014/main" id="{00000000-0008-0000-0E00-0000B0020000}"/>
            </a:ext>
          </a:extLst>
        </xdr:cNvPr>
        <xdr:cNvSpPr txBox="1"/>
      </xdr:nvSpPr>
      <xdr:spPr>
        <a:xfrm>
          <a:off x="12960994" y="1756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10940</xdr:rowOff>
    </xdr:from>
    <xdr:ext cx="405111" cy="259045"/>
    <xdr:sp macro="" textlink="">
      <xdr:nvSpPr>
        <xdr:cNvPr id="689" name="n_3aveValue【博物館】&#10;有形固定資産減価償却率">
          <a:extLst>
            <a:ext uri="{FF2B5EF4-FFF2-40B4-BE49-F238E27FC236}">
              <a16:creationId xmlns:a16="http://schemas.microsoft.com/office/drawing/2014/main" id="{00000000-0008-0000-0E00-0000B1020000}"/>
            </a:ext>
          </a:extLst>
        </xdr:cNvPr>
        <xdr:cNvSpPr txBox="1"/>
      </xdr:nvSpPr>
      <xdr:spPr>
        <a:xfrm>
          <a:off x="12167244" y="174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58945</xdr:rowOff>
    </xdr:from>
    <xdr:ext cx="405111" cy="259045"/>
    <xdr:sp macro="" textlink="">
      <xdr:nvSpPr>
        <xdr:cNvPr id="690" name="n_1mainValue【博物館】&#10;有形固定資産減価償却率">
          <a:extLst>
            <a:ext uri="{FF2B5EF4-FFF2-40B4-BE49-F238E27FC236}">
              <a16:creationId xmlns:a16="http://schemas.microsoft.com/office/drawing/2014/main" id="{00000000-0008-0000-0E00-0000B2020000}"/>
            </a:ext>
          </a:extLst>
        </xdr:cNvPr>
        <xdr:cNvSpPr txBox="1"/>
      </xdr:nvSpPr>
      <xdr:spPr>
        <a:xfrm>
          <a:off x="13742044" y="16803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58945</xdr:rowOff>
    </xdr:from>
    <xdr:ext cx="405111" cy="259045"/>
    <xdr:sp macro="" textlink="">
      <xdr:nvSpPr>
        <xdr:cNvPr id="691" name="n_2mainValue【博物館】&#10;有形固定資産減価償却率">
          <a:extLst>
            <a:ext uri="{FF2B5EF4-FFF2-40B4-BE49-F238E27FC236}">
              <a16:creationId xmlns:a16="http://schemas.microsoft.com/office/drawing/2014/main" id="{00000000-0008-0000-0E00-0000B3020000}"/>
            </a:ext>
          </a:extLst>
        </xdr:cNvPr>
        <xdr:cNvSpPr txBox="1"/>
      </xdr:nvSpPr>
      <xdr:spPr>
        <a:xfrm>
          <a:off x="12960994" y="16803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693" name="正方形/長方形 692">
          <a:extLst>
            <a:ext uri="{FF2B5EF4-FFF2-40B4-BE49-F238E27FC236}">
              <a16:creationId xmlns:a16="http://schemas.microsoft.com/office/drawing/2014/main" id="{00000000-0008-0000-0E00-0000B5020000}"/>
            </a:ext>
          </a:extLst>
        </xdr:cNvPr>
        <xdr:cNvSpPr/>
      </xdr:nvSpPr>
      <xdr:spPr>
        <a:xfrm>
          <a:off x="169291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694" name="正方形/長方形 693">
          <a:extLst>
            <a:ext uri="{FF2B5EF4-FFF2-40B4-BE49-F238E27FC236}">
              <a16:creationId xmlns:a16="http://schemas.microsoft.com/office/drawing/2014/main" id="{00000000-0008-0000-0E00-0000B6020000}"/>
            </a:ext>
          </a:extLst>
        </xdr:cNvPr>
        <xdr:cNvSpPr/>
      </xdr:nvSpPr>
      <xdr:spPr>
        <a:xfrm>
          <a:off x="169291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695" name="正方形/長方形 694">
          <a:extLst>
            <a:ext uri="{FF2B5EF4-FFF2-40B4-BE49-F238E27FC236}">
              <a16:creationId xmlns:a16="http://schemas.microsoft.com/office/drawing/2014/main" id="{00000000-0008-0000-0E00-0000B7020000}"/>
            </a:ext>
          </a:extLst>
        </xdr:cNvPr>
        <xdr:cNvSpPr/>
      </xdr:nvSpPr>
      <xdr:spPr>
        <a:xfrm>
          <a:off x="184086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184086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7" name="正方形/長方形 696">
          <a:extLst>
            <a:ext uri="{FF2B5EF4-FFF2-40B4-BE49-F238E27FC236}">
              <a16:creationId xmlns:a16="http://schemas.microsoft.com/office/drawing/2014/main" id="{00000000-0008-0000-0E00-0000B9020000}"/>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60491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博物館】&#10;一人当たり面積グラフ枠">
          <a:extLst>
            <a:ext uri="{FF2B5EF4-FFF2-40B4-BE49-F238E27FC236}">
              <a16:creationId xmlns:a16="http://schemas.microsoft.com/office/drawing/2014/main" id="{00000000-0008-0000-0E00-0000C7020000}"/>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102</xdr:row>
      <xdr:rowOff>7620</xdr:rowOff>
    </xdr:from>
    <xdr:to>
      <xdr:col>116</xdr:col>
      <xdr:colOff>62864</xdr:colOff>
      <xdr:row>106</xdr:row>
      <xdr:rowOff>144780</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flipV="1">
          <a:off x="19949795" y="16924020"/>
          <a:ext cx="1269" cy="82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106</xdr:row>
      <xdr:rowOff>148607</xdr:rowOff>
    </xdr:from>
    <xdr:ext cx="469744" cy="259045"/>
    <xdr:sp macro="" textlink="">
      <xdr:nvSpPr>
        <xdr:cNvPr id="713" name="【博物館】&#10;一人当たり面積最小値テキスト">
          <a:extLst>
            <a:ext uri="{FF2B5EF4-FFF2-40B4-BE49-F238E27FC236}">
              <a16:creationId xmlns:a16="http://schemas.microsoft.com/office/drawing/2014/main" id="{00000000-0008-0000-0E00-0000C9020000}"/>
            </a:ext>
          </a:extLst>
        </xdr:cNvPr>
        <xdr:cNvSpPr txBox="1"/>
      </xdr:nvSpPr>
      <xdr:spPr>
        <a:xfrm>
          <a:off x="20002500" y="1775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144780</xdr:rowOff>
    </xdr:from>
    <xdr:to>
      <xdr:col>116</xdr:col>
      <xdr:colOff>152400</xdr:colOff>
      <xdr:row>106</xdr:row>
      <xdr:rowOff>144780</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9881850" y="177469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100</xdr:row>
      <xdr:rowOff>125747</xdr:rowOff>
    </xdr:from>
    <xdr:ext cx="469744" cy="259045"/>
    <xdr:sp macro="" textlink="">
      <xdr:nvSpPr>
        <xdr:cNvPr id="715" name="【博物館】&#10;一人当たり面積最大値テキスト">
          <a:extLst>
            <a:ext uri="{FF2B5EF4-FFF2-40B4-BE49-F238E27FC236}">
              <a16:creationId xmlns:a16="http://schemas.microsoft.com/office/drawing/2014/main" id="{00000000-0008-0000-0E00-0000CB020000}"/>
            </a:ext>
          </a:extLst>
        </xdr:cNvPr>
        <xdr:cNvSpPr txBox="1"/>
      </xdr:nvSpPr>
      <xdr:spPr>
        <a:xfrm>
          <a:off x="20002500" y="166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a:off x="19881850" y="169240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104</xdr:row>
      <xdr:rowOff>95266</xdr:rowOff>
    </xdr:from>
    <xdr:ext cx="469744" cy="259045"/>
    <xdr:sp macro="" textlink="">
      <xdr:nvSpPr>
        <xdr:cNvPr id="717" name="【博物館】&#10;一人当たり面積平均値テキスト">
          <a:extLst>
            <a:ext uri="{FF2B5EF4-FFF2-40B4-BE49-F238E27FC236}">
              <a16:creationId xmlns:a16="http://schemas.microsoft.com/office/drawing/2014/main" id="{00000000-0008-0000-0E00-0000CD020000}"/>
            </a:ext>
          </a:extLst>
        </xdr:cNvPr>
        <xdr:cNvSpPr txBox="1"/>
      </xdr:nvSpPr>
      <xdr:spPr>
        <a:xfrm>
          <a:off x="20002500" y="17354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116839</xdr:rowOff>
    </xdr:from>
    <xdr:to>
      <xdr:col>116</xdr:col>
      <xdr:colOff>114300</xdr:colOff>
      <xdr:row>105</xdr:row>
      <xdr:rowOff>46989</xdr:rowOff>
    </xdr:to>
    <xdr:sp macro="" textlink="">
      <xdr:nvSpPr>
        <xdr:cNvPr id="718" name="フローチャート: 判断 717">
          <a:extLst>
            <a:ext uri="{FF2B5EF4-FFF2-40B4-BE49-F238E27FC236}">
              <a16:creationId xmlns:a16="http://schemas.microsoft.com/office/drawing/2014/main" id="{00000000-0008-0000-0E00-0000CE020000}"/>
            </a:ext>
          </a:extLst>
        </xdr:cNvPr>
        <xdr:cNvSpPr/>
      </xdr:nvSpPr>
      <xdr:spPr>
        <a:xfrm>
          <a:off x="19900900" y="173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116839</xdr:rowOff>
    </xdr:from>
    <xdr:to>
      <xdr:col>112</xdr:col>
      <xdr:colOff>38100</xdr:colOff>
      <xdr:row>105</xdr:row>
      <xdr:rowOff>46989</xdr:rowOff>
    </xdr:to>
    <xdr:sp macro="" textlink="">
      <xdr:nvSpPr>
        <xdr:cNvPr id="719" name="フローチャート: 判断 718">
          <a:extLst>
            <a:ext uri="{FF2B5EF4-FFF2-40B4-BE49-F238E27FC236}">
              <a16:creationId xmlns:a16="http://schemas.microsoft.com/office/drawing/2014/main" id="{00000000-0008-0000-0E00-0000CF020000}"/>
            </a:ext>
          </a:extLst>
        </xdr:cNvPr>
        <xdr:cNvSpPr/>
      </xdr:nvSpPr>
      <xdr:spPr>
        <a:xfrm>
          <a:off x="19157950" y="173761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151130</xdr:rowOff>
    </xdr:from>
    <xdr:to>
      <xdr:col>107</xdr:col>
      <xdr:colOff>101600</xdr:colOff>
      <xdr:row>104</xdr:row>
      <xdr:rowOff>81280</xdr:rowOff>
    </xdr:to>
    <xdr:sp macro="" textlink="">
      <xdr:nvSpPr>
        <xdr:cNvPr id="720" name="フローチャート: 判断 719">
          <a:extLst>
            <a:ext uri="{FF2B5EF4-FFF2-40B4-BE49-F238E27FC236}">
              <a16:creationId xmlns:a16="http://schemas.microsoft.com/office/drawing/2014/main" id="{00000000-0008-0000-0E00-0000D0020000}"/>
            </a:ext>
          </a:extLst>
        </xdr:cNvPr>
        <xdr:cNvSpPr/>
      </xdr:nvSpPr>
      <xdr:spPr>
        <a:xfrm>
          <a:off x="18345150" y="1723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151130</xdr:rowOff>
    </xdr:from>
    <xdr:to>
      <xdr:col>102</xdr:col>
      <xdr:colOff>165100</xdr:colOff>
      <xdr:row>104</xdr:row>
      <xdr:rowOff>81280</xdr:rowOff>
    </xdr:to>
    <xdr:sp macro="" textlink="">
      <xdr:nvSpPr>
        <xdr:cNvPr id="721" name="フローチャート: 判断 720">
          <a:extLst>
            <a:ext uri="{FF2B5EF4-FFF2-40B4-BE49-F238E27FC236}">
              <a16:creationId xmlns:a16="http://schemas.microsoft.com/office/drawing/2014/main" id="{00000000-0008-0000-0E00-0000D1020000}"/>
            </a:ext>
          </a:extLst>
        </xdr:cNvPr>
        <xdr:cNvSpPr/>
      </xdr:nvSpPr>
      <xdr:spPr>
        <a:xfrm>
          <a:off x="17551400" y="1723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00000000-0008-0000-0E00-0000D4020000}"/>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00000000-0008-0000-0E00-0000D5020000}"/>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00000000-0008-0000-0E00-0000D6020000}"/>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59689</xdr:rowOff>
    </xdr:from>
    <xdr:to>
      <xdr:col>112</xdr:col>
      <xdr:colOff>38100</xdr:colOff>
      <xdr:row>99</xdr:row>
      <xdr:rowOff>161289</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19157950" y="164617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99</xdr:row>
      <xdr:rowOff>59689</xdr:rowOff>
    </xdr:from>
    <xdr:to>
      <xdr:col>107</xdr:col>
      <xdr:colOff>101600</xdr:colOff>
      <xdr:row>99</xdr:row>
      <xdr:rowOff>161289</xdr:rowOff>
    </xdr:to>
    <xdr:sp macro="" textlink="">
      <xdr:nvSpPr>
        <xdr:cNvPr id="728" name="楕円 727">
          <a:extLst>
            <a:ext uri="{FF2B5EF4-FFF2-40B4-BE49-F238E27FC236}">
              <a16:creationId xmlns:a16="http://schemas.microsoft.com/office/drawing/2014/main" id="{00000000-0008-0000-0E00-0000D8020000}"/>
            </a:ext>
          </a:extLst>
        </xdr:cNvPr>
        <xdr:cNvSpPr/>
      </xdr:nvSpPr>
      <xdr:spPr>
        <a:xfrm>
          <a:off x="18345150" y="1646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110489</xdr:rowOff>
    </xdr:from>
    <xdr:to>
      <xdr:col>111</xdr:col>
      <xdr:colOff>177800</xdr:colOff>
      <xdr:row>99</xdr:row>
      <xdr:rowOff>110489</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18395950" y="1651253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38116</xdr:rowOff>
    </xdr:from>
    <xdr:ext cx="469744" cy="259045"/>
    <xdr:sp macro="" textlink="">
      <xdr:nvSpPr>
        <xdr:cNvPr id="730" name="n_1aveValue【博物館】&#10;一人当たり面積">
          <a:extLst>
            <a:ext uri="{FF2B5EF4-FFF2-40B4-BE49-F238E27FC236}">
              <a16:creationId xmlns:a16="http://schemas.microsoft.com/office/drawing/2014/main" id="{00000000-0008-0000-0E00-0000DA020000}"/>
            </a:ext>
          </a:extLst>
        </xdr:cNvPr>
        <xdr:cNvSpPr txBox="1"/>
      </xdr:nvSpPr>
      <xdr:spPr>
        <a:xfrm>
          <a:off x="18980227" y="1746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72407</xdr:rowOff>
    </xdr:from>
    <xdr:ext cx="469744" cy="259045"/>
    <xdr:sp macro="" textlink="">
      <xdr:nvSpPr>
        <xdr:cNvPr id="731" name="n_2aveValue【博物館】&#10;一人当たり面積">
          <a:extLst>
            <a:ext uri="{FF2B5EF4-FFF2-40B4-BE49-F238E27FC236}">
              <a16:creationId xmlns:a16="http://schemas.microsoft.com/office/drawing/2014/main" id="{00000000-0008-0000-0E00-0000DB020000}"/>
            </a:ext>
          </a:extLst>
        </xdr:cNvPr>
        <xdr:cNvSpPr txBox="1"/>
      </xdr:nvSpPr>
      <xdr:spPr>
        <a:xfrm>
          <a:off x="18180127" y="1733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97807</xdr:rowOff>
    </xdr:from>
    <xdr:ext cx="469744" cy="259045"/>
    <xdr:sp macro="" textlink="">
      <xdr:nvSpPr>
        <xdr:cNvPr id="732" name="n_3aveValue【博物館】&#10;一人当たり面積">
          <a:extLst>
            <a:ext uri="{FF2B5EF4-FFF2-40B4-BE49-F238E27FC236}">
              <a16:creationId xmlns:a16="http://schemas.microsoft.com/office/drawing/2014/main" id="{00000000-0008-0000-0E00-0000DC020000}"/>
            </a:ext>
          </a:extLst>
        </xdr:cNvPr>
        <xdr:cNvSpPr txBox="1"/>
      </xdr:nvSpPr>
      <xdr:spPr>
        <a:xfrm>
          <a:off x="17386377" y="1701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6366</xdr:rowOff>
    </xdr:from>
    <xdr:ext cx="469744" cy="259045"/>
    <xdr:sp macro="" textlink="">
      <xdr:nvSpPr>
        <xdr:cNvPr id="733" name="n_1mainValue【博物館】&#10;一人当たり面積">
          <a:extLst>
            <a:ext uri="{FF2B5EF4-FFF2-40B4-BE49-F238E27FC236}">
              <a16:creationId xmlns:a16="http://schemas.microsoft.com/office/drawing/2014/main" id="{00000000-0008-0000-0E00-0000DD020000}"/>
            </a:ext>
          </a:extLst>
        </xdr:cNvPr>
        <xdr:cNvSpPr txBox="1"/>
      </xdr:nvSpPr>
      <xdr:spPr>
        <a:xfrm>
          <a:off x="18980227" y="16236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6366</xdr:rowOff>
    </xdr:from>
    <xdr:ext cx="469744" cy="259045"/>
    <xdr:sp macro="" textlink="">
      <xdr:nvSpPr>
        <xdr:cNvPr id="734" name="n_2mainValue【博物館】&#10;一人当たり面積">
          <a:extLst>
            <a:ext uri="{FF2B5EF4-FFF2-40B4-BE49-F238E27FC236}">
              <a16:creationId xmlns:a16="http://schemas.microsoft.com/office/drawing/2014/main" id="{00000000-0008-0000-0E00-0000DE020000}"/>
            </a:ext>
          </a:extLst>
        </xdr:cNvPr>
        <xdr:cNvSpPr txBox="1"/>
      </xdr:nvSpPr>
      <xdr:spPr>
        <a:xfrm>
          <a:off x="18180127" y="16236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・公営住宅や図書館、博物館の有形固定資産減価償却率については、都道府県平均、グループ内平均を大きく上回っている状況である。</a:t>
          </a:r>
        </a:p>
        <a:p>
          <a:r>
            <a:rPr kumimoji="1" lang="ja-JP" altLang="en-US" sz="1300">
              <a:latin typeface="ＭＳ Ｐゴシック" panose="020B0600070205080204" pitchFamily="50" charset="-128"/>
              <a:ea typeface="ＭＳ Ｐゴシック" panose="020B0600070205080204" pitchFamily="50" charset="-128"/>
            </a:rPr>
            <a:t>　長期保全計画に基づき、計画的な更新を行い、施設の適切な管理に努める。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828,781
822,443
2,440.70
437,769,528
427,869,930
5,397,947
256,811,655
698,339,363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00000000-0008-0000-0F00-00001E000000}"/>
            </a:ext>
          </a:extLst>
        </xdr:cNvPr>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F00-000021000000}"/>
            </a:ext>
          </a:extLst>
        </xdr:cNvPr>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0000000-0008-0000-0F00-00002A000000}"/>
            </a:ext>
          </a:extLst>
        </xdr:cNvPr>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F00-00002B000000}"/>
            </a:ext>
          </a:extLst>
        </xdr:cNvPr>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F00-00002C000000}"/>
            </a:ext>
          </a:extLst>
        </xdr:cNvPr>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F00-00002D000000}"/>
            </a:ext>
          </a:extLst>
        </xdr:cNvPr>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F00-00002E000000}"/>
            </a:ext>
          </a:extLst>
        </xdr:cNvPr>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F00-00002F000000}"/>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F00-000030000000}"/>
            </a:ext>
          </a:extLst>
        </xdr:cNvPr>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F00-000031000000}"/>
            </a:ext>
          </a:extLst>
        </xdr:cNvPr>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F00-000032000000}"/>
            </a:ext>
          </a:extLst>
        </xdr:cNvPr>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F00-000033000000}"/>
            </a:ext>
          </a:extLst>
        </xdr:cNvPr>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a:extLst>
            <a:ext uri="{FF2B5EF4-FFF2-40B4-BE49-F238E27FC236}">
              <a16:creationId xmlns:a16="http://schemas.microsoft.com/office/drawing/2014/main" id="{00000000-0008-0000-0F00-000034000000}"/>
            </a:ext>
          </a:extLst>
        </xdr:cNvPr>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F00-000035000000}"/>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a:extLst>
            <a:ext uri="{FF2B5EF4-FFF2-40B4-BE49-F238E27FC236}">
              <a16:creationId xmlns:a16="http://schemas.microsoft.com/office/drawing/2014/main" id="{00000000-0008-0000-0F00-000036000000}"/>
            </a:ext>
          </a:extLst>
        </xdr:cNvPr>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体育館・プール】&#10;有形固定資産減価償却率グラフ枠">
          <a:extLst>
            <a:ext uri="{FF2B5EF4-FFF2-40B4-BE49-F238E27FC236}">
              <a16:creationId xmlns:a16="http://schemas.microsoft.com/office/drawing/2014/main" id="{00000000-0008-0000-0F00-000037000000}"/>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64770</xdr:rowOff>
    </xdr:from>
    <xdr:to>
      <xdr:col>24</xdr:col>
      <xdr:colOff>62865</xdr:colOff>
      <xdr:row>41</xdr:row>
      <xdr:rowOff>41910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flipV="1">
          <a:off x="4176395" y="5519420"/>
          <a:ext cx="1270" cy="129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45737</xdr:rowOff>
    </xdr:from>
    <xdr:ext cx="405111" cy="259045"/>
    <xdr:sp macro="" textlink="">
      <xdr:nvSpPr>
        <xdr:cNvPr id="57" name="【体育館・プール】&#10;有形固定資産減価償却率最小値テキスト">
          <a:extLst>
            <a:ext uri="{FF2B5EF4-FFF2-40B4-BE49-F238E27FC236}">
              <a16:creationId xmlns:a16="http://schemas.microsoft.com/office/drawing/2014/main" id="{00000000-0008-0000-0F00-000039000000}"/>
            </a:ext>
          </a:extLst>
        </xdr:cNvPr>
        <xdr:cNvSpPr txBox="1"/>
      </xdr:nvSpPr>
      <xdr:spPr>
        <a:xfrm>
          <a:off x="4229100" y="682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41910</xdr:rowOff>
    </xdr:from>
    <xdr:to>
      <xdr:col>24</xdr:col>
      <xdr:colOff>152400</xdr:colOff>
      <xdr:row>41</xdr:row>
      <xdr:rowOff>41910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4108450" y="6817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11447</xdr:rowOff>
    </xdr:from>
    <xdr:ext cx="405111" cy="259045"/>
    <xdr:sp macro="" textlink="">
      <xdr:nvSpPr>
        <xdr:cNvPr id="59" name="【体育館・プール】&#10;有形固定資産減価償却率最大値テキスト">
          <a:extLst>
            <a:ext uri="{FF2B5EF4-FFF2-40B4-BE49-F238E27FC236}">
              <a16:creationId xmlns:a16="http://schemas.microsoft.com/office/drawing/2014/main" id="{00000000-0008-0000-0F00-00003B000000}"/>
            </a:ext>
          </a:extLst>
        </xdr:cNvPr>
        <xdr:cNvSpPr txBox="1"/>
      </xdr:nvSpPr>
      <xdr:spPr>
        <a:xfrm>
          <a:off x="4229100" y="530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64770</xdr:rowOff>
    </xdr:from>
    <xdr:to>
      <xdr:col>24</xdr:col>
      <xdr:colOff>152400</xdr:colOff>
      <xdr:row>33</xdr:row>
      <xdr:rowOff>64770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108450" y="5519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57167</xdr:rowOff>
    </xdr:from>
    <xdr:ext cx="405111" cy="259045"/>
    <xdr:sp macro="" textlink="">
      <xdr:nvSpPr>
        <xdr:cNvPr id="61" name="【体育館・プール】&#10;有形固定資産減価償却率平均値テキスト">
          <a:extLst>
            <a:ext uri="{FF2B5EF4-FFF2-40B4-BE49-F238E27FC236}">
              <a16:creationId xmlns:a16="http://schemas.microsoft.com/office/drawing/2014/main" id="{00000000-0008-0000-0F00-00003D000000}"/>
            </a:ext>
          </a:extLst>
        </xdr:cNvPr>
        <xdr:cNvSpPr txBox="1"/>
      </xdr:nvSpPr>
      <xdr:spPr>
        <a:xfrm>
          <a:off x="4229100" y="6337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78740</xdr:rowOff>
    </xdr:from>
    <xdr:to>
      <xdr:col>24</xdr:col>
      <xdr:colOff>114300</xdr:colOff>
      <xdr:row>39</xdr:row>
      <xdr:rowOff>8890</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4127500" y="63588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135890</xdr:rowOff>
    </xdr:from>
    <xdr:to>
      <xdr:col>20</xdr:col>
      <xdr:colOff>38100</xdr:colOff>
      <xdr:row>38</xdr:row>
      <xdr:rowOff>66040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3384550" y="62509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57167</xdr:rowOff>
    </xdr:from>
    <xdr:ext cx="405111" cy="259045"/>
    <xdr:sp macro="" textlink="">
      <xdr:nvSpPr>
        <xdr:cNvPr id="64" name="n_1aveValue【体育館・プール】&#10;有形固定資産減価償却率">
          <a:extLst>
            <a:ext uri="{FF2B5EF4-FFF2-40B4-BE49-F238E27FC236}">
              <a16:creationId xmlns:a16="http://schemas.microsoft.com/office/drawing/2014/main" id="{00000000-0008-0000-0F00-000040000000}"/>
            </a:ext>
          </a:extLst>
        </xdr:cNvPr>
        <xdr:cNvSpPr txBox="1"/>
      </xdr:nvSpPr>
      <xdr:spPr>
        <a:xfrm>
          <a:off x="3239144" y="6337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57175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137177</xdr:rowOff>
    </xdr:from>
    <xdr:ext cx="405111" cy="259045"/>
    <xdr:sp macro="" textlink="">
      <xdr:nvSpPr>
        <xdr:cNvPr id="66" name="n_2aveValue【体育館・プール】&#10;有形固定資産減価償却率">
          <a:extLst>
            <a:ext uri="{FF2B5EF4-FFF2-40B4-BE49-F238E27FC236}">
              <a16:creationId xmlns:a16="http://schemas.microsoft.com/office/drawing/2014/main" id="{00000000-0008-0000-0F00-000042000000}"/>
            </a:ext>
          </a:extLst>
        </xdr:cNvPr>
        <xdr:cNvSpPr txBox="1"/>
      </xdr:nvSpPr>
      <xdr:spPr>
        <a:xfrm>
          <a:off x="2439044"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162560</xdr:rowOff>
    </xdr:from>
    <xdr:to>
      <xdr:col>10</xdr:col>
      <xdr:colOff>165100</xdr:colOff>
      <xdr:row>34</xdr:row>
      <xdr:rowOff>92710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778000" y="56172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32</xdr:row>
      <xdr:rowOff>109237</xdr:rowOff>
    </xdr:from>
    <xdr:ext cx="405111" cy="259045"/>
    <xdr:sp macro="" textlink="">
      <xdr:nvSpPr>
        <xdr:cNvPr id="68" name="n_3aveValue【体育館・プール】&#10;有形固定資産減価償却率">
          <a:extLst>
            <a:ext uri="{FF2B5EF4-FFF2-40B4-BE49-F238E27FC236}">
              <a16:creationId xmlns:a16="http://schemas.microsoft.com/office/drawing/2014/main" id="{00000000-0008-0000-0F00-000044000000}"/>
            </a:ext>
          </a:extLst>
        </xdr:cNvPr>
        <xdr:cNvSpPr txBox="1"/>
      </xdr:nvSpPr>
      <xdr:spPr>
        <a:xfrm>
          <a:off x="1645294"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170180</xdr:rowOff>
    </xdr:from>
    <xdr:to>
      <xdr:col>20</xdr:col>
      <xdr:colOff>38100</xdr:colOff>
      <xdr:row>35</xdr:row>
      <xdr:rowOff>100330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384550" y="57835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33020</xdr:rowOff>
    </xdr:from>
    <xdr:to>
      <xdr:col>15</xdr:col>
      <xdr:colOff>101600</xdr:colOff>
      <xdr:row>34</xdr:row>
      <xdr:rowOff>134620</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2571750" y="565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83820</xdr:rowOff>
    </xdr:from>
    <xdr:to>
      <xdr:col>19</xdr:col>
      <xdr:colOff>177800</xdr:colOff>
      <xdr:row>35</xdr:row>
      <xdr:rowOff>49530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2622550" y="5703570"/>
          <a:ext cx="806450" cy="13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33</xdr:row>
      <xdr:rowOff>116857</xdr:rowOff>
    </xdr:from>
    <xdr:ext cx="405111" cy="259045"/>
    <xdr:sp macro="" textlink="">
      <xdr:nvSpPr>
        <xdr:cNvPr id="77" name="n_1mainValue【体育館・プール】&#10;有形固定資産減価償却率">
          <a:extLst>
            <a:ext uri="{FF2B5EF4-FFF2-40B4-BE49-F238E27FC236}">
              <a16:creationId xmlns:a16="http://schemas.microsoft.com/office/drawing/2014/main" id="{00000000-0008-0000-0F00-00004D000000}"/>
            </a:ext>
          </a:extLst>
        </xdr:cNvPr>
        <xdr:cNvSpPr txBox="1"/>
      </xdr:nvSpPr>
      <xdr:spPr>
        <a:xfrm>
          <a:off x="3239144" y="5571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151147</xdr:rowOff>
    </xdr:from>
    <xdr:ext cx="405111" cy="259045"/>
    <xdr:sp macro="" textlink="">
      <xdr:nvSpPr>
        <xdr:cNvPr id="78" name="n_2mainValue【体育館・プール】&#10;有形固定資産減価償却率">
          <a:extLst>
            <a:ext uri="{FF2B5EF4-FFF2-40B4-BE49-F238E27FC236}">
              <a16:creationId xmlns:a16="http://schemas.microsoft.com/office/drawing/2014/main" id="{00000000-0008-0000-0F00-00004E000000}"/>
            </a:ext>
          </a:extLst>
        </xdr:cNvPr>
        <xdr:cNvSpPr txBox="1"/>
      </xdr:nvSpPr>
      <xdr:spPr>
        <a:xfrm>
          <a:off x="2439044" y="544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id="{00000000-0008-0000-0F00-00004F000000}"/>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0" name="正方形/長方形 79">
          <a:extLst>
            <a:ext uri="{FF2B5EF4-FFF2-40B4-BE49-F238E27FC236}">
              <a16:creationId xmlns:a16="http://schemas.microsoft.com/office/drawing/2014/main" id="{00000000-0008-0000-0F00-000050000000}"/>
            </a:ext>
          </a:extLst>
        </xdr:cNvPr>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1" name="正方形/長方形 80">
          <a:extLst>
            <a:ext uri="{FF2B5EF4-FFF2-40B4-BE49-F238E27FC236}">
              <a16:creationId xmlns:a16="http://schemas.microsoft.com/office/drawing/2014/main" id="{00000000-0008-0000-0F00-000051000000}"/>
            </a:ext>
          </a:extLst>
        </xdr:cNvPr>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2" name="正方形/長方形 81">
          <a:extLst>
            <a:ext uri="{FF2B5EF4-FFF2-40B4-BE49-F238E27FC236}">
              <a16:creationId xmlns:a16="http://schemas.microsoft.com/office/drawing/2014/main" id="{00000000-0008-0000-0F00-000052000000}"/>
            </a:ext>
          </a:extLst>
        </xdr:cNvPr>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00000000-0008-0000-0F00-000056000000}"/>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id="{00000000-0008-0000-0F00-000057000000}"/>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id="{00000000-0008-0000-0F00-000059000000}"/>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0" name="テキスト ボックス 89">
          <a:extLst>
            <a:ext uri="{FF2B5EF4-FFF2-40B4-BE49-F238E27FC236}">
              <a16:creationId xmlns:a16="http://schemas.microsoft.com/office/drawing/2014/main" id="{00000000-0008-0000-0F00-00005A000000}"/>
            </a:ext>
          </a:extLst>
        </xdr:cNvPr>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id="{00000000-0008-0000-0F00-00005B000000}"/>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2" name="テキスト ボックス 91">
          <a:extLst>
            <a:ext uri="{FF2B5EF4-FFF2-40B4-BE49-F238E27FC236}">
              <a16:creationId xmlns:a16="http://schemas.microsoft.com/office/drawing/2014/main" id="{00000000-0008-0000-0F00-00005C000000}"/>
            </a:ext>
          </a:extLst>
        </xdr:cNvPr>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体育館・プール】&#10;一人当たり面積グラフ枠">
          <a:extLst>
            <a:ext uri="{FF2B5EF4-FFF2-40B4-BE49-F238E27FC236}">
              <a16:creationId xmlns:a16="http://schemas.microsoft.com/office/drawing/2014/main" id="{00000000-0008-0000-0F00-000063000000}"/>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152400</xdr:rowOff>
    </xdr:from>
    <xdr:to>
      <xdr:col>54</xdr:col>
      <xdr:colOff>189865</xdr:colOff>
      <xdr:row>41</xdr:row>
      <xdr:rowOff>57150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flipV="1">
          <a:off x="9427845" y="5607050"/>
          <a:ext cx="127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60977</xdr:rowOff>
    </xdr:from>
    <xdr:ext cx="469744" cy="259045"/>
    <xdr:sp macro="" textlink="">
      <xdr:nvSpPr>
        <xdr:cNvPr id="101" name="【体育館・プール】&#10;一人当たり面積最小値テキスト">
          <a:extLst>
            <a:ext uri="{FF2B5EF4-FFF2-40B4-BE49-F238E27FC236}">
              <a16:creationId xmlns:a16="http://schemas.microsoft.com/office/drawing/2014/main" id="{00000000-0008-0000-0F00-000065000000}"/>
            </a:ext>
          </a:extLst>
        </xdr:cNvPr>
        <xdr:cNvSpPr txBox="1"/>
      </xdr:nvSpPr>
      <xdr:spPr>
        <a:xfrm>
          <a:off x="948055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57150</xdr:rowOff>
    </xdr:from>
    <xdr:to>
      <xdr:col>55</xdr:col>
      <xdr:colOff>88900</xdr:colOff>
      <xdr:row>41</xdr:row>
      <xdr:rowOff>57150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9359900" y="6832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99077</xdr:rowOff>
    </xdr:from>
    <xdr:ext cx="469744" cy="259045"/>
    <xdr:sp macro="" textlink="">
      <xdr:nvSpPr>
        <xdr:cNvPr id="103" name="【体育館・プール】&#10;一人当たり面積最大値テキスト">
          <a:extLst>
            <a:ext uri="{FF2B5EF4-FFF2-40B4-BE49-F238E27FC236}">
              <a16:creationId xmlns:a16="http://schemas.microsoft.com/office/drawing/2014/main" id="{00000000-0008-0000-0F00-000067000000}"/>
            </a:ext>
          </a:extLst>
        </xdr:cNvPr>
        <xdr:cNvSpPr txBox="1"/>
      </xdr:nvSpPr>
      <xdr:spPr>
        <a:xfrm>
          <a:off x="948055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152400</xdr:rowOff>
    </xdr:from>
    <xdr:to>
      <xdr:col>55</xdr:col>
      <xdr:colOff>88900</xdr:colOff>
      <xdr:row>33</xdr:row>
      <xdr:rowOff>152400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9359900" y="5607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3827</xdr:rowOff>
    </xdr:from>
    <xdr:ext cx="469744" cy="259045"/>
    <xdr:sp macro="" textlink="">
      <xdr:nvSpPr>
        <xdr:cNvPr id="105" name="【体育館・プール】&#10;一人当たり面積平均値テキスト">
          <a:extLst>
            <a:ext uri="{FF2B5EF4-FFF2-40B4-BE49-F238E27FC236}">
              <a16:creationId xmlns:a16="http://schemas.microsoft.com/office/drawing/2014/main" id="{00000000-0008-0000-0F00-000069000000}"/>
            </a:ext>
          </a:extLst>
        </xdr:cNvPr>
        <xdr:cNvSpPr txBox="1"/>
      </xdr:nvSpPr>
      <xdr:spPr>
        <a:xfrm>
          <a:off x="9480550" y="644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25400</xdr:rowOff>
    </xdr:from>
    <xdr:to>
      <xdr:col>55</xdr:col>
      <xdr:colOff>50800</xdr:colOff>
      <xdr:row>39</xdr:row>
      <xdr:rowOff>127000</xdr:rowOff>
    </xdr:to>
    <xdr:sp macro="" textlink="">
      <xdr:nvSpPr>
        <xdr:cNvPr id="106" name="フローチャート: 判断 105">
          <a:extLst>
            <a:ext uri="{FF2B5EF4-FFF2-40B4-BE49-F238E27FC236}">
              <a16:creationId xmlns:a16="http://schemas.microsoft.com/office/drawing/2014/main" id="{00000000-0008-0000-0F00-00006A000000}"/>
            </a:ext>
          </a:extLst>
        </xdr:cNvPr>
        <xdr:cNvSpPr/>
      </xdr:nvSpPr>
      <xdr:spPr>
        <a:xfrm>
          <a:off x="9398000" y="6470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07" name="フローチャート: 判断 106">
          <a:extLst>
            <a:ext uri="{FF2B5EF4-FFF2-40B4-BE49-F238E27FC236}">
              <a16:creationId xmlns:a16="http://schemas.microsoft.com/office/drawing/2014/main" id="{00000000-0008-0000-0F00-00006B000000}"/>
            </a:ext>
          </a:extLst>
        </xdr:cNvPr>
        <xdr:cNvSpPr/>
      </xdr:nvSpPr>
      <xdr:spPr>
        <a:xfrm>
          <a:off x="8636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137177</xdr:rowOff>
    </xdr:from>
    <xdr:ext cx="469744" cy="259045"/>
    <xdr:sp macro="" textlink="">
      <xdr:nvSpPr>
        <xdr:cNvPr id="108" name="n_1aveValue【体育館・プール】&#10;一人当たり面積">
          <a:extLst>
            <a:ext uri="{FF2B5EF4-FFF2-40B4-BE49-F238E27FC236}">
              <a16:creationId xmlns:a16="http://schemas.microsoft.com/office/drawing/2014/main" id="{00000000-0008-0000-0F00-00006C000000}"/>
            </a:ext>
          </a:extLst>
        </xdr:cNvPr>
        <xdr:cNvSpPr txBox="1"/>
      </xdr:nvSpPr>
      <xdr:spPr>
        <a:xfrm>
          <a:off x="845827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82550</xdr:rowOff>
    </xdr:from>
    <xdr:to>
      <xdr:col>46</xdr:col>
      <xdr:colOff>38100</xdr:colOff>
      <xdr:row>40</xdr:row>
      <xdr:rowOff>12700</xdr:rowOff>
    </xdr:to>
    <xdr:sp macro="" textlink="">
      <xdr:nvSpPr>
        <xdr:cNvPr id="109" name="フローチャート: 判断 108">
          <a:extLst>
            <a:ext uri="{FF2B5EF4-FFF2-40B4-BE49-F238E27FC236}">
              <a16:creationId xmlns:a16="http://schemas.microsoft.com/office/drawing/2014/main" id="{00000000-0008-0000-0F00-00006D000000}"/>
            </a:ext>
          </a:extLst>
        </xdr:cNvPr>
        <xdr:cNvSpPr/>
      </xdr:nvSpPr>
      <xdr:spPr>
        <a:xfrm>
          <a:off x="7842250" y="65278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40</xdr:row>
      <xdr:rowOff>3827</xdr:rowOff>
    </xdr:from>
    <xdr:ext cx="469744" cy="259045"/>
    <xdr:sp macro="" textlink="">
      <xdr:nvSpPr>
        <xdr:cNvPr id="110" name="n_2aveValue【体育館・プール】&#10;一人当たり面積">
          <a:extLst>
            <a:ext uri="{FF2B5EF4-FFF2-40B4-BE49-F238E27FC236}">
              <a16:creationId xmlns:a16="http://schemas.microsoft.com/office/drawing/2014/main" id="{00000000-0008-0000-0F00-00006E000000}"/>
            </a:ext>
          </a:extLst>
        </xdr:cNvPr>
        <xdr:cNvSpPr txBox="1"/>
      </xdr:nvSpPr>
      <xdr:spPr>
        <a:xfrm>
          <a:off x="76772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158750</xdr:rowOff>
    </xdr:from>
    <xdr:to>
      <xdr:col>41</xdr:col>
      <xdr:colOff>101600</xdr:colOff>
      <xdr:row>40</xdr:row>
      <xdr:rowOff>88900</xdr:rowOff>
    </xdr:to>
    <xdr:sp macro="" textlink="">
      <xdr:nvSpPr>
        <xdr:cNvPr id="111" name="フローチャート: 判断 110">
          <a:extLst>
            <a:ext uri="{FF2B5EF4-FFF2-40B4-BE49-F238E27FC236}">
              <a16:creationId xmlns:a16="http://schemas.microsoft.com/office/drawing/2014/main" id="{00000000-0008-0000-0F00-00006F000000}"/>
            </a:ext>
          </a:extLst>
        </xdr:cNvPr>
        <xdr:cNvSpPr/>
      </xdr:nvSpPr>
      <xdr:spPr>
        <a:xfrm>
          <a:off x="7029450" y="6604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105427</xdr:rowOff>
    </xdr:from>
    <xdr:ext cx="469744" cy="259045"/>
    <xdr:sp macro="" textlink="">
      <xdr:nvSpPr>
        <xdr:cNvPr id="112" name="n_3aveValue【体育館・プール】&#10;一人当たり面積">
          <a:extLst>
            <a:ext uri="{FF2B5EF4-FFF2-40B4-BE49-F238E27FC236}">
              <a16:creationId xmlns:a16="http://schemas.microsoft.com/office/drawing/2014/main" id="{00000000-0008-0000-0F00-000070000000}"/>
            </a:ext>
          </a:extLst>
        </xdr:cNvPr>
        <xdr:cNvSpPr txBox="1"/>
      </xdr:nvSpPr>
      <xdr:spPr>
        <a:xfrm>
          <a:off x="6864427" y="638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139700</xdr:rowOff>
    </xdr:from>
    <xdr:to>
      <xdr:col>50</xdr:col>
      <xdr:colOff>165100</xdr:colOff>
      <xdr:row>36</xdr:row>
      <xdr:rowOff>69850</xdr:rowOff>
    </xdr:to>
    <xdr:sp macro="" textlink="">
      <xdr:nvSpPr>
        <xdr:cNvPr id="118" name="楕円 117">
          <a:extLst>
            <a:ext uri="{FF2B5EF4-FFF2-40B4-BE49-F238E27FC236}">
              <a16:creationId xmlns:a16="http://schemas.microsoft.com/office/drawing/2014/main" id="{00000000-0008-0000-0F00-000076000000}"/>
            </a:ext>
          </a:extLst>
        </xdr:cNvPr>
        <xdr:cNvSpPr/>
      </xdr:nvSpPr>
      <xdr:spPr>
        <a:xfrm>
          <a:off x="8636000" y="59245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35</xdr:row>
      <xdr:rowOff>139700</xdr:rowOff>
    </xdr:from>
    <xdr:to>
      <xdr:col>46</xdr:col>
      <xdr:colOff>38100</xdr:colOff>
      <xdr:row>36</xdr:row>
      <xdr:rowOff>69850</xdr:rowOff>
    </xdr:to>
    <xdr:sp macro="" textlink="">
      <xdr:nvSpPr>
        <xdr:cNvPr id="119" name="楕円 118">
          <a:extLst>
            <a:ext uri="{FF2B5EF4-FFF2-40B4-BE49-F238E27FC236}">
              <a16:creationId xmlns:a16="http://schemas.microsoft.com/office/drawing/2014/main" id="{00000000-0008-0000-0F00-000077000000}"/>
            </a:ext>
          </a:extLst>
        </xdr:cNvPr>
        <xdr:cNvSpPr/>
      </xdr:nvSpPr>
      <xdr:spPr>
        <a:xfrm>
          <a:off x="7842250" y="59245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19050</xdr:rowOff>
    </xdr:from>
    <xdr:to>
      <xdr:col>50</xdr:col>
      <xdr:colOff>114300</xdr:colOff>
      <xdr:row>36</xdr:row>
      <xdr:rowOff>19050</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7886700" y="59690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34</xdr:row>
      <xdr:rowOff>86377</xdr:rowOff>
    </xdr:from>
    <xdr:ext cx="469744" cy="259045"/>
    <xdr:sp macro="" textlink="">
      <xdr:nvSpPr>
        <xdr:cNvPr id="121" name="n_1mainValue【体育館・プール】&#10;一人当たり面積">
          <a:extLst>
            <a:ext uri="{FF2B5EF4-FFF2-40B4-BE49-F238E27FC236}">
              <a16:creationId xmlns:a16="http://schemas.microsoft.com/office/drawing/2014/main" id="{00000000-0008-0000-0F00-000079000000}"/>
            </a:ext>
          </a:extLst>
        </xdr:cNvPr>
        <xdr:cNvSpPr txBox="1"/>
      </xdr:nvSpPr>
      <xdr:spPr>
        <a:xfrm>
          <a:off x="8458277" y="57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86377</xdr:rowOff>
    </xdr:from>
    <xdr:ext cx="469744" cy="259045"/>
    <xdr:sp macro="" textlink="">
      <xdr:nvSpPr>
        <xdr:cNvPr id="122" name="n_2mainValue【体育館・プール】&#10;一人当たり面積">
          <a:extLst>
            <a:ext uri="{FF2B5EF4-FFF2-40B4-BE49-F238E27FC236}">
              <a16:creationId xmlns:a16="http://schemas.microsoft.com/office/drawing/2014/main" id="{00000000-0008-0000-0F00-00007A000000}"/>
            </a:ext>
          </a:extLst>
        </xdr:cNvPr>
        <xdr:cNvSpPr txBox="1"/>
      </xdr:nvSpPr>
      <xdr:spPr>
        <a:xfrm>
          <a:off x="7677227" y="57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a:extLst>
            <a:ext uri="{FF2B5EF4-FFF2-40B4-BE49-F238E27FC236}">
              <a16:creationId xmlns:a16="http://schemas.microsoft.com/office/drawing/2014/main" id="{00000000-0008-0000-0F00-00007B000000}"/>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4" name="正方形/長方形 123">
          <a:extLst>
            <a:ext uri="{FF2B5EF4-FFF2-40B4-BE49-F238E27FC236}">
              <a16:creationId xmlns:a16="http://schemas.microsoft.com/office/drawing/2014/main" id="{00000000-0008-0000-0F00-00007C000000}"/>
            </a:ext>
          </a:extLst>
        </xdr:cNvPr>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5" name="正方形/長方形 124">
          <a:extLst>
            <a:ext uri="{FF2B5EF4-FFF2-40B4-BE49-F238E27FC236}">
              <a16:creationId xmlns:a16="http://schemas.microsoft.com/office/drawing/2014/main" id="{00000000-0008-0000-0F00-00007D000000}"/>
            </a:ext>
          </a:extLst>
        </xdr:cNvPr>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6" name="正方形/長方形 125">
          <a:extLst>
            <a:ext uri="{FF2B5EF4-FFF2-40B4-BE49-F238E27FC236}">
              <a16:creationId xmlns:a16="http://schemas.microsoft.com/office/drawing/2014/main" id="{00000000-0008-0000-0F00-00007E000000}"/>
            </a:ext>
          </a:extLst>
        </xdr:cNvPr>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7" name="正方形/長方形 126">
          <a:extLst>
            <a:ext uri="{FF2B5EF4-FFF2-40B4-BE49-F238E27FC236}">
              <a16:creationId xmlns:a16="http://schemas.microsoft.com/office/drawing/2014/main" id="{00000000-0008-0000-0F00-00007F000000}"/>
            </a:ext>
          </a:extLst>
        </xdr:cNvPr>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a:extLst>
            <a:ext uri="{FF2B5EF4-FFF2-40B4-BE49-F238E27FC236}">
              <a16:creationId xmlns:a16="http://schemas.microsoft.com/office/drawing/2014/main" id="{00000000-0008-0000-0F00-000080000000}"/>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3849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a:extLst>
            <a:ext uri="{FF2B5EF4-FFF2-40B4-BE49-F238E27FC236}">
              <a16:creationId xmlns:a16="http://schemas.microsoft.com/office/drawing/2014/main" id="{00000000-0008-0000-0F00-000085000000}"/>
            </a:ext>
          </a:extLst>
        </xdr:cNvPr>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a:extLst>
            <a:ext uri="{FF2B5EF4-FFF2-40B4-BE49-F238E27FC236}">
              <a16:creationId xmlns:a16="http://schemas.microsoft.com/office/drawing/2014/main" id="{00000000-0008-0000-0F00-000087000000}"/>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a:extLst>
            <a:ext uri="{FF2B5EF4-FFF2-40B4-BE49-F238E27FC236}">
              <a16:creationId xmlns:a16="http://schemas.microsoft.com/office/drawing/2014/main" id="{00000000-0008-0000-0F00-000089000000}"/>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2757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陸上競技場・野球場・球技場】&#10;有形固定資産減価償却率グラフ枠">
          <a:extLst>
            <a:ext uri="{FF2B5EF4-FFF2-40B4-BE49-F238E27FC236}">
              <a16:creationId xmlns:a16="http://schemas.microsoft.com/office/drawing/2014/main" id="{00000000-0008-0000-0F00-000090000000}"/>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118110</xdr:rowOff>
    </xdr:from>
    <xdr:to>
      <xdr:col>24</xdr:col>
      <xdr:colOff>62865</xdr:colOff>
      <xdr:row>63</xdr:row>
      <xdr:rowOff>53340</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flipV="1">
          <a:off x="4176395" y="9370060"/>
          <a:ext cx="1270" cy="10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57167</xdr:rowOff>
    </xdr:from>
    <xdr:ext cx="405111" cy="259045"/>
    <xdr:sp macro="" textlink="">
      <xdr:nvSpPr>
        <xdr:cNvPr id="146" name="【陸上競技場・野球場・球技場】&#10;有形固定資産減価償却率最小値テキスト">
          <a:extLst>
            <a:ext uri="{FF2B5EF4-FFF2-40B4-BE49-F238E27FC236}">
              <a16:creationId xmlns:a16="http://schemas.microsoft.com/office/drawing/2014/main" id="{00000000-0008-0000-0F00-000092000000}"/>
            </a:ext>
          </a:extLst>
        </xdr:cNvPr>
        <xdr:cNvSpPr txBox="1"/>
      </xdr:nvSpPr>
      <xdr:spPr>
        <a:xfrm>
          <a:off x="4229100" y="10464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53340</xdr:rowOff>
    </xdr:from>
    <xdr:to>
      <xdr:col>24</xdr:col>
      <xdr:colOff>152400</xdr:colOff>
      <xdr:row>63</xdr:row>
      <xdr:rowOff>53340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4108450" y="10460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64787</xdr:rowOff>
    </xdr:from>
    <xdr:ext cx="405111" cy="259045"/>
    <xdr:sp macro="" textlink="">
      <xdr:nvSpPr>
        <xdr:cNvPr id="148" name="【陸上競技場・野球場・球技場】&#10;有形固定資産減価償却率最大値テキスト">
          <a:extLst>
            <a:ext uri="{FF2B5EF4-FFF2-40B4-BE49-F238E27FC236}">
              <a16:creationId xmlns:a16="http://schemas.microsoft.com/office/drawing/2014/main" id="{00000000-0008-0000-0F00-000094000000}"/>
            </a:ext>
          </a:extLst>
        </xdr:cNvPr>
        <xdr:cNvSpPr txBox="1"/>
      </xdr:nvSpPr>
      <xdr:spPr>
        <a:xfrm>
          <a:off x="4229100" y="9151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4108450" y="93700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38117</xdr:rowOff>
    </xdr:from>
    <xdr:ext cx="405111" cy="259045"/>
    <xdr:sp macro="" textlink="">
      <xdr:nvSpPr>
        <xdr:cNvPr id="150" name="【陸上競技場・野球場・球技場】&#10;有形固定資産減価償却率平均値テキスト">
          <a:extLst>
            <a:ext uri="{FF2B5EF4-FFF2-40B4-BE49-F238E27FC236}">
              <a16:creationId xmlns:a16="http://schemas.microsoft.com/office/drawing/2014/main" id="{00000000-0008-0000-0F00-000096000000}"/>
            </a:ext>
          </a:extLst>
        </xdr:cNvPr>
        <xdr:cNvSpPr txBox="1"/>
      </xdr:nvSpPr>
      <xdr:spPr>
        <a:xfrm>
          <a:off x="4229100" y="10115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59690</xdr:rowOff>
    </xdr:from>
    <xdr:to>
      <xdr:col>24</xdr:col>
      <xdr:colOff>114300</xdr:colOff>
      <xdr:row>61</xdr:row>
      <xdr:rowOff>161290</xdr:rowOff>
    </xdr:to>
    <xdr:sp macro="" textlink="">
      <xdr:nvSpPr>
        <xdr:cNvPr id="151" name="フローチャート: 判断 150">
          <a:extLst>
            <a:ext uri="{FF2B5EF4-FFF2-40B4-BE49-F238E27FC236}">
              <a16:creationId xmlns:a16="http://schemas.microsoft.com/office/drawing/2014/main" id="{00000000-0008-0000-0F00-000097000000}"/>
            </a:ext>
          </a:extLst>
        </xdr:cNvPr>
        <xdr:cNvSpPr/>
      </xdr:nvSpPr>
      <xdr:spPr>
        <a:xfrm>
          <a:off x="4127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93980</xdr:rowOff>
    </xdr:from>
    <xdr:to>
      <xdr:col>20</xdr:col>
      <xdr:colOff>38100</xdr:colOff>
      <xdr:row>62</xdr:row>
      <xdr:rowOff>24130</xdr:rowOff>
    </xdr:to>
    <xdr:sp macro="" textlink="">
      <xdr:nvSpPr>
        <xdr:cNvPr id="152" name="フローチャート: 判断 151">
          <a:extLst>
            <a:ext uri="{FF2B5EF4-FFF2-40B4-BE49-F238E27FC236}">
              <a16:creationId xmlns:a16="http://schemas.microsoft.com/office/drawing/2014/main" id="{00000000-0008-0000-0F00-000098000000}"/>
            </a:ext>
          </a:extLst>
        </xdr:cNvPr>
        <xdr:cNvSpPr/>
      </xdr:nvSpPr>
      <xdr:spPr>
        <a:xfrm>
          <a:off x="3384550" y="101714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62</xdr:row>
      <xdr:rowOff>15257</xdr:rowOff>
    </xdr:from>
    <xdr:ext cx="405111" cy="259045"/>
    <xdr:sp macro="" textlink="">
      <xdr:nvSpPr>
        <xdr:cNvPr id="153" name="n_1aveValue【陸上競技場・野球場・球技場】&#10;有形固定資産減価償却率">
          <a:extLst>
            <a:ext uri="{FF2B5EF4-FFF2-40B4-BE49-F238E27FC236}">
              <a16:creationId xmlns:a16="http://schemas.microsoft.com/office/drawing/2014/main" id="{00000000-0008-0000-0F00-000099000000}"/>
            </a:ext>
          </a:extLst>
        </xdr:cNvPr>
        <xdr:cNvSpPr txBox="1"/>
      </xdr:nvSpPr>
      <xdr:spPr>
        <a:xfrm>
          <a:off x="3239144" y="10257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59690</xdr:rowOff>
    </xdr:from>
    <xdr:to>
      <xdr:col>15</xdr:col>
      <xdr:colOff>101600</xdr:colOff>
      <xdr:row>61</xdr:row>
      <xdr:rowOff>161290</xdr:rowOff>
    </xdr:to>
    <xdr:sp macro="" textlink="">
      <xdr:nvSpPr>
        <xdr:cNvPr id="154" name="フローチャート: 判断 153">
          <a:extLst>
            <a:ext uri="{FF2B5EF4-FFF2-40B4-BE49-F238E27FC236}">
              <a16:creationId xmlns:a16="http://schemas.microsoft.com/office/drawing/2014/main" id="{00000000-0008-0000-0F00-00009A000000}"/>
            </a:ext>
          </a:extLst>
        </xdr:cNvPr>
        <xdr:cNvSpPr/>
      </xdr:nvSpPr>
      <xdr:spPr>
        <a:xfrm>
          <a:off x="257175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61</xdr:row>
      <xdr:rowOff>152417</xdr:rowOff>
    </xdr:from>
    <xdr:ext cx="405111" cy="259045"/>
    <xdr:sp macro="" textlink="">
      <xdr:nvSpPr>
        <xdr:cNvPr id="155" name="n_2aveValue【陸上競技場・野球場・球技場】&#10;有形固定資産減価償却率">
          <a:extLst>
            <a:ext uri="{FF2B5EF4-FFF2-40B4-BE49-F238E27FC236}">
              <a16:creationId xmlns:a16="http://schemas.microsoft.com/office/drawing/2014/main" id="{00000000-0008-0000-0F00-00009B000000}"/>
            </a:ext>
          </a:extLst>
        </xdr:cNvPr>
        <xdr:cNvSpPr txBox="1"/>
      </xdr:nvSpPr>
      <xdr:spPr>
        <a:xfrm>
          <a:off x="24390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62</xdr:row>
      <xdr:rowOff>114935</xdr:rowOff>
    </xdr:from>
    <xdr:to>
      <xdr:col>10</xdr:col>
      <xdr:colOff>165100</xdr:colOff>
      <xdr:row>63</xdr:row>
      <xdr:rowOff>45085</xdr:rowOff>
    </xdr:to>
    <xdr:sp macro="" textlink="">
      <xdr:nvSpPr>
        <xdr:cNvPr id="156" name="フローチャート: 判断 155">
          <a:extLst>
            <a:ext uri="{FF2B5EF4-FFF2-40B4-BE49-F238E27FC236}">
              <a16:creationId xmlns:a16="http://schemas.microsoft.com/office/drawing/2014/main" id="{00000000-0008-0000-0F00-00009C000000}"/>
            </a:ext>
          </a:extLst>
        </xdr:cNvPr>
        <xdr:cNvSpPr/>
      </xdr:nvSpPr>
      <xdr:spPr>
        <a:xfrm>
          <a:off x="1778000" y="103574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61</xdr:row>
      <xdr:rowOff>61612</xdr:rowOff>
    </xdr:from>
    <xdr:ext cx="405111" cy="259045"/>
    <xdr:sp macro="" textlink="">
      <xdr:nvSpPr>
        <xdr:cNvPr id="157" name="n_3aveValue【陸上競技場・野球場・球技場】&#10;有形固定資産減価償却率">
          <a:extLst>
            <a:ext uri="{FF2B5EF4-FFF2-40B4-BE49-F238E27FC236}">
              <a16:creationId xmlns:a16="http://schemas.microsoft.com/office/drawing/2014/main" id="{00000000-0008-0000-0F00-00009D000000}"/>
            </a:ext>
          </a:extLst>
        </xdr:cNvPr>
        <xdr:cNvSpPr txBox="1"/>
      </xdr:nvSpPr>
      <xdr:spPr>
        <a:xfrm>
          <a:off x="1645294"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128270</xdr:rowOff>
    </xdr:from>
    <xdr:to>
      <xdr:col>20</xdr:col>
      <xdr:colOff>38100</xdr:colOff>
      <xdr:row>61</xdr:row>
      <xdr:rowOff>58420</xdr:rowOff>
    </xdr:to>
    <xdr:sp macro="" textlink="">
      <xdr:nvSpPr>
        <xdr:cNvPr id="163" name="楕円 162">
          <a:extLst>
            <a:ext uri="{FF2B5EF4-FFF2-40B4-BE49-F238E27FC236}">
              <a16:creationId xmlns:a16="http://schemas.microsoft.com/office/drawing/2014/main" id="{00000000-0008-0000-0F00-0000A3000000}"/>
            </a:ext>
          </a:extLst>
        </xdr:cNvPr>
        <xdr:cNvSpPr/>
      </xdr:nvSpPr>
      <xdr:spPr>
        <a:xfrm>
          <a:off x="3384550" y="100406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128270</xdr:rowOff>
    </xdr:from>
    <xdr:to>
      <xdr:col>15</xdr:col>
      <xdr:colOff>101600</xdr:colOff>
      <xdr:row>61</xdr:row>
      <xdr:rowOff>58420</xdr:rowOff>
    </xdr:to>
    <xdr:sp macro="" textlink="">
      <xdr:nvSpPr>
        <xdr:cNvPr id="164" name="楕円 163">
          <a:extLst>
            <a:ext uri="{FF2B5EF4-FFF2-40B4-BE49-F238E27FC236}">
              <a16:creationId xmlns:a16="http://schemas.microsoft.com/office/drawing/2014/main" id="{00000000-0008-0000-0F00-0000A4000000}"/>
            </a:ext>
          </a:extLst>
        </xdr:cNvPr>
        <xdr:cNvSpPr/>
      </xdr:nvSpPr>
      <xdr:spPr>
        <a:xfrm>
          <a:off x="2571750" y="100406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7620</xdr:rowOff>
    </xdr:from>
    <xdr:to>
      <xdr:col>19</xdr:col>
      <xdr:colOff>177800</xdr:colOff>
      <xdr:row>61</xdr:row>
      <xdr:rowOff>7620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2622550" y="1008507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74947</xdr:rowOff>
    </xdr:from>
    <xdr:ext cx="405111" cy="259045"/>
    <xdr:sp macro="" textlink="">
      <xdr:nvSpPr>
        <xdr:cNvPr id="166" name="n_1mainValue【陸上競技場・野球場・球技場】&#10;有形固定資産減価償却率">
          <a:extLst>
            <a:ext uri="{FF2B5EF4-FFF2-40B4-BE49-F238E27FC236}">
              <a16:creationId xmlns:a16="http://schemas.microsoft.com/office/drawing/2014/main" id="{00000000-0008-0000-0F00-0000A6000000}"/>
            </a:ext>
          </a:extLst>
        </xdr:cNvPr>
        <xdr:cNvSpPr txBox="1"/>
      </xdr:nvSpPr>
      <xdr:spPr>
        <a:xfrm>
          <a:off x="3239144" y="9822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74947</xdr:rowOff>
    </xdr:from>
    <xdr:ext cx="405111" cy="259045"/>
    <xdr:sp macro="" textlink="">
      <xdr:nvSpPr>
        <xdr:cNvPr id="167" name="n_2mainValue【陸上競技場・野球場・球技場】&#10;有形固定資産減価償却率">
          <a:extLst>
            <a:ext uri="{FF2B5EF4-FFF2-40B4-BE49-F238E27FC236}">
              <a16:creationId xmlns:a16="http://schemas.microsoft.com/office/drawing/2014/main" id="{00000000-0008-0000-0F00-0000A7000000}"/>
            </a:ext>
          </a:extLst>
        </xdr:cNvPr>
        <xdr:cNvSpPr txBox="1"/>
      </xdr:nvSpPr>
      <xdr:spPr>
        <a:xfrm>
          <a:off x="2439044" y="9822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2" name="正方形/長方形 171">
          <a:extLst>
            <a:ext uri="{FF2B5EF4-FFF2-40B4-BE49-F238E27FC236}">
              <a16:creationId xmlns:a16="http://schemas.microsoft.com/office/drawing/2014/main" id="{00000000-0008-0000-0F00-0000AC000000}"/>
            </a:ext>
          </a:extLst>
        </xdr:cNvPr>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a:extLst>
            <a:ext uri="{FF2B5EF4-FFF2-40B4-BE49-F238E27FC236}">
              <a16:creationId xmlns:a16="http://schemas.microsoft.com/office/drawing/2014/main" id="{00000000-0008-0000-0F00-0000AD000000}"/>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陸上競技場・野球場・球技場】&#10;一人当たり面積グラフ枠">
          <a:extLst>
            <a:ext uri="{FF2B5EF4-FFF2-40B4-BE49-F238E27FC236}">
              <a16:creationId xmlns:a16="http://schemas.microsoft.com/office/drawing/2014/main" id="{00000000-0008-0000-0F00-0000BE000000}"/>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50619</xdr:rowOff>
    </xdr:from>
    <xdr:to>
      <xdr:col>54</xdr:col>
      <xdr:colOff>189865</xdr:colOff>
      <xdr:row>64</xdr:row>
      <xdr:rowOff>111034</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flipV="1">
          <a:off x="9427845" y="9137469"/>
          <a:ext cx="127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114861</xdr:rowOff>
    </xdr:from>
    <xdr:ext cx="469744" cy="259045"/>
    <xdr:sp macro="" textlink="">
      <xdr:nvSpPr>
        <xdr:cNvPr id="192" name="【陸上競技場・野球場・球技場】&#10;一人当たり面積最小値テキスト">
          <a:extLst>
            <a:ext uri="{FF2B5EF4-FFF2-40B4-BE49-F238E27FC236}">
              <a16:creationId xmlns:a16="http://schemas.microsoft.com/office/drawing/2014/main" id="{00000000-0008-0000-0F00-0000C0000000}"/>
            </a:ext>
          </a:extLst>
        </xdr:cNvPr>
        <xdr:cNvSpPr txBox="1"/>
      </xdr:nvSpPr>
      <xdr:spPr>
        <a:xfrm>
          <a:off x="9480550" y="1068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111034</xdr:rowOff>
    </xdr:from>
    <xdr:to>
      <xdr:col>55</xdr:col>
      <xdr:colOff>88900</xdr:colOff>
      <xdr:row>64</xdr:row>
      <xdr:rowOff>111034</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9359900" y="106837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168746</xdr:rowOff>
    </xdr:from>
    <xdr:ext cx="469744" cy="259045"/>
    <xdr:sp macro="" textlink="">
      <xdr:nvSpPr>
        <xdr:cNvPr id="194" name="【陸上競技場・野球場・球技場】&#10;一人当たり面積最大値テキスト">
          <a:extLst>
            <a:ext uri="{FF2B5EF4-FFF2-40B4-BE49-F238E27FC236}">
              <a16:creationId xmlns:a16="http://schemas.microsoft.com/office/drawing/2014/main" id="{00000000-0008-0000-0F00-0000C2000000}"/>
            </a:ext>
          </a:extLst>
        </xdr:cNvPr>
        <xdr:cNvSpPr txBox="1"/>
      </xdr:nvSpPr>
      <xdr:spPr>
        <a:xfrm>
          <a:off x="9480550" y="891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50619</xdr:rowOff>
    </xdr:from>
    <xdr:to>
      <xdr:col>55</xdr:col>
      <xdr:colOff>88900</xdr:colOff>
      <xdr:row>55</xdr:row>
      <xdr:rowOff>50619</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9359900" y="91374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61</xdr:row>
      <xdr:rowOff>151328</xdr:rowOff>
    </xdr:from>
    <xdr:ext cx="469744" cy="259045"/>
    <xdr:sp macro="" textlink="">
      <xdr:nvSpPr>
        <xdr:cNvPr id="196" name="【陸上競技場・野球場・球技場】&#10;一人当たり面積平均値テキスト">
          <a:extLst>
            <a:ext uri="{FF2B5EF4-FFF2-40B4-BE49-F238E27FC236}">
              <a16:creationId xmlns:a16="http://schemas.microsoft.com/office/drawing/2014/main" id="{00000000-0008-0000-0F00-0000C4000000}"/>
            </a:ext>
          </a:extLst>
        </xdr:cNvPr>
        <xdr:cNvSpPr txBox="1"/>
      </xdr:nvSpPr>
      <xdr:spPr>
        <a:xfrm>
          <a:off x="9480550" y="10228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1451</xdr:rowOff>
    </xdr:from>
    <xdr:to>
      <xdr:col>55</xdr:col>
      <xdr:colOff>50800</xdr:colOff>
      <xdr:row>62</xdr:row>
      <xdr:rowOff>103051</xdr:rowOff>
    </xdr:to>
    <xdr:sp macro="" textlink="">
      <xdr:nvSpPr>
        <xdr:cNvPr id="197" name="フローチャート: 判断 196">
          <a:extLst>
            <a:ext uri="{FF2B5EF4-FFF2-40B4-BE49-F238E27FC236}">
              <a16:creationId xmlns:a16="http://schemas.microsoft.com/office/drawing/2014/main" id="{00000000-0008-0000-0F00-0000C5000000}"/>
            </a:ext>
          </a:extLst>
        </xdr:cNvPr>
        <xdr:cNvSpPr/>
      </xdr:nvSpPr>
      <xdr:spPr>
        <a:xfrm>
          <a:off x="9398000" y="1024400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40640</xdr:rowOff>
    </xdr:from>
    <xdr:to>
      <xdr:col>50</xdr:col>
      <xdr:colOff>165100</xdr:colOff>
      <xdr:row>62</xdr:row>
      <xdr:rowOff>142240</xdr:rowOff>
    </xdr:to>
    <xdr:sp macro="" textlink="">
      <xdr:nvSpPr>
        <xdr:cNvPr id="198" name="フローチャート: 判断 197">
          <a:extLst>
            <a:ext uri="{FF2B5EF4-FFF2-40B4-BE49-F238E27FC236}">
              <a16:creationId xmlns:a16="http://schemas.microsoft.com/office/drawing/2014/main" id="{00000000-0008-0000-0F00-0000C6000000}"/>
            </a:ext>
          </a:extLst>
        </xdr:cNvPr>
        <xdr:cNvSpPr/>
      </xdr:nvSpPr>
      <xdr:spPr>
        <a:xfrm>
          <a:off x="8636000" y="1028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158767</xdr:rowOff>
    </xdr:from>
    <xdr:ext cx="469744" cy="259045"/>
    <xdr:sp macro="" textlink="">
      <xdr:nvSpPr>
        <xdr:cNvPr id="199" name="n_1aveValue【陸上競技場・野球場・球技場】&#10;一人当たり面積">
          <a:extLst>
            <a:ext uri="{FF2B5EF4-FFF2-40B4-BE49-F238E27FC236}">
              <a16:creationId xmlns:a16="http://schemas.microsoft.com/office/drawing/2014/main" id="{00000000-0008-0000-0F00-0000C7000000}"/>
            </a:ext>
          </a:extLst>
        </xdr:cNvPr>
        <xdr:cNvSpPr txBox="1"/>
      </xdr:nvSpPr>
      <xdr:spPr>
        <a:xfrm>
          <a:off x="8458277" y="1007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27577</xdr:rowOff>
    </xdr:from>
    <xdr:to>
      <xdr:col>46</xdr:col>
      <xdr:colOff>38100</xdr:colOff>
      <xdr:row>62</xdr:row>
      <xdr:rowOff>129177</xdr:rowOff>
    </xdr:to>
    <xdr:sp macro="" textlink="">
      <xdr:nvSpPr>
        <xdr:cNvPr id="200" name="フローチャート: 判断 199">
          <a:extLst>
            <a:ext uri="{FF2B5EF4-FFF2-40B4-BE49-F238E27FC236}">
              <a16:creationId xmlns:a16="http://schemas.microsoft.com/office/drawing/2014/main" id="{00000000-0008-0000-0F00-0000C8000000}"/>
            </a:ext>
          </a:extLst>
        </xdr:cNvPr>
        <xdr:cNvSpPr/>
      </xdr:nvSpPr>
      <xdr:spPr>
        <a:xfrm>
          <a:off x="7842250" y="102701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145704</xdr:rowOff>
    </xdr:from>
    <xdr:ext cx="469744" cy="259045"/>
    <xdr:sp macro="" textlink="">
      <xdr:nvSpPr>
        <xdr:cNvPr id="201" name="n_2aveValue【陸上競技場・野球場・球技場】&#10;一人当たり面積">
          <a:extLst>
            <a:ext uri="{FF2B5EF4-FFF2-40B4-BE49-F238E27FC236}">
              <a16:creationId xmlns:a16="http://schemas.microsoft.com/office/drawing/2014/main" id="{00000000-0008-0000-0F00-0000C9000000}"/>
            </a:ext>
          </a:extLst>
        </xdr:cNvPr>
        <xdr:cNvSpPr txBox="1"/>
      </xdr:nvSpPr>
      <xdr:spPr>
        <a:xfrm>
          <a:off x="7677227" y="1005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110853</xdr:rowOff>
    </xdr:from>
    <xdr:to>
      <xdr:col>41</xdr:col>
      <xdr:colOff>101600</xdr:colOff>
      <xdr:row>64</xdr:row>
      <xdr:rowOff>41003</xdr:rowOff>
    </xdr:to>
    <xdr:sp macro="" textlink="">
      <xdr:nvSpPr>
        <xdr:cNvPr id="202" name="フローチャート: 判断 201">
          <a:extLst>
            <a:ext uri="{FF2B5EF4-FFF2-40B4-BE49-F238E27FC236}">
              <a16:creationId xmlns:a16="http://schemas.microsoft.com/office/drawing/2014/main" id="{00000000-0008-0000-0F00-0000CA000000}"/>
            </a:ext>
          </a:extLst>
        </xdr:cNvPr>
        <xdr:cNvSpPr/>
      </xdr:nvSpPr>
      <xdr:spPr>
        <a:xfrm>
          <a:off x="7029450" y="105185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57530</xdr:rowOff>
    </xdr:from>
    <xdr:ext cx="469744" cy="259045"/>
    <xdr:sp macro="" textlink="">
      <xdr:nvSpPr>
        <xdr:cNvPr id="203" name="n_3aveValue【陸上競技場・野球場・球技場】&#10;一人当たり面積">
          <a:extLst>
            <a:ext uri="{FF2B5EF4-FFF2-40B4-BE49-F238E27FC236}">
              <a16:creationId xmlns:a16="http://schemas.microsoft.com/office/drawing/2014/main" id="{00000000-0008-0000-0F00-0000CB000000}"/>
            </a:ext>
          </a:extLst>
        </xdr:cNvPr>
        <xdr:cNvSpPr txBox="1"/>
      </xdr:nvSpPr>
      <xdr:spPr>
        <a:xfrm>
          <a:off x="6864427" y="1030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21046</xdr:rowOff>
    </xdr:from>
    <xdr:to>
      <xdr:col>50</xdr:col>
      <xdr:colOff>165100</xdr:colOff>
      <xdr:row>64</xdr:row>
      <xdr:rowOff>122646</xdr:rowOff>
    </xdr:to>
    <xdr:sp macro="" textlink="">
      <xdr:nvSpPr>
        <xdr:cNvPr id="209" name="楕円 208">
          <a:extLst>
            <a:ext uri="{FF2B5EF4-FFF2-40B4-BE49-F238E27FC236}">
              <a16:creationId xmlns:a16="http://schemas.microsoft.com/office/drawing/2014/main" id="{00000000-0008-0000-0F00-0000D1000000}"/>
            </a:ext>
          </a:extLst>
        </xdr:cNvPr>
        <xdr:cNvSpPr/>
      </xdr:nvSpPr>
      <xdr:spPr>
        <a:xfrm>
          <a:off x="8636000" y="105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21046</xdr:rowOff>
    </xdr:from>
    <xdr:to>
      <xdr:col>46</xdr:col>
      <xdr:colOff>38100</xdr:colOff>
      <xdr:row>64</xdr:row>
      <xdr:rowOff>122646</xdr:rowOff>
    </xdr:to>
    <xdr:sp macro="" textlink="">
      <xdr:nvSpPr>
        <xdr:cNvPr id="210" name="楕円 209">
          <a:extLst>
            <a:ext uri="{FF2B5EF4-FFF2-40B4-BE49-F238E27FC236}">
              <a16:creationId xmlns:a16="http://schemas.microsoft.com/office/drawing/2014/main" id="{00000000-0008-0000-0F00-0000D2000000}"/>
            </a:ext>
          </a:extLst>
        </xdr:cNvPr>
        <xdr:cNvSpPr/>
      </xdr:nvSpPr>
      <xdr:spPr>
        <a:xfrm>
          <a:off x="7842250" y="1059379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71846</xdr:rowOff>
    </xdr:from>
    <xdr:to>
      <xdr:col>50</xdr:col>
      <xdr:colOff>114300</xdr:colOff>
      <xdr:row>64</xdr:row>
      <xdr:rowOff>71846</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7886700" y="10644596"/>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113773</xdr:rowOff>
    </xdr:from>
    <xdr:ext cx="469744" cy="259045"/>
    <xdr:sp macro="" textlink="">
      <xdr:nvSpPr>
        <xdr:cNvPr id="212" name="n_1mainValue【陸上競技場・野球場・球技場】&#10;一人当たり面積">
          <a:extLst>
            <a:ext uri="{FF2B5EF4-FFF2-40B4-BE49-F238E27FC236}">
              <a16:creationId xmlns:a16="http://schemas.microsoft.com/office/drawing/2014/main" id="{00000000-0008-0000-0F00-0000D4000000}"/>
            </a:ext>
          </a:extLst>
        </xdr:cNvPr>
        <xdr:cNvSpPr txBox="1"/>
      </xdr:nvSpPr>
      <xdr:spPr>
        <a:xfrm>
          <a:off x="8458277" y="1068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113773</xdr:rowOff>
    </xdr:from>
    <xdr:ext cx="469744" cy="259045"/>
    <xdr:sp macro="" textlink="">
      <xdr:nvSpPr>
        <xdr:cNvPr id="213" name="n_2mainValue【陸上競技場・野球場・球技場】&#10;一人当たり面積">
          <a:extLst>
            <a:ext uri="{FF2B5EF4-FFF2-40B4-BE49-F238E27FC236}">
              <a16:creationId xmlns:a16="http://schemas.microsoft.com/office/drawing/2014/main" id="{00000000-0008-0000-0F00-0000D5000000}"/>
            </a:ext>
          </a:extLst>
        </xdr:cNvPr>
        <xdr:cNvSpPr txBox="1"/>
      </xdr:nvSpPr>
      <xdr:spPr>
        <a:xfrm>
          <a:off x="7677227" y="1068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17" name="正方形/長方形 216">
          <a:extLst>
            <a:ext uri="{FF2B5EF4-FFF2-40B4-BE49-F238E27FC236}">
              <a16:creationId xmlns:a16="http://schemas.microsoft.com/office/drawing/2014/main" id="{00000000-0008-0000-0F00-0000D9000000}"/>
            </a:ext>
          </a:extLst>
        </xdr:cNvPr>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18" name="正方形/長方形 217">
          <a:extLst>
            <a:ext uri="{FF2B5EF4-FFF2-40B4-BE49-F238E27FC236}">
              <a16:creationId xmlns:a16="http://schemas.microsoft.com/office/drawing/2014/main" id="{00000000-0008-0000-0F00-0000DA000000}"/>
            </a:ext>
          </a:extLst>
        </xdr:cNvPr>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a:extLst>
            <a:ext uri="{FF2B5EF4-FFF2-40B4-BE49-F238E27FC236}">
              <a16:creationId xmlns:a16="http://schemas.microsoft.com/office/drawing/2014/main" id="{00000000-0008-0000-0F00-0000DB000000}"/>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3398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2757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県民会館】&#10;有形固定資産減価償却率グラフ枠">
          <a:extLst>
            <a:ext uri="{FF2B5EF4-FFF2-40B4-BE49-F238E27FC236}">
              <a16:creationId xmlns:a16="http://schemas.microsoft.com/office/drawing/2014/main" id="{00000000-0008-0000-0F00-0000E9000000}"/>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131826</xdr:rowOff>
    </xdr:from>
    <xdr:to>
      <xdr:col>24</xdr:col>
      <xdr:colOff>62865</xdr:colOff>
      <xdr:row>86</xdr:row>
      <xdr:rowOff>106680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flipV="1">
          <a:off x="4176395" y="13015976"/>
          <a:ext cx="1270" cy="129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110507</xdr:rowOff>
    </xdr:from>
    <xdr:ext cx="405111" cy="259045"/>
    <xdr:sp macro="" textlink="">
      <xdr:nvSpPr>
        <xdr:cNvPr id="235" name="【県民会館】&#10;有形固定資産減価償却率最小値テキスト">
          <a:extLst>
            <a:ext uri="{FF2B5EF4-FFF2-40B4-BE49-F238E27FC236}">
              <a16:creationId xmlns:a16="http://schemas.microsoft.com/office/drawing/2014/main" id="{00000000-0008-0000-0F00-0000EB000000}"/>
            </a:ext>
          </a:extLst>
        </xdr:cNvPr>
        <xdr:cNvSpPr txBox="1"/>
      </xdr:nvSpPr>
      <xdr:spPr>
        <a:xfrm>
          <a:off x="4229100" y="1431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4108450" y="143116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78503</xdr:rowOff>
    </xdr:from>
    <xdr:ext cx="405111" cy="259045"/>
    <xdr:sp macro="" textlink="">
      <xdr:nvSpPr>
        <xdr:cNvPr id="237" name="【県民会館】&#10;有形固定資産減価償却率最大値テキスト">
          <a:extLst>
            <a:ext uri="{FF2B5EF4-FFF2-40B4-BE49-F238E27FC236}">
              <a16:creationId xmlns:a16="http://schemas.microsoft.com/office/drawing/2014/main" id="{00000000-0008-0000-0F00-0000ED000000}"/>
            </a:ext>
          </a:extLst>
        </xdr:cNvPr>
        <xdr:cNvSpPr txBox="1"/>
      </xdr:nvSpPr>
      <xdr:spPr>
        <a:xfrm>
          <a:off x="4229100" y="1279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131826</xdr:rowOff>
    </xdr:from>
    <xdr:to>
      <xdr:col>24</xdr:col>
      <xdr:colOff>152400</xdr:colOff>
      <xdr:row>78</xdr:row>
      <xdr:rowOff>131826</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4108450" y="130159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83</xdr:row>
      <xdr:rowOff>125747</xdr:rowOff>
    </xdr:from>
    <xdr:ext cx="405111" cy="259045"/>
    <xdr:sp macro="" textlink="">
      <xdr:nvSpPr>
        <xdr:cNvPr id="239" name="【県民会館】&#10;有形固定資産減価償却率平均値テキスト">
          <a:extLst>
            <a:ext uri="{FF2B5EF4-FFF2-40B4-BE49-F238E27FC236}">
              <a16:creationId xmlns:a16="http://schemas.microsoft.com/office/drawing/2014/main" id="{00000000-0008-0000-0F00-0000EF000000}"/>
            </a:ext>
          </a:extLst>
        </xdr:cNvPr>
        <xdr:cNvSpPr txBox="1"/>
      </xdr:nvSpPr>
      <xdr:spPr>
        <a:xfrm>
          <a:off x="4229100" y="13835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147320</xdr:rowOff>
    </xdr:from>
    <xdr:to>
      <xdr:col>24</xdr:col>
      <xdr:colOff>114300</xdr:colOff>
      <xdr:row>84</xdr:row>
      <xdr:rowOff>77470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4127500" y="138569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97028</xdr:rowOff>
    </xdr:from>
    <xdr:to>
      <xdr:col>20</xdr:col>
      <xdr:colOff>38100</xdr:colOff>
      <xdr:row>85</xdr:row>
      <xdr:rowOff>27178</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3384550" y="1397177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85</xdr:row>
      <xdr:rowOff>18305</xdr:rowOff>
    </xdr:from>
    <xdr:ext cx="405111" cy="259045"/>
    <xdr:sp macro="" textlink="">
      <xdr:nvSpPr>
        <xdr:cNvPr id="242" name="n_1aveValue【県民会館】&#10;有形固定資産減価償却率">
          <a:extLst>
            <a:ext uri="{FF2B5EF4-FFF2-40B4-BE49-F238E27FC236}">
              <a16:creationId xmlns:a16="http://schemas.microsoft.com/office/drawing/2014/main" id="{00000000-0008-0000-0F00-0000F2000000}"/>
            </a:ext>
          </a:extLst>
        </xdr:cNvPr>
        <xdr:cNvSpPr txBox="1"/>
      </xdr:nvSpPr>
      <xdr:spPr>
        <a:xfrm>
          <a:off x="3239144" y="1405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138176</xdr:rowOff>
    </xdr:from>
    <xdr:to>
      <xdr:col>15</xdr:col>
      <xdr:colOff>101600</xdr:colOff>
      <xdr:row>85</xdr:row>
      <xdr:rowOff>68326</xdr:rowOff>
    </xdr:to>
    <xdr:sp macro="" textlink="">
      <xdr:nvSpPr>
        <xdr:cNvPr id="243" name="フローチャート: 判断 242">
          <a:extLst>
            <a:ext uri="{FF2B5EF4-FFF2-40B4-BE49-F238E27FC236}">
              <a16:creationId xmlns:a16="http://schemas.microsoft.com/office/drawing/2014/main" id="{00000000-0008-0000-0F00-0000F3000000}"/>
            </a:ext>
          </a:extLst>
        </xdr:cNvPr>
        <xdr:cNvSpPr/>
      </xdr:nvSpPr>
      <xdr:spPr>
        <a:xfrm>
          <a:off x="2571750" y="140129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85</xdr:row>
      <xdr:rowOff>59453</xdr:rowOff>
    </xdr:from>
    <xdr:ext cx="405111" cy="259045"/>
    <xdr:sp macro="" textlink="">
      <xdr:nvSpPr>
        <xdr:cNvPr id="244" name="n_2aveValue【県民会館】&#10;有形固定資産減価償却率">
          <a:extLst>
            <a:ext uri="{FF2B5EF4-FFF2-40B4-BE49-F238E27FC236}">
              <a16:creationId xmlns:a16="http://schemas.microsoft.com/office/drawing/2014/main" id="{00000000-0008-0000-0F00-0000F4000000}"/>
            </a:ext>
          </a:extLst>
        </xdr:cNvPr>
        <xdr:cNvSpPr txBox="1"/>
      </xdr:nvSpPr>
      <xdr:spPr>
        <a:xfrm>
          <a:off x="2439044" y="14099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84</xdr:row>
      <xdr:rowOff>26163</xdr:rowOff>
    </xdr:from>
    <xdr:to>
      <xdr:col>10</xdr:col>
      <xdr:colOff>165100</xdr:colOff>
      <xdr:row>84</xdr:row>
      <xdr:rowOff>127763</xdr:rowOff>
    </xdr:to>
    <xdr:sp macro="" textlink="">
      <xdr:nvSpPr>
        <xdr:cNvPr id="245" name="フローチャート: 判断 244">
          <a:extLst>
            <a:ext uri="{FF2B5EF4-FFF2-40B4-BE49-F238E27FC236}">
              <a16:creationId xmlns:a16="http://schemas.microsoft.com/office/drawing/2014/main" id="{00000000-0008-0000-0F00-0000F5000000}"/>
            </a:ext>
          </a:extLst>
        </xdr:cNvPr>
        <xdr:cNvSpPr/>
      </xdr:nvSpPr>
      <xdr:spPr>
        <a:xfrm>
          <a:off x="1778000" y="1390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144290</xdr:rowOff>
    </xdr:from>
    <xdr:ext cx="405111" cy="259045"/>
    <xdr:sp macro="" textlink="">
      <xdr:nvSpPr>
        <xdr:cNvPr id="246" name="n_3aveValue【県民会館】&#10;有形固定資産減価償却率">
          <a:extLst>
            <a:ext uri="{FF2B5EF4-FFF2-40B4-BE49-F238E27FC236}">
              <a16:creationId xmlns:a16="http://schemas.microsoft.com/office/drawing/2014/main" id="{00000000-0008-0000-0F00-0000F6000000}"/>
            </a:ext>
          </a:extLst>
        </xdr:cNvPr>
        <xdr:cNvSpPr txBox="1"/>
      </xdr:nvSpPr>
      <xdr:spPr>
        <a:xfrm>
          <a:off x="1645294" y="13688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83313</xdr:rowOff>
    </xdr:from>
    <xdr:to>
      <xdr:col>20</xdr:col>
      <xdr:colOff>38100</xdr:colOff>
      <xdr:row>82</xdr:row>
      <xdr:rowOff>13463</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3384550" y="1346276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83313</xdr:rowOff>
    </xdr:from>
    <xdr:to>
      <xdr:col>15</xdr:col>
      <xdr:colOff>101600</xdr:colOff>
      <xdr:row>82</xdr:row>
      <xdr:rowOff>13463</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2571750" y="134627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134113</xdr:rowOff>
    </xdr:from>
    <xdr:to>
      <xdr:col>19</xdr:col>
      <xdr:colOff>177800</xdr:colOff>
      <xdr:row>81</xdr:row>
      <xdr:rowOff>134113</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2622550" y="13513563"/>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29990</xdr:rowOff>
    </xdr:from>
    <xdr:ext cx="405111" cy="259045"/>
    <xdr:sp macro="" textlink="">
      <xdr:nvSpPr>
        <xdr:cNvPr id="255" name="n_1mainValue【県民会館】&#10;有形固定資産減価償却率">
          <a:extLst>
            <a:ext uri="{FF2B5EF4-FFF2-40B4-BE49-F238E27FC236}">
              <a16:creationId xmlns:a16="http://schemas.microsoft.com/office/drawing/2014/main" id="{00000000-0008-0000-0F00-0000FF000000}"/>
            </a:ext>
          </a:extLst>
        </xdr:cNvPr>
        <xdr:cNvSpPr txBox="1"/>
      </xdr:nvSpPr>
      <xdr:spPr>
        <a:xfrm>
          <a:off x="3239144" y="1324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29990</xdr:rowOff>
    </xdr:from>
    <xdr:ext cx="405111" cy="259045"/>
    <xdr:sp macro="" textlink="">
      <xdr:nvSpPr>
        <xdr:cNvPr id="256" name="n_2mainValue【県民会館】&#10;有形固定資産減価償却率">
          <a:extLst>
            <a:ext uri="{FF2B5EF4-FFF2-40B4-BE49-F238E27FC236}">
              <a16:creationId xmlns:a16="http://schemas.microsoft.com/office/drawing/2014/main" id="{00000000-0008-0000-0F00-000000010000}"/>
            </a:ext>
          </a:extLst>
        </xdr:cNvPr>
        <xdr:cNvSpPr txBox="1"/>
      </xdr:nvSpPr>
      <xdr:spPr>
        <a:xfrm>
          <a:off x="2439044" y="1324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県民会館】&#10;一人当たり面積グラフ枠">
          <a:extLst>
            <a:ext uri="{FF2B5EF4-FFF2-40B4-BE49-F238E27FC236}">
              <a16:creationId xmlns:a16="http://schemas.microsoft.com/office/drawing/2014/main" id="{00000000-0008-0000-0F00-000013010000}"/>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106680</xdr:rowOff>
    </xdr:from>
    <xdr:to>
      <xdr:col>54</xdr:col>
      <xdr:colOff>189865</xdr:colOff>
      <xdr:row>84</xdr:row>
      <xdr:rowOff>60961</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flipV="1">
          <a:off x="9427845" y="12990830"/>
          <a:ext cx="1270" cy="944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84</xdr:row>
      <xdr:rowOff>64788</xdr:rowOff>
    </xdr:from>
    <xdr:ext cx="469744" cy="259045"/>
    <xdr:sp macro="" textlink="">
      <xdr:nvSpPr>
        <xdr:cNvPr id="277" name="【県民会館】&#10;一人当たり面積最小値テキスト">
          <a:extLst>
            <a:ext uri="{FF2B5EF4-FFF2-40B4-BE49-F238E27FC236}">
              <a16:creationId xmlns:a16="http://schemas.microsoft.com/office/drawing/2014/main" id="{00000000-0008-0000-0F00-000015010000}"/>
            </a:ext>
          </a:extLst>
        </xdr:cNvPr>
        <xdr:cNvSpPr txBox="1"/>
      </xdr:nvSpPr>
      <xdr:spPr>
        <a:xfrm>
          <a:off x="9480550" y="1393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84</xdr:row>
      <xdr:rowOff>60961</xdr:rowOff>
    </xdr:from>
    <xdr:to>
      <xdr:col>55</xdr:col>
      <xdr:colOff>88900</xdr:colOff>
      <xdr:row>84</xdr:row>
      <xdr:rowOff>60961</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9359900" y="139357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53357</xdr:rowOff>
    </xdr:from>
    <xdr:ext cx="469744" cy="259045"/>
    <xdr:sp macro="" textlink="">
      <xdr:nvSpPr>
        <xdr:cNvPr id="279" name="【県民会館】&#10;一人当たり面積最大値テキスト">
          <a:extLst>
            <a:ext uri="{FF2B5EF4-FFF2-40B4-BE49-F238E27FC236}">
              <a16:creationId xmlns:a16="http://schemas.microsoft.com/office/drawing/2014/main" id="{00000000-0008-0000-0F00-000017010000}"/>
            </a:ext>
          </a:extLst>
        </xdr:cNvPr>
        <xdr:cNvSpPr txBox="1"/>
      </xdr:nvSpPr>
      <xdr:spPr>
        <a:xfrm>
          <a:off x="9480550" y="1277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9359900" y="129908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22877</xdr:rowOff>
    </xdr:from>
    <xdr:ext cx="469744" cy="259045"/>
    <xdr:sp macro="" textlink="">
      <xdr:nvSpPr>
        <xdr:cNvPr id="281" name="【県民会館】&#10;一人当たり面積平均値テキスト">
          <a:extLst>
            <a:ext uri="{FF2B5EF4-FFF2-40B4-BE49-F238E27FC236}">
              <a16:creationId xmlns:a16="http://schemas.microsoft.com/office/drawing/2014/main" id="{00000000-0008-0000-0F00-000019010000}"/>
            </a:ext>
          </a:extLst>
        </xdr:cNvPr>
        <xdr:cNvSpPr txBox="1"/>
      </xdr:nvSpPr>
      <xdr:spPr>
        <a:xfrm>
          <a:off x="9480550" y="13402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44450</xdr:rowOff>
    </xdr:from>
    <xdr:to>
      <xdr:col>55</xdr:col>
      <xdr:colOff>50800</xdr:colOff>
      <xdr:row>81</xdr:row>
      <xdr:rowOff>146050</xdr:rowOff>
    </xdr:to>
    <xdr:sp macro="" textlink="">
      <xdr:nvSpPr>
        <xdr:cNvPr id="282" name="フローチャート: 判断 281">
          <a:extLst>
            <a:ext uri="{FF2B5EF4-FFF2-40B4-BE49-F238E27FC236}">
              <a16:creationId xmlns:a16="http://schemas.microsoft.com/office/drawing/2014/main" id="{00000000-0008-0000-0F00-00001A010000}"/>
            </a:ext>
          </a:extLst>
        </xdr:cNvPr>
        <xdr:cNvSpPr/>
      </xdr:nvSpPr>
      <xdr:spPr>
        <a:xfrm>
          <a:off x="9398000" y="134239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135889</xdr:rowOff>
    </xdr:from>
    <xdr:to>
      <xdr:col>50</xdr:col>
      <xdr:colOff>165100</xdr:colOff>
      <xdr:row>82</xdr:row>
      <xdr:rowOff>66039</xdr:rowOff>
    </xdr:to>
    <xdr:sp macro="" textlink="">
      <xdr:nvSpPr>
        <xdr:cNvPr id="283" name="フローチャート: 判断 282">
          <a:extLst>
            <a:ext uri="{FF2B5EF4-FFF2-40B4-BE49-F238E27FC236}">
              <a16:creationId xmlns:a16="http://schemas.microsoft.com/office/drawing/2014/main" id="{00000000-0008-0000-0F00-00001B010000}"/>
            </a:ext>
          </a:extLst>
        </xdr:cNvPr>
        <xdr:cNvSpPr/>
      </xdr:nvSpPr>
      <xdr:spPr>
        <a:xfrm>
          <a:off x="8636000" y="135153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80</xdr:row>
      <xdr:rowOff>82566</xdr:rowOff>
    </xdr:from>
    <xdr:ext cx="469744" cy="259045"/>
    <xdr:sp macro="" textlink="">
      <xdr:nvSpPr>
        <xdr:cNvPr id="284" name="n_1aveValue【県民会館】&#10;一人当たり面積">
          <a:extLst>
            <a:ext uri="{FF2B5EF4-FFF2-40B4-BE49-F238E27FC236}">
              <a16:creationId xmlns:a16="http://schemas.microsoft.com/office/drawing/2014/main" id="{00000000-0008-0000-0F00-00001C010000}"/>
            </a:ext>
          </a:extLst>
        </xdr:cNvPr>
        <xdr:cNvSpPr txBox="1"/>
      </xdr:nvSpPr>
      <xdr:spPr>
        <a:xfrm>
          <a:off x="8458277" y="1329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81</xdr:row>
      <xdr:rowOff>67311</xdr:rowOff>
    </xdr:from>
    <xdr:to>
      <xdr:col>46</xdr:col>
      <xdr:colOff>38100</xdr:colOff>
      <xdr:row>81</xdr:row>
      <xdr:rowOff>168911</xdr:rowOff>
    </xdr:to>
    <xdr:sp macro="" textlink="">
      <xdr:nvSpPr>
        <xdr:cNvPr id="285" name="フローチャート: 判断 284">
          <a:extLst>
            <a:ext uri="{FF2B5EF4-FFF2-40B4-BE49-F238E27FC236}">
              <a16:creationId xmlns:a16="http://schemas.microsoft.com/office/drawing/2014/main" id="{00000000-0008-0000-0F00-00001D010000}"/>
            </a:ext>
          </a:extLst>
        </xdr:cNvPr>
        <xdr:cNvSpPr/>
      </xdr:nvSpPr>
      <xdr:spPr>
        <a:xfrm>
          <a:off x="7842250" y="134467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80</xdr:row>
      <xdr:rowOff>13988</xdr:rowOff>
    </xdr:from>
    <xdr:ext cx="469744" cy="259045"/>
    <xdr:sp macro="" textlink="">
      <xdr:nvSpPr>
        <xdr:cNvPr id="286" name="n_2aveValue【県民会館】&#10;一人当たり面積">
          <a:extLst>
            <a:ext uri="{FF2B5EF4-FFF2-40B4-BE49-F238E27FC236}">
              <a16:creationId xmlns:a16="http://schemas.microsoft.com/office/drawing/2014/main" id="{00000000-0008-0000-0F00-00001E010000}"/>
            </a:ext>
          </a:extLst>
        </xdr:cNvPr>
        <xdr:cNvSpPr txBox="1"/>
      </xdr:nvSpPr>
      <xdr:spPr>
        <a:xfrm>
          <a:off x="7677227" y="1322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82</xdr:row>
      <xdr:rowOff>124461</xdr:rowOff>
    </xdr:from>
    <xdr:to>
      <xdr:col>41</xdr:col>
      <xdr:colOff>101600</xdr:colOff>
      <xdr:row>83</xdr:row>
      <xdr:rowOff>54611</xdr:rowOff>
    </xdr:to>
    <xdr:sp macro="" textlink="">
      <xdr:nvSpPr>
        <xdr:cNvPr id="287" name="フローチャート: 判断 286">
          <a:extLst>
            <a:ext uri="{FF2B5EF4-FFF2-40B4-BE49-F238E27FC236}">
              <a16:creationId xmlns:a16="http://schemas.microsoft.com/office/drawing/2014/main" id="{00000000-0008-0000-0F00-00001F010000}"/>
            </a:ext>
          </a:extLst>
        </xdr:cNvPr>
        <xdr:cNvSpPr/>
      </xdr:nvSpPr>
      <xdr:spPr>
        <a:xfrm>
          <a:off x="7029450" y="136690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81</xdr:row>
      <xdr:rowOff>71138</xdr:rowOff>
    </xdr:from>
    <xdr:ext cx="469744" cy="259045"/>
    <xdr:sp macro="" textlink="">
      <xdr:nvSpPr>
        <xdr:cNvPr id="288" name="n_3aveValue【県民会館】&#10;一人当たり面積">
          <a:extLst>
            <a:ext uri="{FF2B5EF4-FFF2-40B4-BE49-F238E27FC236}">
              <a16:creationId xmlns:a16="http://schemas.microsoft.com/office/drawing/2014/main" id="{00000000-0008-0000-0F00-000020010000}"/>
            </a:ext>
          </a:extLst>
        </xdr:cNvPr>
        <xdr:cNvSpPr txBox="1"/>
      </xdr:nvSpPr>
      <xdr:spPr>
        <a:xfrm>
          <a:off x="6864427" y="1345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113030</xdr:rowOff>
    </xdr:from>
    <xdr:to>
      <xdr:col>50</xdr:col>
      <xdr:colOff>165100</xdr:colOff>
      <xdr:row>86</xdr:row>
      <xdr:rowOff>43180</xdr:rowOff>
    </xdr:to>
    <xdr:sp macro="" textlink="">
      <xdr:nvSpPr>
        <xdr:cNvPr id="294" name="楕円 293">
          <a:extLst>
            <a:ext uri="{FF2B5EF4-FFF2-40B4-BE49-F238E27FC236}">
              <a16:creationId xmlns:a16="http://schemas.microsoft.com/office/drawing/2014/main" id="{00000000-0008-0000-0F00-000026010000}"/>
            </a:ext>
          </a:extLst>
        </xdr:cNvPr>
        <xdr:cNvSpPr/>
      </xdr:nvSpPr>
      <xdr:spPr>
        <a:xfrm>
          <a:off x="8636000" y="141528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113030</xdr:rowOff>
    </xdr:from>
    <xdr:to>
      <xdr:col>46</xdr:col>
      <xdr:colOff>38100</xdr:colOff>
      <xdr:row>86</xdr:row>
      <xdr:rowOff>43180</xdr:rowOff>
    </xdr:to>
    <xdr:sp macro="" textlink="">
      <xdr:nvSpPr>
        <xdr:cNvPr id="295" name="楕円 294">
          <a:extLst>
            <a:ext uri="{FF2B5EF4-FFF2-40B4-BE49-F238E27FC236}">
              <a16:creationId xmlns:a16="http://schemas.microsoft.com/office/drawing/2014/main" id="{00000000-0008-0000-0F00-000027010000}"/>
            </a:ext>
          </a:extLst>
        </xdr:cNvPr>
        <xdr:cNvSpPr/>
      </xdr:nvSpPr>
      <xdr:spPr>
        <a:xfrm>
          <a:off x="7842250" y="141528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163830</xdr:rowOff>
    </xdr:from>
    <xdr:to>
      <xdr:col>50</xdr:col>
      <xdr:colOff>114300</xdr:colOff>
      <xdr:row>85</xdr:row>
      <xdr:rowOff>163830</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7886700" y="1420368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34307</xdr:rowOff>
    </xdr:from>
    <xdr:ext cx="469744" cy="259045"/>
    <xdr:sp macro="" textlink="">
      <xdr:nvSpPr>
        <xdr:cNvPr id="297" name="n_1mainValue【県民会館】&#10;一人当たり面積">
          <a:extLst>
            <a:ext uri="{FF2B5EF4-FFF2-40B4-BE49-F238E27FC236}">
              <a16:creationId xmlns:a16="http://schemas.microsoft.com/office/drawing/2014/main" id="{00000000-0008-0000-0F00-000029010000}"/>
            </a:ext>
          </a:extLst>
        </xdr:cNvPr>
        <xdr:cNvSpPr txBox="1"/>
      </xdr:nvSpPr>
      <xdr:spPr>
        <a:xfrm>
          <a:off x="8458277" y="1423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34307</xdr:rowOff>
    </xdr:from>
    <xdr:ext cx="469744" cy="259045"/>
    <xdr:sp macro="" textlink="">
      <xdr:nvSpPr>
        <xdr:cNvPr id="298" name="n_2mainValue【県民会館】&#10;一人当たり面積">
          <a:extLst>
            <a:ext uri="{FF2B5EF4-FFF2-40B4-BE49-F238E27FC236}">
              <a16:creationId xmlns:a16="http://schemas.microsoft.com/office/drawing/2014/main" id="{00000000-0008-0000-0F00-00002A010000}"/>
            </a:ext>
          </a:extLst>
        </xdr:cNvPr>
        <xdr:cNvSpPr txBox="1"/>
      </xdr:nvSpPr>
      <xdr:spPr>
        <a:xfrm>
          <a:off x="7677227" y="1423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a:extLst>
            <a:ext uri="{FF2B5EF4-FFF2-40B4-BE49-F238E27FC236}">
              <a16:creationId xmlns:a16="http://schemas.microsoft.com/office/drawing/2014/main" id="{00000000-0008-0000-0F00-000030010000}"/>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384961" y="17955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9" name="【保健所】&#10;有形固定資産減価償却率グラフ枠">
          <a:extLst>
            <a:ext uri="{FF2B5EF4-FFF2-40B4-BE49-F238E27FC236}">
              <a16:creationId xmlns:a16="http://schemas.microsoft.com/office/drawing/2014/main" id="{00000000-0008-0000-0F00-00003F010000}"/>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99</xdr:row>
      <xdr:rowOff>121920</xdr:rowOff>
    </xdr:from>
    <xdr:to>
      <xdr:col>24</xdr:col>
      <xdr:colOff>62865</xdr:colOff>
      <xdr:row>107</xdr:row>
      <xdr:rowOff>89536</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flipV="1">
          <a:off x="4176395" y="16523970"/>
          <a:ext cx="1270" cy="1339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93363</xdr:rowOff>
    </xdr:from>
    <xdr:ext cx="405111" cy="259045"/>
    <xdr:sp macro="" textlink="">
      <xdr:nvSpPr>
        <xdr:cNvPr id="321" name="【保健所】&#10;有形固定資産減価償却率最小値テキスト">
          <a:extLst>
            <a:ext uri="{FF2B5EF4-FFF2-40B4-BE49-F238E27FC236}">
              <a16:creationId xmlns:a16="http://schemas.microsoft.com/office/drawing/2014/main" id="{00000000-0008-0000-0F00-000041010000}"/>
            </a:ext>
          </a:extLst>
        </xdr:cNvPr>
        <xdr:cNvSpPr txBox="1"/>
      </xdr:nvSpPr>
      <xdr:spPr>
        <a:xfrm>
          <a:off x="4229100"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89536</xdr:rowOff>
    </xdr:from>
    <xdr:to>
      <xdr:col>24</xdr:col>
      <xdr:colOff>152400</xdr:colOff>
      <xdr:row>107</xdr:row>
      <xdr:rowOff>89536</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4108450" y="178631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68597</xdr:rowOff>
    </xdr:from>
    <xdr:ext cx="405111" cy="259045"/>
    <xdr:sp macro="" textlink="">
      <xdr:nvSpPr>
        <xdr:cNvPr id="323" name="【保健所】&#10;有形固定資産減価償却率最大値テキスト">
          <a:extLst>
            <a:ext uri="{FF2B5EF4-FFF2-40B4-BE49-F238E27FC236}">
              <a16:creationId xmlns:a16="http://schemas.microsoft.com/office/drawing/2014/main" id="{00000000-0008-0000-0F00-000043010000}"/>
            </a:ext>
          </a:extLst>
        </xdr:cNvPr>
        <xdr:cNvSpPr txBox="1"/>
      </xdr:nvSpPr>
      <xdr:spPr>
        <a:xfrm>
          <a:off x="4229100" y="1629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121920</xdr:rowOff>
    </xdr:from>
    <xdr:to>
      <xdr:col>24</xdr:col>
      <xdr:colOff>152400</xdr:colOff>
      <xdr:row>99</xdr:row>
      <xdr:rowOff>121920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4108450" y="165239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91457</xdr:rowOff>
    </xdr:from>
    <xdr:ext cx="405111" cy="259045"/>
    <xdr:sp macro="" textlink="">
      <xdr:nvSpPr>
        <xdr:cNvPr id="325" name="【保健所】&#10;有形固定資産減価償却率平均値テキスト">
          <a:extLst>
            <a:ext uri="{FF2B5EF4-FFF2-40B4-BE49-F238E27FC236}">
              <a16:creationId xmlns:a16="http://schemas.microsoft.com/office/drawing/2014/main" id="{00000000-0008-0000-0F00-000045010000}"/>
            </a:ext>
          </a:extLst>
        </xdr:cNvPr>
        <xdr:cNvSpPr txBox="1"/>
      </xdr:nvSpPr>
      <xdr:spPr>
        <a:xfrm>
          <a:off x="4229100" y="17007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113030</xdr:rowOff>
    </xdr:from>
    <xdr:to>
      <xdr:col>24</xdr:col>
      <xdr:colOff>114300</xdr:colOff>
      <xdr:row>103</xdr:row>
      <xdr:rowOff>43180</xdr:rowOff>
    </xdr:to>
    <xdr:sp macro="" textlink="">
      <xdr:nvSpPr>
        <xdr:cNvPr id="326" name="フローチャート: 判断 325">
          <a:extLst>
            <a:ext uri="{FF2B5EF4-FFF2-40B4-BE49-F238E27FC236}">
              <a16:creationId xmlns:a16="http://schemas.microsoft.com/office/drawing/2014/main" id="{00000000-0008-0000-0F00-000046010000}"/>
            </a:ext>
          </a:extLst>
        </xdr:cNvPr>
        <xdr:cNvSpPr/>
      </xdr:nvSpPr>
      <xdr:spPr>
        <a:xfrm>
          <a:off x="4127500" y="1702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103505</xdr:rowOff>
    </xdr:from>
    <xdr:to>
      <xdr:col>20</xdr:col>
      <xdr:colOff>38100</xdr:colOff>
      <xdr:row>103</xdr:row>
      <xdr:rowOff>33655</xdr:rowOff>
    </xdr:to>
    <xdr:sp macro="" textlink="">
      <xdr:nvSpPr>
        <xdr:cNvPr id="327" name="フローチャート: 判断 326">
          <a:extLst>
            <a:ext uri="{FF2B5EF4-FFF2-40B4-BE49-F238E27FC236}">
              <a16:creationId xmlns:a16="http://schemas.microsoft.com/office/drawing/2014/main" id="{00000000-0008-0000-0F00-000047010000}"/>
            </a:ext>
          </a:extLst>
        </xdr:cNvPr>
        <xdr:cNvSpPr/>
      </xdr:nvSpPr>
      <xdr:spPr>
        <a:xfrm>
          <a:off x="3384550" y="170199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24782</xdr:rowOff>
    </xdr:from>
    <xdr:ext cx="405111" cy="259045"/>
    <xdr:sp macro="" textlink="">
      <xdr:nvSpPr>
        <xdr:cNvPr id="328" name="n_1aveValue【保健所】&#10;有形固定資産減価償却率">
          <a:extLst>
            <a:ext uri="{FF2B5EF4-FFF2-40B4-BE49-F238E27FC236}">
              <a16:creationId xmlns:a16="http://schemas.microsoft.com/office/drawing/2014/main" id="{00000000-0008-0000-0F00-000048010000}"/>
            </a:ext>
          </a:extLst>
        </xdr:cNvPr>
        <xdr:cNvSpPr txBox="1"/>
      </xdr:nvSpPr>
      <xdr:spPr>
        <a:xfrm>
          <a:off x="3239144" y="1711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102</xdr:row>
      <xdr:rowOff>53975</xdr:rowOff>
    </xdr:from>
    <xdr:to>
      <xdr:col>15</xdr:col>
      <xdr:colOff>101600</xdr:colOff>
      <xdr:row>102</xdr:row>
      <xdr:rowOff>155575</xdr:rowOff>
    </xdr:to>
    <xdr:sp macro="" textlink="">
      <xdr:nvSpPr>
        <xdr:cNvPr id="329" name="フローチャート: 判断 328">
          <a:extLst>
            <a:ext uri="{FF2B5EF4-FFF2-40B4-BE49-F238E27FC236}">
              <a16:creationId xmlns:a16="http://schemas.microsoft.com/office/drawing/2014/main" id="{00000000-0008-0000-0F00-000049010000}"/>
            </a:ext>
          </a:extLst>
        </xdr:cNvPr>
        <xdr:cNvSpPr/>
      </xdr:nvSpPr>
      <xdr:spPr>
        <a:xfrm>
          <a:off x="2571750" y="1697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146702</xdr:rowOff>
    </xdr:from>
    <xdr:ext cx="405111" cy="259045"/>
    <xdr:sp macro="" textlink="">
      <xdr:nvSpPr>
        <xdr:cNvPr id="330" name="n_2aveValue【保健所】&#10;有形固定資産減価償却率">
          <a:extLst>
            <a:ext uri="{FF2B5EF4-FFF2-40B4-BE49-F238E27FC236}">
              <a16:creationId xmlns:a16="http://schemas.microsoft.com/office/drawing/2014/main" id="{00000000-0008-0000-0F00-00004A010000}"/>
            </a:ext>
          </a:extLst>
        </xdr:cNvPr>
        <xdr:cNvSpPr txBox="1"/>
      </xdr:nvSpPr>
      <xdr:spPr>
        <a:xfrm>
          <a:off x="2439044" y="1706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102</xdr:row>
      <xdr:rowOff>164464</xdr:rowOff>
    </xdr:from>
    <xdr:to>
      <xdr:col>10</xdr:col>
      <xdr:colOff>165100</xdr:colOff>
      <xdr:row>103</xdr:row>
      <xdr:rowOff>94614</xdr:rowOff>
    </xdr:to>
    <xdr:sp macro="" textlink="">
      <xdr:nvSpPr>
        <xdr:cNvPr id="331" name="フローチャート: 判断 330">
          <a:extLst>
            <a:ext uri="{FF2B5EF4-FFF2-40B4-BE49-F238E27FC236}">
              <a16:creationId xmlns:a16="http://schemas.microsoft.com/office/drawing/2014/main" id="{00000000-0008-0000-0F00-00004B010000}"/>
            </a:ext>
          </a:extLst>
        </xdr:cNvPr>
        <xdr:cNvSpPr/>
      </xdr:nvSpPr>
      <xdr:spPr>
        <a:xfrm>
          <a:off x="1778000" y="1708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101</xdr:row>
      <xdr:rowOff>111141</xdr:rowOff>
    </xdr:from>
    <xdr:ext cx="405111" cy="259045"/>
    <xdr:sp macro="" textlink="">
      <xdr:nvSpPr>
        <xdr:cNvPr id="332" name="n_3aveValue【保健所】&#10;有形固定資産減価償却率">
          <a:extLst>
            <a:ext uri="{FF2B5EF4-FFF2-40B4-BE49-F238E27FC236}">
              <a16:creationId xmlns:a16="http://schemas.microsoft.com/office/drawing/2014/main" id="{00000000-0008-0000-0F00-00004C010000}"/>
            </a:ext>
          </a:extLst>
        </xdr:cNvPr>
        <xdr:cNvSpPr txBox="1"/>
      </xdr:nvSpPr>
      <xdr:spPr>
        <a:xfrm>
          <a:off x="1645294" y="1685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156845</xdr:rowOff>
    </xdr:from>
    <xdr:to>
      <xdr:col>20</xdr:col>
      <xdr:colOff>38100</xdr:colOff>
      <xdr:row>100</xdr:row>
      <xdr:rowOff>86995</xdr:rowOff>
    </xdr:to>
    <xdr:sp macro="" textlink="">
      <xdr:nvSpPr>
        <xdr:cNvPr id="338" name="楕円 337">
          <a:extLst>
            <a:ext uri="{FF2B5EF4-FFF2-40B4-BE49-F238E27FC236}">
              <a16:creationId xmlns:a16="http://schemas.microsoft.com/office/drawing/2014/main" id="{00000000-0008-0000-0F00-000052010000}"/>
            </a:ext>
          </a:extLst>
        </xdr:cNvPr>
        <xdr:cNvSpPr/>
      </xdr:nvSpPr>
      <xdr:spPr>
        <a:xfrm>
          <a:off x="3384550" y="165588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99</xdr:row>
      <xdr:rowOff>156845</xdr:rowOff>
    </xdr:from>
    <xdr:to>
      <xdr:col>15</xdr:col>
      <xdr:colOff>101600</xdr:colOff>
      <xdr:row>100</xdr:row>
      <xdr:rowOff>86995</xdr:rowOff>
    </xdr:to>
    <xdr:sp macro="" textlink="">
      <xdr:nvSpPr>
        <xdr:cNvPr id="339" name="楕円 338">
          <a:extLst>
            <a:ext uri="{FF2B5EF4-FFF2-40B4-BE49-F238E27FC236}">
              <a16:creationId xmlns:a16="http://schemas.microsoft.com/office/drawing/2014/main" id="{00000000-0008-0000-0F00-000053010000}"/>
            </a:ext>
          </a:extLst>
        </xdr:cNvPr>
        <xdr:cNvSpPr/>
      </xdr:nvSpPr>
      <xdr:spPr>
        <a:xfrm>
          <a:off x="2571750" y="1655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36195</xdr:rowOff>
    </xdr:from>
    <xdr:to>
      <xdr:col>19</xdr:col>
      <xdr:colOff>177800</xdr:colOff>
      <xdr:row>100</xdr:row>
      <xdr:rowOff>36195</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2622550" y="16609695"/>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98</xdr:row>
      <xdr:rowOff>103522</xdr:rowOff>
    </xdr:from>
    <xdr:ext cx="405111" cy="259045"/>
    <xdr:sp macro="" textlink="">
      <xdr:nvSpPr>
        <xdr:cNvPr id="341" name="n_1mainValue【保健所】&#10;有形固定資産減価償却率">
          <a:extLst>
            <a:ext uri="{FF2B5EF4-FFF2-40B4-BE49-F238E27FC236}">
              <a16:creationId xmlns:a16="http://schemas.microsoft.com/office/drawing/2014/main" id="{00000000-0008-0000-0F00-000055010000}"/>
            </a:ext>
          </a:extLst>
        </xdr:cNvPr>
        <xdr:cNvSpPr txBox="1"/>
      </xdr:nvSpPr>
      <xdr:spPr>
        <a:xfrm>
          <a:off x="3239144" y="1633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103522</xdr:rowOff>
    </xdr:from>
    <xdr:ext cx="405111" cy="259045"/>
    <xdr:sp macro="" textlink="">
      <xdr:nvSpPr>
        <xdr:cNvPr id="342" name="n_2mainValue【保健所】&#10;有形固定資産減価償却率">
          <a:extLst>
            <a:ext uri="{FF2B5EF4-FFF2-40B4-BE49-F238E27FC236}">
              <a16:creationId xmlns:a16="http://schemas.microsoft.com/office/drawing/2014/main" id="{00000000-0008-0000-0F00-000056010000}"/>
            </a:ext>
          </a:extLst>
        </xdr:cNvPr>
        <xdr:cNvSpPr txBox="1"/>
      </xdr:nvSpPr>
      <xdr:spPr>
        <a:xfrm>
          <a:off x="2439044" y="1633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55272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552722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552722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552722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552722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保健所】&#10;一人当たり面積グラフ枠">
          <a:extLst>
            <a:ext uri="{FF2B5EF4-FFF2-40B4-BE49-F238E27FC236}">
              <a16:creationId xmlns:a16="http://schemas.microsoft.com/office/drawing/2014/main" id="{00000000-0008-0000-0F00-00006A010000}"/>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76200</xdr:rowOff>
    </xdr:from>
    <xdr:to>
      <xdr:col>54</xdr:col>
      <xdr:colOff>189865</xdr:colOff>
      <xdr:row>108</xdr:row>
      <xdr:rowOff>167639</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flipV="1">
          <a:off x="9427845" y="16649700"/>
          <a:ext cx="127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109</xdr:row>
      <xdr:rowOff>16</xdr:rowOff>
    </xdr:from>
    <xdr:ext cx="469744" cy="259045"/>
    <xdr:sp macro="" textlink="">
      <xdr:nvSpPr>
        <xdr:cNvPr id="364" name="【保健所】&#10;一人当たり面積最小値テキスト">
          <a:extLst>
            <a:ext uri="{FF2B5EF4-FFF2-40B4-BE49-F238E27FC236}">
              <a16:creationId xmlns:a16="http://schemas.microsoft.com/office/drawing/2014/main" id="{00000000-0008-0000-0F00-00006C010000}"/>
            </a:ext>
          </a:extLst>
        </xdr:cNvPr>
        <xdr:cNvSpPr txBox="1"/>
      </xdr:nvSpPr>
      <xdr:spPr>
        <a:xfrm>
          <a:off x="9480550"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167639</xdr:rowOff>
    </xdr:from>
    <xdr:to>
      <xdr:col>55</xdr:col>
      <xdr:colOff>88900</xdr:colOff>
      <xdr:row>108</xdr:row>
      <xdr:rowOff>167639</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9359900" y="181127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22877</xdr:rowOff>
    </xdr:from>
    <xdr:ext cx="469744" cy="259045"/>
    <xdr:sp macro="" textlink="">
      <xdr:nvSpPr>
        <xdr:cNvPr id="366" name="【保健所】&#10;一人当たり面積最大値テキスト">
          <a:extLst>
            <a:ext uri="{FF2B5EF4-FFF2-40B4-BE49-F238E27FC236}">
              <a16:creationId xmlns:a16="http://schemas.microsoft.com/office/drawing/2014/main" id="{00000000-0008-0000-0F00-00006E010000}"/>
            </a:ext>
          </a:extLst>
        </xdr:cNvPr>
        <xdr:cNvSpPr txBox="1"/>
      </xdr:nvSpPr>
      <xdr:spPr>
        <a:xfrm>
          <a:off x="9480550" y="1642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76200</xdr:rowOff>
    </xdr:from>
    <xdr:to>
      <xdr:col>55</xdr:col>
      <xdr:colOff>88900</xdr:colOff>
      <xdr:row>100</xdr:row>
      <xdr:rowOff>76200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9359900" y="1664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60977</xdr:rowOff>
    </xdr:from>
    <xdr:ext cx="469744" cy="259045"/>
    <xdr:sp macro="" textlink="">
      <xdr:nvSpPr>
        <xdr:cNvPr id="368" name="【保健所】&#10;一人当たり面積平均値テキスト">
          <a:extLst>
            <a:ext uri="{FF2B5EF4-FFF2-40B4-BE49-F238E27FC236}">
              <a16:creationId xmlns:a16="http://schemas.microsoft.com/office/drawing/2014/main" id="{00000000-0008-0000-0F00-000070010000}"/>
            </a:ext>
          </a:extLst>
        </xdr:cNvPr>
        <xdr:cNvSpPr txBox="1"/>
      </xdr:nvSpPr>
      <xdr:spPr>
        <a:xfrm>
          <a:off x="9480550" y="17491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82550</xdr:rowOff>
    </xdr:from>
    <xdr:to>
      <xdr:col>55</xdr:col>
      <xdr:colOff>50800</xdr:colOff>
      <xdr:row>106</xdr:row>
      <xdr:rowOff>12700</xdr:rowOff>
    </xdr:to>
    <xdr:sp macro="" textlink="">
      <xdr:nvSpPr>
        <xdr:cNvPr id="369" name="フローチャート: 判断 368">
          <a:extLst>
            <a:ext uri="{FF2B5EF4-FFF2-40B4-BE49-F238E27FC236}">
              <a16:creationId xmlns:a16="http://schemas.microsoft.com/office/drawing/2014/main" id="{00000000-0008-0000-0F00-000071010000}"/>
            </a:ext>
          </a:extLst>
        </xdr:cNvPr>
        <xdr:cNvSpPr/>
      </xdr:nvSpPr>
      <xdr:spPr>
        <a:xfrm>
          <a:off x="9398000" y="17513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82550</xdr:rowOff>
    </xdr:from>
    <xdr:to>
      <xdr:col>50</xdr:col>
      <xdr:colOff>165100</xdr:colOff>
      <xdr:row>106</xdr:row>
      <xdr:rowOff>12700</xdr:rowOff>
    </xdr:to>
    <xdr:sp macro="" textlink="">
      <xdr:nvSpPr>
        <xdr:cNvPr id="370" name="フローチャート: 判断 369">
          <a:extLst>
            <a:ext uri="{FF2B5EF4-FFF2-40B4-BE49-F238E27FC236}">
              <a16:creationId xmlns:a16="http://schemas.microsoft.com/office/drawing/2014/main" id="{00000000-0008-0000-0F00-000072010000}"/>
            </a:ext>
          </a:extLst>
        </xdr:cNvPr>
        <xdr:cNvSpPr/>
      </xdr:nvSpPr>
      <xdr:spPr>
        <a:xfrm>
          <a:off x="8636000" y="1751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3827</xdr:rowOff>
    </xdr:from>
    <xdr:ext cx="469744" cy="259045"/>
    <xdr:sp macro="" textlink="">
      <xdr:nvSpPr>
        <xdr:cNvPr id="371" name="n_1aveValue【保健所】&#10;一人当たり面積">
          <a:extLst>
            <a:ext uri="{FF2B5EF4-FFF2-40B4-BE49-F238E27FC236}">
              <a16:creationId xmlns:a16="http://schemas.microsoft.com/office/drawing/2014/main" id="{00000000-0008-0000-0F00-000073010000}"/>
            </a:ext>
          </a:extLst>
        </xdr:cNvPr>
        <xdr:cNvSpPr txBox="1"/>
      </xdr:nvSpPr>
      <xdr:spPr>
        <a:xfrm>
          <a:off x="8458277" y="176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82550</xdr:rowOff>
    </xdr:from>
    <xdr:to>
      <xdr:col>46</xdr:col>
      <xdr:colOff>38100</xdr:colOff>
      <xdr:row>106</xdr:row>
      <xdr:rowOff>12700</xdr:rowOff>
    </xdr:to>
    <xdr:sp macro="" textlink="">
      <xdr:nvSpPr>
        <xdr:cNvPr id="372" name="フローチャート: 判断 371">
          <a:extLst>
            <a:ext uri="{FF2B5EF4-FFF2-40B4-BE49-F238E27FC236}">
              <a16:creationId xmlns:a16="http://schemas.microsoft.com/office/drawing/2014/main" id="{00000000-0008-0000-0F00-000074010000}"/>
            </a:ext>
          </a:extLst>
        </xdr:cNvPr>
        <xdr:cNvSpPr/>
      </xdr:nvSpPr>
      <xdr:spPr>
        <a:xfrm>
          <a:off x="7842250" y="17513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3827</xdr:rowOff>
    </xdr:from>
    <xdr:ext cx="469744" cy="259045"/>
    <xdr:sp macro="" textlink="">
      <xdr:nvSpPr>
        <xdr:cNvPr id="373" name="n_2aveValue【保健所】&#10;一人当たり面積">
          <a:extLst>
            <a:ext uri="{FF2B5EF4-FFF2-40B4-BE49-F238E27FC236}">
              <a16:creationId xmlns:a16="http://schemas.microsoft.com/office/drawing/2014/main" id="{00000000-0008-0000-0F00-000075010000}"/>
            </a:ext>
          </a:extLst>
        </xdr:cNvPr>
        <xdr:cNvSpPr txBox="1"/>
      </xdr:nvSpPr>
      <xdr:spPr>
        <a:xfrm>
          <a:off x="7677227" y="176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105411</xdr:rowOff>
    </xdr:from>
    <xdr:to>
      <xdr:col>41</xdr:col>
      <xdr:colOff>101600</xdr:colOff>
      <xdr:row>108</xdr:row>
      <xdr:rowOff>35561</xdr:rowOff>
    </xdr:to>
    <xdr:sp macro="" textlink="">
      <xdr:nvSpPr>
        <xdr:cNvPr id="374" name="フローチャート: 判断 373">
          <a:extLst>
            <a:ext uri="{FF2B5EF4-FFF2-40B4-BE49-F238E27FC236}">
              <a16:creationId xmlns:a16="http://schemas.microsoft.com/office/drawing/2014/main" id="{00000000-0008-0000-0F00-000076010000}"/>
            </a:ext>
          </a:extLst>
        </xdr:cNvPr>
        <xdr:cNvSpPr/>
      </xdr:nvSpPr>
      <xdr:spPr>
        <a:xfrm>
          <a:off x="702945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106</xdr:row>
      <xdr:rowOff>52088</xdr:rowOff>
    </xdr:from>
    <xdr:ext cx="469744" cy="259045"/>
    <xdr:sp macro="" textlink="">
      <xdr:nvSpPr>
        <xdr:cNvPr id="375" name="n_3aveValue【保健所】&#10;一人当たり面積">
          <a:extLst>
            <a:ext uri="{FF2B5EF4-FFF2-40B4-BE49-F238E27FC236}">
              <a16:creationId xmlns:a16="http://schemas.microsoft.com/office/drawing/2014/main" id="{00000000-0008-0000-0F00-000077010000}"/>
            </a:ext>
          </a:extLst>
        </xdr:cNvPr>
        <xdr:cNvSpPr txBox="1"/>
      </xdr:nvSpPr>
      <xdr:spPr>
        <a:xfrm>
          <a:off x="6864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139700</xdr:rowOff>
    </xdr:from>
    <xdr:to>
      <xdr:col>50</xdr:col>
      <xdr:colOff>165100</xdr:colOff>
      <xdr:row>103</xdr:row>
      <xdr:rowOff>69850</xdr:rowOff>
    </xdr:to>
    <xdr:sp macro="" textlink="">
      <xdr:nvSpPr>
        <xdr:cNvPr id="381" name="楕円 380">
          <a:extLst>
            <a:ext uri="{FF2B5EF4-FFF2-40B4-BE49-F238E27FC236}">
              <a16:creationId xmlns:a16="http://schemas.microsoft.com/office/drawing/2014/main" id="{00000000-0008-0000-0F00-00007D010000}"/>
            </a:ext>
          </a:extLst>
        </xdr:cNvPr>
        <xdr:cNvSpPr/>
      </xdr:nvSpPr>
      <xdr:spPr>
        <a:xfrm>
          <a:off x="8636000" y="170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102</xdr:row>
      <xdr:rowOff>139700</xdr:rowOff>
    </xdr:from>
    <xdr:to>
      <xdr:col>46</xdr:col>
      <xdr:colOff>38100</xdr:colOff>
      <xdr:row>103</xdr:row>
      <xdr:rowOff>69850</xdr:rowOff>
    </xdr:to>
    <xdr:sp macro="" textlink="">
      <xdr:nvSpPr>
        <xdr:cNvPr id="382" name="楕円 381">
          <a:extLst>
            <a:ext uri="{FF2B5EF4-FFF2-40B4-BE49-F238E27FC236}">
              <a16:creationId xmlns:a16="http://schemas.microsoft.com/office/drawing/2014/main" id="{00000000-0008-0000-0F00-00007E010000}"/>
            </a:ext>
          </a:extLst>
        </xdr:cNvPr>
        <xdr:cNvSpPr/>
      </xdr:nvSpPr>
      <xdr:spPr>
        <a:xfrm>
          <a:off x="7842250" y="17056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19050</xdr:rowOff>
    </xdr:from>
    <xdr:to>
      <xdr:col>50</xdr:col>
      <xdr:colOff>114300</xdr:colOff>
      <xdr:row>103</xdr:row>
      <xdr:rowOff>19050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7886700" y="171069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101</xdr:row>
      <xdr:rowOff>86377</xdr:rowOff>
    </xdr:from>
    <xdr:ext cx="469744" cy="259045"/>
    <xdr:sp macro="" textlink="">
      <xdr:nvSpPr>
        <xdr:cNvPr id="384" name="n_1mainValue【保健所】&#10;一人当たり面積">
          <a:extLst>
            <a:ext uri="{FF2B5EF4-FFF2-40B4-BE49-F238E27FC236}">
              <a16:creationId xmlns:a16="http://schemas.microsoft.com/office/drawing/2014/main" id="{00000000-0008-0000-0F00-000080010000}"/>
            </a:ext>
          </a:extLst>
        </xdr:cNvPr>
        <xdr:cNvSpPr txBox="1"/>
      </xdr:nvSpPr>
      <xdr:spPr>
        <a:xfrm>
          <a:off x="8458277" y="1683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86377</xdr:rowOff>
    </xdr:from>
    <xdr:ext cx="469744" cy="259045"/>
    <xdr:sp macro="" textlink="">
      <xdr:nvSpPr>
        <xdr:cNvPr id="385" name="n_2mainValue【保健所】&#10;一人当たり面積">
          <a:extLst>
            <a:ext uri="{FF2B5EF4-FFF2-40B4-BE49-F238E27FC236}">
              <a16:creationId xmlns:a16="http://schemas.microsoft.com/office/drawing/2014/main" id="{00000000-0008-0000-0F00-000081010000}"/>
            </a:ext>
          </a:extLst>
        </xdr:cNvPr>
        <xdr:cNvSpPr txBox="1"/>
      </xdr:nvSpPr>
      <xdr:spPr>
        <a:xfrm>
          <a:off x="7677227" y="1683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10842791" y="6897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0842791" y="53214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試験研究機関】&#10;有形固定資産減価償却率グラフ枠">
          <a:extLst>
            <a:ext uri="{FF2B5EF4-FFF2-40B4-BE49-F238E27FC236}">
              <a16:creationId xmlns:a16="http://schemas.microsoft.com/office/drawing/2014/main" id="{00000000-0008-0000-0F00-000099010000}"/>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32113</xdr:rowOff>
    </xdr:from>
    <xdr:to>
      <xdr:col>85</xdr:col>
      <xdr:colOff>126364</xdr:colOff>
      <xdr:row>41</xdr:row>
      <xdr:rowOff>81099</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flipV="1">
          <a:off x="14698345" y="5816963"/>
          <a:ext cx="1269" cy="103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84926</xdr:rowOff>
    </xdr:from>
    <xdr:ext cx="405111" cy="259045"/>
    <xdr:sp macro="" textlink="">
      <xdr:nvSpPr>
        <xdr:cNvPr id="411" name="【試験研究機関】&#10;有形固定資産減価償却率最小値テキスト">
          <a:extLst>
            <a:ext uri="{FF2B5EF4-FFF2-40B4-BE49-F238E27FC236}">
              <a16:creationId xmlns:a16="http://schemas.microsoft.com/office/drawing/2014/main" id="{00000000-0008-0000-0F00-00009B010000}"/>
            </a:ext>
          </a:extLst>
        </xdr:cNvPr>
        <xdr:cNvSpPr txBox="1"/>
      </xdr:nvSpPr>
      <xdr:spPr>
        <a:xfrm>
          <a:off x="14744700" y="686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4611350" y="68565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150240</xdr:rowOff>
    </xdr:from>
    <xdr:ext cx="405111" cy="259045"/>
    <xdr:sp macro="" textlink="">
      <xdr:nvSpPr>
        <xdr:cNvPr id="413" name="【試験研究機関】&#10;有形固定資産減価償却率最大値テキスト">
          <a:extLst>
            <a:ext uri="{FF2B5EF4-FFF2-40B4-BE49-F238E27FC236}">
              <a16:creationId xmlns:a16="http://schemas.microsoft.com/office/drawing/2014/main" id="{00000000-0008-0000-0F00-00009D010000}"/>
            </a:ext>
          </a:extLst>
        </xdr:cNvPr>
        <xdr:cNvSpPr txBox="1"/>
      </xdr:nvSpPr>
      <xdr:spPr>
        <a:xfrm>
          <a:off x="14744700" y="56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32113</xdr:rowOff>
    </xdr:from>
    <xdr:to>
      <xdr:col>86</xdr:col>
      <xdr:colOff>25400</xdr:colOff>
      <xdr:row>35</xdr:row>
      <xdr:rowOff>32113</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4611350" y="58169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157316</xdr:rowOff>
    </xdr:from>
    <xdr:ext cx="405111" cy="259045"/>
    <xdr:sp macro="" textlink="">
      <xdr:nvSpPr>
        <xdr:cNvPr id="415" name="【試験研究機関】&#10;有形固定資産減価償却率平均値テキスト">
          <a:extLst>
            <a:ext uri="{FF2B5EF4-FFF2-40B4-BE49-F238E27FC236}">
              <a16:creationId xmlns:a16="http://schemas.microsoft.com/office/drawing/2014/main" id="{00000000-0008-0000-0F00-00009F010000}"/>
            </a:ext>
          </a:extLst>
        </xdr:cNvPr>
        <xdr:cNvSpPr txBox="1"/>
      </xdr:nvSpPr>
      <xdr:spPr>
        <a:xfrm>
          <a:off x="14744700" y="6107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7439</xdr:rowOff>
    </xdr:from>
    <xdr:to>
      <xdr:col>85</xdr:col>
      <xdr:colOff>177800</xdr:colOff>
      <xdr:row>37</xdr:row>
      <xdr:rowOff>109039</xdr:rowOff>
    </xdr:to>
    <xdr:sp macro="" textlink="">
      <xdr:nvSpPr>
        <xdr:cNvPr id="416" name="フローチャート: 判断 415">
          <a:extLst>
            <a:ext uri="{FF2B5EF4-FFF2-40B4-BE49-F238E27FC236}">
              <a16:creationId xmlns:a16="http://schemas.microsoft.com/office/drawing/2014/main" id="{00000000-0008-0000-0F00-0000A0010000}"/>
            </a:ext>
          </a:extLst>
        </xdr:cNvPr>
        <xdr:cNvSpPr/>
      </xdr:nvSpPr>
      <xdr:spPr>
        <a:xfrm>
          <a:off x="14649450" y="612248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169092</xdr:rowOff>
    </xdr:from>
    <xdr:to>
      <xdr:col>81</xdr:col>
      <xdr:colOff>101600</xdr:colOff>
      <xdr:row>37</xdr:row>
      <xdr:rowOff>99242</xdr:rowOff>
    </xdr:to>
    <xdr:sp macro="" textlink="">
      <xdr:nvSpPr>
        <xdr:cNvPr id="417" name="フローチャート: 判断 416">
          <a:extLst>
            <a:ext uri="{FF2B5EF4-FFF2-40B4-BE49-F238E27FC236}">
              <a16:creationId xmlns:a16="http://schemas.microsoft.com/office/drawing/2014/main" id="{00000000-0008-0000-0F00-0000A1010000}"/>
            </a:ext>
          </a:extLst>
        </xdr:cNvPr>
        <xdr:cNvSpPr/>
      </xdr:nvSpPr>
      <xdr:spPr>
        <a:xfrm>
          <a:off x="13887450" y="611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90369</xdr:rowOff>
    </xdr:from>
    <xdr:ext cx="405111" cy="259045"/>
    <xdr:sp macro="" textlink="">
      <xdr:nvSpPr>
        <xdr:cNvPr id="418" name="n_1aveValue【試験研究機関】&#10;有形固定資産減価償却率">
          <a:extLst>
            <a:ext uri="{FF2B5EF4-FFF2-40B4-BE49-F238E27FC236}">
              <a16:creationId xmlns:a16="http://schemas.microsoft.com/office/drawing/2014/main" id="{00000000-0008-0000-0F00-0000A2010000}"/>
            </a:ext>
          </a:extLst>
        </xdr:cNvPr>
        <xdr:cNvSpPr txBox="1"/>
      </xdr:nvSpPr>
      <xdr:spPr>
        <a:xfrm>
          <a:off x="13742044" y="6205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169092</xdr:rowOff>
    </xdr:from>
    <xdr:to>
      <xdr:col>76</xdr:col>
      <xdr:colOff>165100</xdr:colOff>
      <xdr:row>37</xdr:row>
      <xdr:rowOff>99242</xdr:rowOff>
    </xdr:to>
    <xdr:sp macro="" textlink="">
      <xdr:nvSpPr>
        <xdr:cNvPr id="419" name="フローチャート: 判断 418">
          <a:extLst>
            <a:ext uri="{FF2B5EF4-FFF2-40B4-BE49-F238E27FC236}">
              <a16:creationId xmlns:a16="http://schemas.microsoft.com/office/drawing/2014/main" id="{00000000-0008-0000-0F00-0000A3010000}"/>
            </a:ext>
          </a:extLst>
        </xdr:cNvPr>
        <xdr:cNvSpPr/>
      </xdr:nvSpPr>
      <xdr:spPr>
        <a:xfrm>
          <a:off x="13093700" y="611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90369</xdr:rowOff>
    </xdr:from>
    <xdr:ext cx="405111" cy="259045"/>
    <xdr:sp macro="" textlink="">
      <xdr:nvSpPr>
        <xdr:cNvPr id="420" name="n_2aveValue【試験研究機関】&#10;有形固定資産減価償却率">
          <a:extLst>
            <a:ext uri="{FF2B5EF4-FFF2-40B4-BE49-F238E27FC236}">
              <a16:creationId xmlns:a16="http://schemas.microsoft.com/office/drawing/2014/main" id="{00000000-0008-0000-0F00-0000A4010000}"/>
            </a:ext>
          </a:extLst>
        </xdr:cNvPr>
        <xdr:cNvSpPr txBox="1"/>
      </xdr:nvSpPr>
      <xdr:spPr>
        <a:xfrm>
          <a:off x="12960994" y="6205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95613</xdr:rowOff>
    </xdr:from>
    <xdr:to>
      <xdr:col>72</xdr:col>
      <xdr:colOff>38100</xdr:colOff>
      <xdr:row>38</xdr:row>
      <xdr:rowOff>25763</xdr:rowOff>
    </xdr:to>
    <xdr:sp macro="" textlink="">
      <xdr:nvSpPr>
        <xdr:cNvPr id="421" name="フローチャート: 判断 420">
          <a:extLst>
            <a:ext uri="{FF2B5EF4-FFF2-40B4-BE49-F238E27FC236}">
              <a16:creationId xmlns:a16="http://schemas.microsoft.com/office/drawing/2014/main" id="{00000000-0008-0000-0F00-0000A5010000}"/>
            </a:ext>
          </a:extLst>
        </xdr:cNvPr>
        <xdr:cNvSpPr/>
      </xdr:nvSpPr>
      <xdr:spPr>
        <a:xfrm>
          <a:off x="12299950" y="621066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42290</xdr:rowOff>
    </xdr:from>
    <xdr:ext cx="405111" cy="259045"/>
    <xdr:sp macro="" textlink="">
      <xdr:nvSpPr>
        <xdr:cNvPr id="422" name="n_3aveValue【試験研究機関】&#10;有形固定資産減価償却率">
          <a:extLst>
            <a:ext uri="{FF2B5EF4-FFF2-40B4-BE49-F238E27FC236}">
              <a16:creationId xmlns:a16="http://schemas.microsoft.com/office/drawing/2014/main" id="{00000000-0008-0000-0F00-0000A6010000}"/>
            </a:ext>
          </a:extLst>
        </xdr:cNvPr>
        <xdr:cNvSpPr txBox="1"/>
      </xdr:nvSpPr>
      <xdr:spPr>
        <a:xfrm>
          <a:off x="12167244" y="5992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131536</xdr:rowOff>
    </xdr:from>
    <xdr:to>
      <xdr:col>81</xdr:col>
      <xdr:colOff>101600</xdr:colOff>
      <xdr:row>34</xdr:row>
      <xdr:rowOff>61686</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13887450" y="55861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131536</xdr:rowOff>
    </xdr:from>
    <xdr:to>
      <xdr:col>76</xdr:col>
      <xdr:colOff>165100</xdr:colOff>
      <xdr:row>34</xdr:row>
      <xdr:rowOff>61686</xdr:rowOff>
    </xdr:to>
    <xdr:sp macro="" textlink="">
      <xdr:nvSpPr>
        <xdr:cNvPr id="429" name="楕円 428">
          <a:extLst>
            <a:ext uri="{FF2B5EF4-FFF2-40B4-BE49-F238E27FC236}">
              <a16:creationId xmlns:a16="http://schemas.microsoft.com/office/drawing/2014/main" id="{00000000-0008-0000-0F00-0000AD010000}"/>
            </a:ext>
          </a:extLst>
        </xdr:cNvPr>
        <xdr:cNvSpPr/>
      </xdr:nvSpPr>
      <xdr:spPr>
        <a:xfrm>
          <a:off x="13093700" y="55861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10886</xdr:rowOff>
    </xdr:from>
    <xdr:to>
      <xdr:col>81</xdr:col>
      <xdr:colOff>50800</xdr:colOff>
      <xdr:row>34</xdr:row>
      <xdr:rowOff>10886</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13144500" y="5630636"/>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78213</xdr:rowOff>
    </xdr:from>
    <xdr:ext cx="405111" cy="259045"/>
    <xdr:sp macro="" textlink="">
      <xdr:nvSpPr>
        <xdr:cNvPr id="431" name="n_1mainValue【試験研究機関】&#10;有形固定資産減価償却率">
          <a:extLst>
            <a:ext uri="{FF2B5EF4-FFF2-40B4-BE49-F238E27FC236}">
              <a16:creationId xmlns:a16="http://schemas.microsoft.com/office/drawing/2014/main" id="{00000000-0008-0000-0F00-0000AF010000}"/>
            </a:ext>
          </a:extLst>
        </xdr:cNvPr>
        <xdr:cNvSpPr txBox="1"/>
      </xdr:nvSpPr>
      <xdr:spPr>
        <a:xfrm>
          <a:off x="13742044" y="5367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78213</xdr:rowOff>
    </xdr:from>
    <xdr:ext cx="405111" cy="259045"/>
    <xdr:sp macro="" textlink="">
      <xdr:nvSpPr>
        <xdr:cNvPr id="432" name="n_2mainValue【試験研究機関】&#10;有形固定資産減価償却率">
          <a:extLst>
            <a:ext uri="{FF2B5EF4-FFF2-40B4-BE49-F238E27FC236}">
              <a16:creationId xmlns:a16="http://schemas.microsoft.com/office/drawing/2014/main" id="{00000000-0008-0000-0F00-0000B0010000}"/>
            </a:ext>
          </a:extLst>
        </xdr:cNvPr>
        <xdr:cNvSpPr txBox="1"/>
      </xdr:nvSpPr>
      <xdr:spPr>
        <a:xfrm>
          <a:off x="12960994" y="5367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60491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604917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604917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604917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604917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160491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5" name="【試験研究機関】&#10;一人当たり面積グラフ枠">
          <a:extLst>
            <a:ext uri="{FF2B5EF4-FFF2-40B4-BE49-F238E27FC236}">
              <a16:creationId xmlns:a16="http://schemas.microsoft.com/office/drawing/2014/main" id="{00000000-0008-0000-0F00-0000C7010000}"/>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144236</xdr:rowOff>
    </xdr:from>
    <xdr:to>
      <xdr:col>116</xdr:col>
      <xdr:colOff>62864</xdr:colOff>
      <xdr:row>41</xdr:row>
      <xdr:rowOff>155122</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flipV="1">
          <a:off x="19949795" y="5598886"/>
          <a:ext cx="1269" cy="1331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158949</xdr:rowOff>
    </xdr:from>
    <xdr:ext cx="469744" cy="259045"/>
    <xdr:sp macro="" textlink="">
      <xdr:nvSpPr>
        <xdr:cNvPr id="457" name="【試験研究機関】&#10;一人当たり面積最小値テキスト">
          <a:extLst>
            <a:ext uri="{FF2B5EF4-FFF2-40B4-BE49-F238E27FC236}">
              <a16:creationId xmlns:a16="http://schemas.microsoft.com/office/drawing/2014/main" id="{00000000-0008-0000-0F00-0000C9010000}"/>
            </a:ext>
          </a:extLst>
        </xdr:cNvPr>
        <xdr:cNvSpPr txBox="1"/>
      </xdr:nvSpPr>
      <xdr:spPr>
        <a:xfrm>
          <a:off x="20002500" y="693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155122</xdr:rowOff>
    </xdr:from>
    <xdr:to>
      <xdr:col>116</xdr:col>
      <xdr:colOff>152400</xdr:colOff>
      <xdr:row>41</xdr:row>
      <xdr:rowOff>155122</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9881850" y="69305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90913</xdr:rowOff>
    </xdr:from>
    <xdr:ext cx="469744" cy="259045"/>
    <xdr:sp macro="" textlink="">
      <xdr:nvSpPr>
        <xdr:cNvPr id="459" name="【試験研究機関】&#10;一人当たり面積最大値テキスト">
          <a:extLst>
            <a:ext uri="{FF2B5EF4-FFF2-40B4-BE49-F238E27FC236}">
              <a16:creationId xmlns:a16="http://schemas.microsoft.com/office/drawing/2014/main" id="{00000000-0008-0000-0F00-0000CB010000}"/>
            </a:ext>
          </a:extLst>
        </xdr:cNvPr>
        <xdr:cNvSpPr txBox="1"/>
      </xdr:nvSpPr>
      <xdr:spPr>
        <a:xfrm>
          <a:off x="20002500" y="538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144236</xdr:rowOff>
    </xdr:from>
    <xdr:to>
      <xdr:col>116</xdr:col>
      <xdr:colOff>152400</xdr:colOff>
      <xdr:row>33</xdr:row>
      <xdr:rowOff>144236</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9881850" y="55988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6549</xdr:rowOff>
    </xdr:from>
    <xdr:ext cx="469744" cy="259045"/>
    <xdr:sp macro="" textlink="">
      <xdr:nvSpPr>
        <xdr:cNvPr id="461" name="【試験研究機関】&#10;一人当たり面積平均値テキスト">
          <a:extLst>
            <a:ext uri="{FF2B5EF4-FFF2-40B4-BE49-F238E27FC236}">
              <a16:creationId xmlns:a16="http://schemas.microsoft.com/office/drawing/2014/main" id="{00000000-0008-0000-0F00-0000CD010000}"/>
            </a:ext>
          </a:extLst>
        </xdr:cNvPr>
        <xdr:cNvSpPr txBox="1"/>
      </xdr:nvSpPr>
      <xdr:spPr>
        <a:xfrm>
          <a:off x="20002500" y="6121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28122</xdr:rowOff>
    </xdr:from>
    <xdr:to>
      <xdr:col>116</xdr:col>
      <xdr:colOff>114300</xdr:colOff>
      <xdr:row>37</xdr:row>
      <xdr:rowOff>129722</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19900900" y="6143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17236</xdr:rowOff>
    </xdr:from>
    <xdr:to>
      <xdr:col>112</xdr:col>
      <xdr:colOff>38100</xdr:colOff>
      <xdr:row>37</xdr:row>
      <xdr:rowOff>118836</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19157950" y="61322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109963</xdr:rowOff>
    </xdr:from>
    <xdr:ext cx="469744" cy="259045"/>
    <xdr:sp macro="" textlink="">
      <xdr:nvSpPr>
        <xdr:cNvPr id="464" name="n_1aveValue【試験研究機関】&#10;一人当たり面積">
          <a:extLst>
            <a:ext uri="{FF2B5EF4-FFF2-40B4-BE49-F238E27FC236}">
              <a16:creationId xmlns:a16="http://schemas.microsoft.com/office/drawing/2014/main" id="{00000000-0008-0000-0F00-0000D0010000}"/>
            </a:ext>
          </a:extLst>
        </xdr:cNvPr>
        <xdr:cNvSpPr txBox="1"/>
      </xdr:nvSpPr>
      <xdr:spPr>
        <a:xfrm>
          <a:off x="18980227" y="622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156028</xdr:rowOff>
    </xdr:from>
    <xdr:to>
      <xdr:col>107</xdr:col>
      <xdr:colOff>101600</xdr:colOff>
      <xdr:row>37</xdr:row>
      <xdr:rowOff>86178</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18345150" y="61059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37</xdr:row>
      <xdr:rowOff>77305</xdr:rowOff>
    </xdr:from>
    <xdr:ext cx="469744" cy="259045"/>
    <xdr:sp macro="" textlink="">
      <xdr:nvSpPr>
        <xdr:cNvPr id="466" name="n_2aveValue【試験研究機関】&#10;一人当たり面積">
          <a:extLst>
            <a:ext uri="{FF2B5EF4-FFF2-40B4-BE49-F238E27FC236}">
              <a16:creationId xmlns:a16="http://schemas.microsoft.com/office/drawing/2014/main" id="{00000000-0008-0000-0F00-0000D2010000}"/>
            </a:ext>
          </a:extLst>
        </xdr:cNvPr>
        <xdr:cNvSpPr txBox="1"/>
      </xdr:nvSpPr>
      <xdr:spPr>
        <a:xfrm>
          <a:off x="18180127" y="619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98878</xdr:rowOff>
    </xdr:from>
    <xdr:to>
      <xdr:col>102</xdr:col>
      <xdr:colOff>165100</xdr:colOff>
      <xdr:row>40</xdr:row>
      <xdr:rowOff>29028</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17551400" y="65441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38</xdr:row>
      <xdr:rowOff>45555</xdr:rowOff>
    </xdr:from>
    <xdr:ext cx="469744" cy="259045"/>
    <xdr:sp macro="" textlink="">
      <xdr:nvSpPr>
        <xdr:cNvPr id="468" name="n_3aveValue【試験研究機関】&#10;一人当たり面積">
          <a:extLst>
            <a:ext uri="{FF2B5EF4-FFF2-40B4-BE49-F238E27FC236}">
              <a16:creationId xmlns:a16="http://schemas.microsoft.com/office/drawing/2014/main" id="{00000000-0008-0000-0F00-0000D4010000}"/>
            </a:ext>
          </a:extLst>
        </xdr:cNvPr>
        <xdr:cNvSpPr txBox="1"/>
      </xdr:nvSpPr>
      <xdr:spPr>
        <a:xfrm>
          <a:off x="17386377" y="6325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85272</xdr:rowOff>
    </xdr:from>
    <xdr:to>
      <xdr:col>112</xdr:col>
      <xdr:colOff>38100</xdr:colOff>
      <xdr:row>35</xdr:row>
      <xdr:rowOff>15422</xdr:rowOff>
    </xdr:to>
    <xdr:sp macro="" textlink="">
      <xdr:nvSpPr>
        <xdr:cNvPr id="474" name="楕円 473">
          <a:extLst>
            <a:ext uri="{FF2B5EF4-FFF2-40B4-BE49-F238E27FC236}">
              <a16:creationId xmlns:a16="http://schemas.microsoft.com/office/drawing/2014/main" id="{00000000-0008-0000-0F00-0000DA010000}"/>
            </a:ext>
          </a:extLst>
        </xdr:cNvPr>
        <xdr:cNvSpPr/>
      </xdr:nvSpPr>
      <xdr:spPr>
        <a:xfrm>
          <a:off x="19157950" y="57050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34</xdr:row>
      <xdr:rowOff>96157</xdr:rowOff>
    </xdr:from>
    <xdr:to>
      <xdr:col>107</xdr:col>
      <xdr:colOff>101600</xdr:colOff>
      <xdr:row>35</xdr:row>
      <xdr:rowOff>26307</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18345150" y="57159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136072</xdr:rowOff>
    </xdr:from>
    <xdr:to>
      <xdr:col>111</xdr:col>
      <xdr:colOff>177800</xdr:colOff>
      <xdr:row>34</xdr:row>
      <xdr:rowOff>146957</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flipV="1">
          <a:off x="18395950" y="5755822"/>
          <a:ext cx="80645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33</xdr:row>
      <xdr:rowOff>31949</xdr:rowOff>
    </xdr:from>
    <xdr:ext cx="469744" cy="259045"/>
    <xdr:sp macro="" textlink="">
      <xdr:nvSpPr>
        <xdr:cNvPr id="477" name="n_1mainValue【試験研究機関】&#10;一人当たり面積">
          <a:extLst>
            <a:ext uri="{FF2B5EF4-FFF2-40B4-BE49-F238E27FC236}">
              <a16:creationId xmlns:a16="http://schemas.microsoft.com/office/drawing/2014/main" id="{00000000-0008-0000-0F00-0000DD010000}"/>
            </a:ext>
          </a:extLst>
        </xdr:cNvPr>
        <xdr:cNvSpPr txBox="1"/>
      </xdr:nvSpPr>
      <xdr:spPr>
        <a:xfrm>
          <a:off x="18980227" y="548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42834</xdr:rowOff>
    </xdr:from>
    <xdr:ext cx="469744" cy="259045"/>
    <xdr:sp macro="" textlink="">
      <xdr:nvSpPr>
        <xdr:cNvPr id="478" name="n_2mainValue【試験研究機関】&#10;一人当たり面積">
          <a:extLst>
            <a:ext uri="{FF2B5EF4-FFF2-40B4-BE49-F238E27FC236}">
              <a16:creationId xmlns:a16="http://schemas.microsoft.com/office/drawing/2014/main" id="{00000000-0008-0000-0F00-0000DE010000}"/>
            </a:ext>
          </a:extLst>
        </xdr:cNvPr>
        <xdr:cNvSpPr txBox="1"/>
      </xdr:nvSpPr>
      <xdr:spPr>
        <a:xfrm>
          <a:off x="18180127" y="549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a:extLst>
            <a:ext uri="{FF2B5EF4-FFF2-40B4-BE49-F238E27FC236}">
              <a16:creationId xmlns:a16="http://schemas.microsoft.com/office/drawing/2014/main" id="{00000000-0008-0000-0F00-0000DF010000}"/>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83" name="正方形/長方形 482">
          <a:extLst>
            <a:ext uri="{FF2B5EF4-FFF2-40B4-BE49-F238E27FC236}">
              <a16:creationId xmlns:a16="http://schemas.microsoft.com/office/drawing/2014/main" id="{00000000-0008-0000-0F00-0000E3010000}"/>
            </a:ext>
          </a:extLst>
        </xdr:cNvPr>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正方形/長方形 483">
          <a:extLst>
            <a:ext uri="{FF2B5EF4-FFF2-40B4-BE49-F238E27FC236}">
              <a16:creationId xmlns:a16="http://schemas.microsoft.com/office/drawing/2014/main" id="{00000000-0008-0000-0F00-0000E4010000}"/>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0" name="【警察施設】&#10;有形固定資産減価償却率グラフ枠">
          <a:extLst>
            <a:ext uri="{FF2B5EF4-FFF2-40B4-BE49-F238E27FC236}">
              <a16:creationId xmlns:a16="http://schemas.microsoft.com/office/drawing/2014/main" id="{00000000-0008-0000-0F00-0000F4010000}"/>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83820</xdr:rowOff>
    </xdr:from>
    <xdr:to>
      <xdr:col>85</xdr:col>
      <xdr:colOff>126364</xdr:colOff>
      <xdr:row>62</xdr:row>
      <xdr:rowOff>156210</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flipV="1">
          <a:off x="14698345" y="9170670"/>
          <a:ext cx="1269" cy="12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62</xdr:row>
      <xdr:rowOff>160037</xdr:rowOff>
    </xdr:from>
    <xdr:ext cx="405111" cy="259045"/>
    <xdr:sp macro="" textlink="">
      <xdr:nvSpPr>
        <xdr:cNvPr id="502" name="【警察施設】&#10;有形固定資産減価償却率最小値テキスト">
          <a:extLst>
            <a:ext uri="{FF2B5EF4-FFF2-40B4-BE49-F238E27FC236}">
              <a16:creationId xmlns:a16="http://schemas.microsoft.com/office/drawing/2014/main" id="{00000000-0008-0000-0F00-0000F6010000}"/>
            </a:ext>
          </a:extLst>
        </xdr:cNvPr>
        <xdr:cNvSpPr txBox="1"/>
      </xdr:nvSpPr>
      <xdr:spPr>
        <a:xfrm>
          <a:off x="14744700" y="10402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4611350" y="10398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30497</xdr:rowOff>
    </xdr:from>
    <xdr:ext cx="405111" cy="259045"/>
    <xdr:sp macro="" textlink="">
      <xdr:nvSpPr>
        <xdr:cNvPr id="504" name="【警察施設】&#10;有形固定資産減価償却率最大値テキスト">
          <a:extLst>
            <a:ext uri="{FF2B5EF4-FFF2-40B4-BE49-F238E27FC236}">
              <a16:creationId xmlns:a16="http://schemas.microsoft.com/office/drawing/2014/main" id="{00000000-0008-0000-0F00-0000F8010000}"/>
            </a:ext>
          </a:extLst>
        </xdr:cNvPr>
        <xdr:cNvSpPr txBox="1"/>
      </xdr:nvSpPr>
      <xdr:spPr>
        <a:xfrm>
          <a:off x="14744700" y="895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83820</xdr:rowOff>
    </xdr:from>
    <xdr:to>
      <xdr:col>86</xdr:col>
      <xdr:colOff>25400</xdr:colOff>
      <xdr:row>55</xdr:row>
      <xdr:rowOff>83820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4611350" y="9170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405111" cy="259045"/>
    <xdr:sp macro="" textlink="">
      <xdr:nvSpPr>
        <xdr:cNvPr id="506" name="【警察施設】&#10;有形固定資産減価償却率平均値テキスト">
          <a:extLst>
            <a:ext uri="{FF2B5EF4-FFF2-40B4-BE49-F238E27FC236}">
              <a16:creationId xmlns:a16="http://schemas.microsoft.com/office/drawing/2014/main" id="{00000000-0008-0000-0F00-0000FA010000}"/>
            </a:ext>
          </a:extLst>
        </xdr:cNvPr>
        <xdr:cNvSpPr txBox="1"/>
      </xdr:nvSpPr>
      <xdr:spPr>
        <a:xfrm>
          <a:off x="14744700" y="9827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101600</xdr:rowOff>
    </xdr:from>
    <xdr:to>
      <xdr:col>85</xdr:col>
      <xdr:colOff>177800</xdr:colOff>
      <xdr:row>60</xdr:row>
      <xdr:rowOff>31750</xdr:rowOff>
    </xdr:to>
    <xdr:sp macro="" textlink="">
      <xdr:nvSpPr>
        <xdr:cNvPr id="507" name="フローチャート: 判断 506">
          <a:extLst>
            <a:ext uri="{FF2B5EF4-FFF2-40B4-BE49-F238E27FC236}">
              <a16:creationId xmlns:a16="http://schemas.microsoft.com/office/drawing/2014/main" id="{00000000-0008-0000-0F00-0000FB010000}"/>
            </a:ext>
          </a:extLst>
        </xdr:cNvPr>
        <xdr:cNvSpPr/>
      </xdr:nvSpPr>
      <xdr:spPr>
        <a:xfrm>
          <a:off x="14649450" y="98488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52070</xdr:rowOff>
    </xdr:from>
    <xdr:to>
      <xdr:col>81</xdr:col>
      <xdr:colOff>101600</xdr:colOff>
      <xdr:row>60</xdr:row>
      <xdr:rowOff>153670</xdr:rowOff>
    </xdr:to>
    <xdr:sp macro="" textlink="">
      <xdr:nvSpPr>
        <xdr:cNvPr id="508" name="フローチャート: 判断 507">
          <a:extLst>
            <a:ext uri="{FF2B5EF4-FFF2-40B4-BE49-F238E27FC236}">
              <a16:creationId xmlns:a16="http://schemas.microsoft.com/office/drawing/2014/main" id="{00000000-0008-0000-0F00-0000FC010000}"/>
            </a:ext>
          </a:extLst>
        </xdr:cNvPr>
        <xdr:cNvSpPr/>
      </xdr:nvSpPr>
      <xdr:spPr>
        <a:xfrm>
          <a:off x="13887450" y="996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170197</xdr:rowOff>
    </xdr:from>
    <xdr:ext cx="405111" cy="259045"/>
    <xdr:sp macro="" textlink="">
      <xdr:nvSpPr>
        <xdr:cNvPr id="509" name="n_1aveValue【警察施設】&#10;有形固定資産減価償却率">
          <a:extLst>
            <a:ext uri="{FF2B5EF4-FFF2-40B4-BE49-F238E27FC236}">
              <a16:creationId xmlns:a16="http://schemas.microsoft.com/office/drawing/2014/main" id="{00000000-0008-0000-0F00-0000FD010000}"/>
            </a:ext>
          </a:extLst>
        </xdr:cNvPr>
        <xdr:cNvSpPr txBox="1"/>
      </xdr:nvSpPr>
      <xdr:spPr>
        <a:xfrm>
          <a:off x="13742044" y="974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128270</xdr:rowOff>
    </xdr:from>
    <xdr:to>
      <xdr:col>76</xdr:col>
      <xdr:colOff>165100</xdr:colOff>
      <xdr:row>60</xdr:row>
      <xdr:rowOff>58420</xdr:rowOff>
    </xdr:to>
    <xdr:sp macro="" textlink="">
      <xdr:nvSpPr>
        <xdr:cNvPr id="510" name="フローチャート: 判断 509">
          <a:extLst>
            <a:ext uri="{FF2B5EF4-FFF2-40B4-BE49-F238E27FC236}">
              <a16:creationId xmlns:a16="http://schemas.microsoft.com/office/drawing/2014/main" id="{00000000-0008-0000-0F00-0000FE010000}"/>
            </a:ext>
          </a:extLst>
        </xdr:cNvPr>
        <xdr:cNvSpPr/>
      </xdr:nvSpPr>
      <xdr:spPr>
        <a:xfrm>
          <a:off x="13093700" y="98755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74947</xdr:rowOff>
    </xdr:from>
    <xdr:ext cx="405111" cy="259045"/>
    <xdr:sp macro="" textlink="">
      <xdr:nvSpPr>
        <xdr:cNvPr id="511" name="n_2aveValue【警察施設】&#10;有形固定資産減価償却率">
          <a:extLst>
            <a:ext uri="{FF2B5EF4-FFF2-40B4-BE49-F238E27FC236}">
              <a16:creationId xmlns:a16="http://schemas.microsoft.com/office/drawing/2014/main" id="{00000000-0008-0000-0F00-0000FF010000}"/>
            </a:ext>
          </a:extLst>
        </xdr:cNvPr>
        <xdr:cNvSpPr txBox="1"/>
      </xdr:nvSpPr>
      <xdr:spPr>
        <a:xfrm>
          <a:off x="1296099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71120</xdr:rowOff>
    </xdr:from>
    <xdr:to>
      <xdr:col>72</xdr:col>
      <xdr:colOff>38100</xdr:colOff>
      <xdr:row>58</xdr:row>
      <xdr:rowOff>1270</xdr:rowOff>
    </xdr:to>
    <xdr:sp macro="" textlink="">
      <xdr:nvSpPr>
        <xdr:cNvPr id="512" name="フローチャート: 判断 511">
          <a:extLst>
            <a:ext uri="{FF2B5EF4-FFF2-40B4-BE49-F238E27FC236}">
              <a16:creationId xmlns:a16="http://schemas.microsoft.com/office/drawing/2014/main" id="{00000000-0008-0000-0F00-000000020000}"/>
            </a:ext>
          </a:extLst>
        </xdr:cNvPr>
        <xdr:cNvSpPr/>
      </xdr:nvSpPr>
      <xdr:spPr>
        <a:xfrm>
          <a:off x="12299950" y="94881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56</xdr:row>
      <xdr:rowOff>17797</xdr:rowOff>
    </xdr:from>
    <xdr:ext cx="405111" cy="259045"/>
    <xdr:sp macro="" textlink="">
      <xdr:nvSpPr>
        <xdr:cNvPr id="513" name="n_3aveValue【警察施設】&#10;有形固定資産減価償却率">
          <a:extLst>
            <a:ext uri="{FF2B5EF4-FFF2-40B4-BE49-F238E27FC236}">
              <a16:creationId xmlns:a16="http://schemas.microsoft.com/office/drawing/2014/main" id="{00000000-0008-0000-0F00-000001020000}"/>
            </a:ext>
          </a:extLst>
        </xdr:cNvPr>
        <xdr:cNvSpPr txBox="1"/>
      </xdr:nvSpPr>
      <xdr:spPr>
        <a:xfrm>
          <a:off x="12167244"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90170</xdr:rowOff>
    </xdr:from>
    <xdr:to>
      <xdr:col>81</xdr:col>
      <xdr:colOff>101600</xdr:colOff>
      <xdr:row>62</xdr:row>
      <xdr:rowOff>20320</xdr:rowOff>
    </xdr:to>
    <xdr:sp macro="" textlink="">
      <xdr:nvSpPr>
        <xdr:cNvPr id="519" name="楕円 518">
          <a:extLst>
            <a:ext uri="{FF2B5EF4-FFF2-40B4-BE49-F238E27FC236}">
              <a16:creationId xmlns:a16="http://schemas.microsoft.com/office/drawing/2014/main" id="{00000000-0008-0000-0F00-000007020000}"/>
            </a:ext>
          </a:extLst>
        </xdr:cNvPr>
        <xdr:cNvSpPr/>
      </xdr:nvSpPr>
      <xdr:spPr>
        <a:xfrm>
          <a:off x="13887450" y="101676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520" name="楕円 519">
          <a:extLst>
            <a:ext uri="{FF2B5EF4-FFF2-40B4-BE49-F238E27FC236}">
              <a16:creationId xmlns:a16="http://schemas.microsoft.com/office/drawing/2014/main" id="{00000000-0008-0000-0F00-000008020000}"/>
            </a:ext>
          </a:extLst>
        </xdr:cNvPr>
        <xdr:cNvSpPr/>
      </xdr:nvSpPr>
      <xdr:spPr>
        <a:xfrm>
          <a:off x="13093700" y="101676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140970</xdr:rowOff>
    </xdr:from>
    <xdr:to>
      <xdr:col>81</xdr:col>
      <xdr:colOff>50800</xdr:colOff>
      <xdr:row>61</xdr:row>
      <xdr:rowOff>140970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3144500" y="1021842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11447</xdr:rowOff>
    </xdr:from>
    <xdr:ext cx="405111" cy="259045"/>
    <xdr:sp macro="" textlink="">
      <xdr:nvSpPr>
        <xdr:cNvPr id="522" name="n_1mainValue【警察施設】&#10;有形固定資産減価償却率">
          <a:extLst>
            <a:ext uri="{FF2B5EF4-FFF2-40B4-BE49-F238E27FC236}">
              <a16:creationId xmlns:a16="http://schemas.microsoft.com/office/drawing/2014/main" id="{00000000-0008-0000-0F00-00000A020000}"/>
            </a:ext>
          </a:extLst>
        </xdr:cNvPr>
        <xdr:cNvSpPr txBox="1"/>
      </xdr:nvSpPr>
      <xdr:spPr>
        <a:xfrm>
          <a:off x="13742044" y="1025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11447</xdr:rowOff>
    </xdr:from>
    <xdr:ext cx="405111" cy="259045"/>
    <xdr:sp macro="" textlink="">
      <xdr:nvSpPr>
        <xdr:cNvPr id="523" name="n_2mainValue【警察施設】&#10;有形固定資産減価償却率">
          <a:extLst>
            <a:ext uri="{FF2B5EF4-FFF2-40B4-BE49-F238E27FC236}">
              <a16:creationId xmlns:a16="http://schemas.microsoft.com/office/drawing/2014/main" id="{00000000-0008-0000-0F00-00000B020000}"/>
            </a:ext>
          </a:extLst>
        </xdr:cNvPr>
        <xdr:cNvSpPr txBox="1"/>
      </xdr:nvSpPr>
      <xdr:spPr>
        <a:xfrm>
          <a:off x="12960994" y="1025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警察施設】&#10;一人当たり面積グラフ枠">
          <a:extLst>
            <a:ext uri="{FF2B5EF4-FFF2-40B4-BE49-F238E27FC236}">
              <a16:creationId xmlns:a16="http://schemas.microsoft.com/office/drawing/2014/main" id="{00000000-0008-0000-0F00-000020020000}"/>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61</xdr:row>
      <xdr:rowOff>45720</xdr:rowOff>
    </xdr:from>
    <xdr:to>
      <xdr:col>116</xdr:col>
      <xdr:colOff>62864</xdr:colOff>
      <xdr:row>62</xdr:row>
      <xdr:rowOff>152400</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flipV="1">
          <a:off x="19949795" y="10123170"/>
          <a:ext cx="1269" cy="271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62</xdr:row>
      <xdr:rowOff>156227</xdr:rowOff>
    </xdr:from>
    <xdr:ext cx="469744" cy="259045"/>
    <xdr:sp macro="" textlink="">
      <xdr:nvSpPr>
        <xdr:cNvPr id="546" name="【警察施設】&#10;一人当たり面積最小値テキスト">
          <a:extLst>
            <a:ext uri="{FF2B5EF4-FFF2-40B4-BE49-F238E27FC236}">
              <a16:creationId xmlns:a16="http://schemas.microsoft.com/office/drawing/2014/main" id="{00000000-0008-0000-0F00-000022020000}"/>
            </a:ext>
          </a:extLst>
        </xdr:cNvPr>
        <xdr:cNvSpPr txBox="1"/>
      </xdr:nvSpPr>
      <xdr:spPr>
        <a:xfrm>
          <a:off x="20002500" y="1039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152400</xdr:rowOff>
    </xdr:from>
    <xdr:to>
      <xdr:col>116</xdr:col>
      <xdr:colOff>152400</xdr:colOff>
      <xdr:row>62</xdr:row>
      <xdr:rowOff>152400</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9881850" y="10394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163847</xdr:rowOff>
    </xdr:from>
    <xdr:ext cx="469744" cy="259045"/>
    <xdr:sp macro="" textlink="">
      <xdr:nvSpPr>
        <xdr:cNvPr id="548" name="【警察施設】&#10;一人当たり面積最大値テキスト">
          <a:extLst>
            <a:ext uri="{FF2B5EF4-FFF2-40B4-BE49-F238E27FC236}">
              <a16:creationId xmlns:a16="http://schemas.microsoft.com/office/drawing/2014/main" id="{00000000-0008-0000-0F00-000024020000}"/>
            </a:ext>
          </a:extLst>
        </xdr:cNvPr>
        <xdr:cNvSpPr txBox="1"/>
      </xdr:nvSpPr>
      <xdr:spPr>
        <a:xfrm>
          <a:off x="20002500" y="991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61</xdr:row>
      <xdr:rowOff>45720</xdr:rowOff>
    </xdr:from>
    <xdr:to>
      <xdr:col>116</xdr:col>
      <xdr:colOff>152400</xdr:colOff>
      <xdr:row>61</xdr:row>
      <xdr:rowOff>45720</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9881850" y="101231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62</xdr:row>
      <xdr:rowOff>3827</xdr:rowOff>
    </xdr:from>
    <xdr:ext cx="469744" cy="259045"/>
    <xdr:sp macro="" textlink="">
      <xdr:nvSpPr>
        <xdr:cNvPr id="550" name="【警察施設】&#10;一人当たり面積平均値テキスト">
          <a:extLst>
            <a:ext uri="{FF2B5EF4-FFF2-40B4-BE49-F238E27FC236}">
              <a16:creationId xmlns:a16="http://schemas.microsoft.com/office/drawing/2014/main" id="{00000000-0008-0000-0F00-000026020000}"/>
            </a:ext>
          </a:extLst>
        </xdr:cNvPr>
        <xdr:cNvSpPr txBox="1"/>
      </xdr:nvSpPr>
      <xdr:spPr>
        <a:xfrm>
          <a:off x="20002500" y="10246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551" name="フローチャート: 判断 550">
          <a:extLst>
            <a:ext uri="{FF2B5EF4-FFF2-40B4-BE49-F238E27FC236}">
              <a16:creationId xmlns:a16="http://schemas.microsoft.com/office/drawing/2014/main" id="{00000000-0008-0000-0F00-000027020000}"/>
            </a:ext>
          </a:extLst>
        </xdr:cNvPr>
        <xdr:cNvSpPr/>
      </xdr:nvSpPr>
      <xdr:spPr>
        <a:xfrm>
          <a:off x="19900900" y="1026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132080</xdr:rowOff>
    </xdr:from>
    <xdr:to>
      <xdr:col>112</xdr:col>
      <xdr:colOff>38100</xdr:colOff>
      <xdr:row>62</xdr:row>
      <xdr:rowOff>62230</xdr:rowOff>
    </xdr:to>
    <xdr:sp macro="" textlink="">
      <xdr:nvSpPr>
        <xdr:cNvPr id="552" name="フローチャート: 判断 551">
          <a:extLst>
            <a:ext uri="{FF2B5EF4-FFF2-40B4-BE49-F238E27FC236}">
              <a16:creationId xmlns:a16="http://schemas.microsoft.com/office/drawing/2014/main" id="{00000000-0008-0000-0F00-000028020000}"/>
            </a:ext>
          </a:extLst>
        </xdr:cNvPr>
        <xdr:cNvSpPr/>
      </xdr:nvSpPr>
      <xdr:spPr>
        <a:xfrm>
          <a:off x="19157950" y="102095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53357</xdr:rowOff>
    </xdr:from>
    <xdr:ext cx="469744" cy="259045"/>
    <xdr:sp macro="" textlink="">
      <xdr:nvSpPr>
        <xdr:cNvPr id="553" name="n_1aveValue【警察施設】&#10;一人当たり面積">
          <a:extLst>
            <a:ext uri="{FF2B5EF4-FFF2-40B4-BE49-F238E27FC236}">
              <a16:creationId xmlns:a16="http://schemas.microsoft.com/office/drawing/2014/main" id="{00000000-0008-0000-0F00-000029020000}"/>
            </a:ext>
          </a:extLst>
        </xdr:cNvPr>
        <xdr:cNvSpPr txBox="1"/>
      </xdr:nvSpPr>
      <xdr:spPr>
        <a:xfrm>
          <a:off x="18980227" y="1029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21590</xdr:rowOff>
    </xdr:from>
    <xdr:to>
      <xdr:col>107</xdr:col>
      <xdr:colOff>101600</xdr:colOff>
      <xdr:row>62</xdr:row>
      <xdr:rowOff>123190</xdr:rowOff>
    </xdr:to>
    <xdr:sp macro="" textlink="">
      <xdr:nvSpPr>
        <xdr:cNvPr id="554" name="フローチャート: 判断 553">
          <a:extLst>
            <a:ext uri="{FF2B5EF4-FFF2-40B4-BE49-F238E27FC236}">
              <a16:creationId xmlns:a16="http://schemas.microsoft.com/office/drawing/2014/main" id="{00000000-0008-0000-0F00-00002A020000}"/>
            </a:ext>
          </a:extLst>
        </xdr:cNvPr>
        <xdr:cNvSpPr/>
      </xdr:nvSpPr>
      <xdr:spPr>
        <a:xfrm>
          <a:off x="1834515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114317</xdr:rowOff>
    </xdr:from>
    <xdr:ext cx="469744" cy="259045"/>
    <xdr:sp macro="" textlink="">
      <xdr:nvSpPr>
        <xdr:cNvPr id="555" name="n_2aveValue【警察施設】&#10;一人当たり面積">
          <a:extLst>
            <a:ext uri="{FF2B5EF4-FFF2-40B4-BE49-F238E27FC236}">
              <a16:creationId xmlns:a16="http://schemas.microsoft.com/office/drawing/2014/main" id="{00000000-0008-0000-0F00-00002B020000}"/>
            </a:ext>
          </a:extLst>
        </xdr:cNvPr>
        <xdr:cNvSpPr txBox="1"/>
      </xdr:nvSpPr>
      <xdr:spPr>
        <a:xfrm>
          <a:off x="18180127" y="1035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25400</xdr:rowOff>
    </xdr:from>
    <xdr:to>
      <xdr:col>102</xdr:col>
      <xdr:colOff>165100</xdr:colOff>
      <xdr:row>62</xdr:row>
      <xdr:rowOff>127000</xdr:rowOff>
    </xdr:to>
    <xdr:sp macro="" textlink="">
      <xdr:nvSpPr>
        <xdr:cNvPr id="556" name="フローチャート: 判断 555">
          <a:extLst>
            <a:ext uri="{FF2B5EF4-FFF2-40B4-BE49-F238E27FC236}">
              <a16:creationId xmlns:a16="http://schemas.microsoft.com/office/drawing/2014/main" id="{00000000-0008-0000-0F00-00002C020000}"/>
            </a:ext>
          </a:extLst>
        </xdr:cNvPr>
        <xdr:cNvSpPr/>
      </xdr:nvSpPr>
      <xdr:spPr>
        <a:xfrm>
          <a:off x="17551400" y="1026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143527</xdr:rowOff>
    </xdr:from>
    <xdr:ext cx="469744" cy="259045"/>
    <xdr:sp macro="" textlink="">
      <xdr:nvSpPr>
        <xdr:cNvPr id="557" name="n_3aveValue【警察施設】&#10;一人当たり面積">
          <a:extLst>
            <a:ext uri="{FF2B5EF4-FFF2-40B4-BE49-F238E27FC236}">
              <a16:creationId xmlns:a16="http://schemas.microsoft.com/office/drawing/2014/main" id="{00000000-0008-0000-0F00-00002D020000}"/>
            </a:ext>
          </a:extLst>
        </xdr:cNvPr>
        <xdr:cNvSpPr txBox="1"/>
      </xdr:nvSpPr>
      <xdr:spPr>
        <a:xfrm>
          <a:off x="17386377" y="1005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25400</xdr:rowOff>
    </xdr:from>
    <xdr:to>
      <xdr:col>112</xdr:col>
      <xdr:colOff>38100</xdr:colOff>
      <xdr:row>56</xdr:row>
      <xdr:rowOff>127000</xdr:rowOff>
    </xdr:to>
    <xdr:sp macro="" textlink="">
      <xdr:nvSpPr>
        <xdr:cNvPr id="563" name="楕円 562">
          <a:extLst>
            <a:ext uri="{FF2B5EF4-FFF2-40B4-BE49-F238E27FC236}">
              <a16:creationId xmlns:a16="http://schemas.microsoft.com/office/drawing/2014/main" id="{00000000-0008-0000-0F00-000033020000}"/>
            </a:ext>
          </a:extLst>
        </xdr:cNvPr>
        <xdr:cNvSpPr/>
      </xdr:nvSpPr>
      <xdr:spPr>
        <a:xfrm>
          <a:off x="19157950" y="92773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143510</xdr:rowOff>
    </xdr:from>
    <xdr:to>
      <xdr:col>107</xdr:col>
      <xdr:colOff>101600</xdr:colOff>
      <xdr:row>61</xdr:row>
      <xdr:rowOff>73660</xdr:rowOff>
    </xdr:to>
    <xdr:sp macro="" textlink="">
      <xdr:nvSpPr>
        <xdr:cNvPr id="564" name="楕円 563">
          <a:extLst>
            <a:ext uri="{FF2B5EF4-FFF2-40B4-BE49-F238E27FC236}">
              <a16:creationId xmlns:a16="http://schemas.microsoft.com/office/drawing/2014/main" id="{00000000-0008-0000-0F00-000034020000}"/>
            </a:ext>
          </a:extLst>
        </xdr:cNvPr>
        <xdr:cNvSpPr/>
      </xdr:nvSpPr>
      <xdr:spPr>
        <a:xfrm>
          <a:off x="18345150" y="100558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76200</xdr:rowOff>
    </xdr:from>
    <xdr:to>
      <xdr:col>111</xdr:col>
      <xdr:colOff>177800</xdr:colOff>
      <xdr:row>61</xdr:row>
      <xdr:rowOff>22860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flipV="1">
          <a:off x="18395950" y="9328150"/>
          <a:ext cx="806450" cy="77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54</xdr:row>
      <xdr:rowOff>143527</xdr:rowOff>
    </xdr:from>
    <xdr:ext cx="469744" cy="259045"/>
    <xdr:sp macro="" textlink="">
      <xdr:nvSpPr>
        <xdr:cNvPr id="566" name="n_1mainValue【警察施設】&#10;一人当たり面積">
          <a:extLst>
            <a:ext uri="{FF2B5EF4-FFF2-40B4-BE49-F238E27FC236}">
              <a16:creationId xmlns:a16="http://schemas.microsoft.com/office/drawing/2014/main" id="{00000000-0008-0000-0F00-000036020000}"/>
            </a:ext>
          </a:extLst>
        </xdr:cNvPr>
        <xdr:cNvSpPr txBox="1"/>
      </xdr:nvSpPr>
      <xdr:spPr>
        <a:xfrm>
          <a:off x="18980227" y="906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90187</xdr:rowOff>
    </xdr:from>
    <xdr:ext cx="469744" cy="259045"/>
    <xdr:sp macro="" textlink="">
      <xdr:nvSpPr>
        <xdr:cNvPr id="567" name="n_2mainValue【警察施設】&#10;一人当たり面積">
          <a:extLst>
            <a:ext uri="{FF2B5EF4-FFF2-40B4-BE49-F238E27FC236}">
              <a16:creationId xmlns:a16="http://schemas.microsoft.com/office/drawing/2014/main" id="{00000000-0008-0000-0F00-000037020000}"/>
            </a:ext>
          </a:extLst>
        </xdr:cNvPr>
        <xdr:cNvSpPr txBox="1"/>
      </xdr:nvSpPr>
      <xdr:spPr>
        <a:xfrm>
          <a:off x="18180127" y="9837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9" name="【庁舎】&#10;有形固定資産減価償却率グラフ枠">
          <a:extLst>
            <a:ext uri="{FF2B5EF4-FFF2-40B4-BE49-F238E27FC236}">
              <a16:creationId xmlns:a16="http://schemas.microsoft.com/office/drawing/2014/main" id="{00000000-0008-0000-0F00-00004D020000}"/>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79</xdr:row>
      <xdr:rowOff>11430</xdr:rowOff>
    </xdr:from>
    <xdr:to>
      <xdr:col>85</xdr:col>
      <xdr:colOff>126364</xdr:colOff>
      <xdr:row>86</xdr:row>
      <xdr:rowOff>133350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flipV="1">
          <a:off x="14698345" y="13060680"/>
          <a:ext cx="1269" cy="1277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137177</xdr:rowOff>
    </xdr:from>
    <xdr:ext cx="405111" cy="259045"/>
    <xdr:sp macro="" textlink="">
      <xdr:nvSpPr>
        <xdr:cNvPr id="591" name="【庁舎】&#10;有形固定資産減価償却率最小値テキスト">
          <a:extLst>
            <a:ext uri="{FF2B5EF4-FFF2-40B4-BE49-F238E27FC236}">
              <a16:creationId xmlns:a16="http://schemas.microsoft.com/office/drawing/2014/main" id="{00000000-0008-0000-0F00-00004F020000}"/>
            </a:ext>
          </a:extLst>
        </xdr:cNvPr>
        <xdr:cNvSpPr txBox="1"/>
      </xdr:nvSpPr>
      <xdr:spPr>
        <a:xfrm>
          <a:off x="14744700" y="1434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133350</xdr:rowOff>
    </xdr:from>
    <xdr:to>
      <xdr:col>86</xdr:col>
      <xdr:colOff>25400</xdr:colOff>
      <xdr:row>86</xdr:row>
      <xdr:rowOff>133350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4611350" y="14338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129557</xdr:rowOff>
    </xdr:from>
    <xdr:ext cx="405111" cy="259045"/>
    <xdr:sp macro="" textlink="">
      <xdr:nvSpPr>
        <xdr:cNvPr id="593" name="【庁舎】&#10;有形固定資産減価償却率最大値テキスト">
          <a:extLst>
            <a:ext uri="{FF2B5EF4-FFF2-40B4-BE49-F238E27FC236}">
              <a16:creationId xmlns:a16="http://schemas.microsoft.com/office/drawing/2014/main" id="{00000000-0008-0000-0F00-000051020000}"/>
            </a:ext>
          </a:extLst>
        </xdr:cNvPr>
        <xdr:cNvSpPr txBox="1"/>
      </xdr:nvSpPr>
      <xdr:spPr>
        <a:xfrm>
          <a:off x="14744700" y="1284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11430</xdr:rowOff>
    </xdr:from>
    <xdr:to>
      <xdr:col>86</xdr:col>
      <xdr:colOff>25400</xdr:colOff>
      <xdr:row>79</xdr:row>
      <xdr:rowOff>11430</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4611350" y="130606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82</xdr:row>
      <xdr:rowOff>57166</xdr:rowOff>
    </xdr:from>
    <xdr:ext cx="405111" cy="259045"/>
    <xdr:sp macro="" textlink="">
      <xdr:nvSpPr>
        <xdr:cNvPr id="595" name="【庁舎】&#10;有形固定資産減価償却率平均値テキスト">
          <a:extLst>
            <a:ext uri="{FF2B5EF4-FFF2-40B4-BE49-F238E27FC236}">
              <a16:creationId xmlns:a16="http://schemas.microsoft.com/office/drawing/2014/main" id="{00000000-0008-0000-0F00-000053020000}"/>
            </a:ext>
          </a:extLst>
        </xdr:cNvPr>
        <xdr:cNvSpPr txBox="1"/>
      </xdr:nvSpPr>
      <xdr:spPr>
        <a:xfrm>
          <a:off x="14744700" y="13601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596" name="フローチャート: 判断 595">
          <a:extLst>
            <a:ext uri="{FF2B5EF4-FFF2-40B4-BE49-F238E27FC236}">
              <a16:creationId xmlns:a16="http://schemas.microsoft.com/office/drawing/2014/main" id="{00000000-0008-0000-0F00-000054020000}"/>
            </a:ext>
          </a:extLst>
        </xdr:cNvPr>
        <xdr:cNvSpPr/>
      </xdr:nvSpPr>
      <xdr:spPr>
        <a:xfrm>
          <a:off x="14649450" y="136232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166370</xdr:rowOff>
    </xdr:from>
    <xdr:to>
      <xdr:col>81</xdr:col>
      <xdr:colOff>101600</xdr:colOff>
      <xdr:row>83</xdr:row>
      <xdr:rowOff>96520</xdr:rowOff>
    </xdr:to>
    <xdr:sp macro="" textlink="">
      <xdr:nvSpPr>
        <xdr:cNvPr id="597" name="フローチャート: 判断 596">
          <a:extLst>
            <a:ext uri="{FF2B5EF4-FFF2-40B4-BE49-F238E27FC236}">
              <a16:creationId xmlns:a16="http://schemas.microsoft.com/office/drawing/2014/main" id="{00000000-0008-0000-0F00-000055020000}"/>
            </a:ext>
          </a:extLst>
        </xdr:cNvPr>
        <xdr:cNvSpPr/>
      </xdr:nvSpPr>
      <xdr:spPr>
        <a:xfrm>
          <a:off x="13887450" y="137109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87647</xdr:rowOff>
    </xdr:from>
    <xdr:ext cx="405111" cy="259045"/>
    <xdr:sp macro="" textlink="">
      <xdr:nvSpPr>
        <xdr:cNvPr id="598" name="n_1aveValue【庁舎】&#10;有形固定資産減価償却率">
          <a:extLst>
            <a:ext uri="{FF2B5EF4-FFF2-40B4-BE49-F238E27FC236}">
              <a16:creationId xmlns:a16="http://schemas.microsoft.com/office/drawing/2014/main" id="{00000000-0008-0000-0F00-000056020000}"/>
            </a:ext>
          </a:extLst>
        </xdr:cNvPr>
        <xdr:cNvSpPr txBox="1"/>
      </xdr:nvSpPr>
      <xdr:spPr>
        <a:xfrm>
          <a:off x="13742044" y="13797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55880</xdr:rowOff>
    </xdr:from>
    <xdr:to>
      <xdr:col>76</xdr:col>
      <xdr:colOff>165100</xdr:colOff>
      <xdr:row>82</xdr:row>
      <xdr:rowOff>157480</xdr:rowOff>
    </xdr:to>
    <xdr:sp macro="" textlink="">
      <xdr:nvSpPr>
        <xdr:cNvPr id="599" name="フローチャート: 判断 598">
          <a:extLst>
            <a:ext uri="{FF2B5EF4-FFF2-40B4-BE49-F238E27FC236}">
              <a16:creationId xmlns:a16="http://schemas.microsoft.com/office/drawing/2014/main" id="{00000000-0008-0000-0F00-000057020000}"/>
            </a:ext>
          </a:extLst>
        </xdr:cNvPr>
        <xdr:cNvSpPr/>
      </xdr:nvSpPr>
      <xdr:spPr>
        <a:xfrm>
          <a:off x="130937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148607</xdr:rowOff>
    </xdr:from>
    <xdr:ext cx="405111" cy="259045"/>
    <xdr:sp macro="" textlink="">
      <xdr:nvSpPr>
        <xdr:cNvPr id="600" name="n_2aveValue【庁舎】&#10;有形固定資産減価償却率">
          <a:extLst>
            <a:ext uri="{FF2B5EF4-FFF2-40B4-BE49-F238E27FC236}">
              <a16:creationId xmlns:a16="http://schemas.microsoft.com/office/drawing/2014/main" id="{00000000-0008-0000-0F00-000058020000}"/>
            </a:ext>
          </a:extLst>
        </xdr:cNvPr>
        <xdr:cNvSpPr txBox="1"/>
      </xdr:nvSpPr>
      <xdr:spPr>
        <a:xfrm>
          <a:off x="12960994" y="1369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85</xdr:row>
      <xdr:rowOff>55880</xdr:rowOff>
    </xdr:from>
    <xdr:to>
      <xdr:col>72</xdr:col>
      <xdr:colOff>38100</xdr:colOff>
      <xdr:row>85</xdr:row>
      <xdr:rowOff>157480</xdr:rowOff>
    </xdr:to>
    <xdr:sp macro="" textlink="">
      <xdr:nvSpPr>
        <xdr:cNvPr id="601" name="フローチャート: 判断 600">
          <a:extLst>
            <a:ext uri="{FF2B5EF4-FFF2-40B4-BE49-F238E27FC236}">
              <a16:creationId xmlns:a16="http://schemas.microsoft.com/office/drawing/2014/main" id="{00000000-0008-0000-0F00-000059020000}"/>
            </a:ext>
          </a:extLst>
        </xdr:cNvPr>
        <xdr:cNvSpPr/>
      </xdr:nvSpPr>
      <xdr:spPr>
        <a:xfrm>
          <a:off x="12299950" y="140957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84</xdr:row>
      <xdr:rowOff>2557</xdr:rowOff>
    </xdr:from>
    <xdr:ext cx="405111" cy="259045"/>
    <xdr:sp macro="" textlink="">
      <xdr:nvSpPr>
        <xdr:cNvPr id="602" name="n_3aveValue【庁舎】&#10;有形固定資産減価償却率">
          <a:extLst>
            <a:ext uri="{FF2B5EF4-FFF2-40B4-BE49-F238E27FC236}">
              <a16:creationId xmlns:a16="http://schemas.microsoft.com/office/drawing/2014/main" id="{00000000-0008-0000-0F00-00005A020000}"/>
            </a:ext>
          </a:extLst>
        </xdr:cNvPr>
        <xdr:cNvSpPr txBox="1"/>
      </xdr:nvSpPr>
      <xdr:spPr>
        <a:xfrm>
          <a:off x="12167244" y="1387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162561</xdr:rowOff>
    </xdr:from>
    <xdr:to>
      <xdr:col>81</xdr:col>
      <xdr:colOff>101600</xdr:colOff>
      <xdr:row>82</xdr:row>
      <xdr:rowOff>92711</xdr:rowOff>
    </xdr:to>
    <xdr:sp macro="" textlink="">
      <xdr:nvSpPr>
        <xdr:cNvPr id="608" name="楕円 607">
          <a:extLst>
            <a:ext uri="{FF2B5EF4-FFF2-40B4-BE49-F238E27FC236}">
              <a16:creationId xmlns:a16="http://schemas.microsoft.com/office/drawing/2014/main" id="{00000000-0008-0000-0F00-000060020000}"/>
            </a:ext>
          </a:extLst>
        </xdr:cNvPr>
        <xdr:cNvSpPr/>
      </xdr:nvSpPr>
      <xdr:spPr>
        <a:xfrm>
          <a:off x="13887450" y="135420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162561</xdr:rowOff>
    </xdr:from>
    <xdr:to>
      <xdr:col>76</xdr:col>
      <xdr:colOff>165100</xdr:colOff>
      <xdr:row>82</xdr:row>
      <xdr:rowOff>92711</xdr:rowOff>
    </xdr:to>
    <xdr:sp macro="" textlink="">
      <xdr:nvSpPr>
        <xdr:cNvPr id="609" name="楕円 608">
          <a:extLst>
            <a:ext uri="{FF2B5EF4-FFF2-40B4-BE49-F238E27FC236}">
              <a16:creationId xmlns:a16="http://schemas.microsoft.com/office/drawing/2014/main" id="{00000000-0008-0000-0F00-000061020000}"/>
            </a:ext>
          </a:extLst>
        </xdr:cNvPr>
        <xdr:cNvSpPr/>
      </xdr:nvSpPr>
      <xdr:spPr>
        <a:xfrm>
          <a:off x="13093700" y="135420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41911</xdr:rowOff>
    </xdr:from>
    <xdr:to>
      <xdr:col>81</xdr:col>
      <xdr:colOff>50800</xdr:colOff>
      <xdr:row>82</xdr:row>
      <xdr:rowOff>41911</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a:off x="13144500" y="13586461"/>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109238</xdr:rowOff>
    </xdr:from>
    <xdr:ext cx="405111" cy="259045"/>
    <xdr:sp macro="" textlink="">
      <xdr:nvSpPr>
        <xdr:cNvPr id="611" name="n_1mainValue【庁舎】&#10;有形固定資産減価償却率">
          <a:extLst>
            <a:ext uri="{FF2B5EF4-FFF2-40B4-BE49-F238E27FC236}">
              <a16:creationId xmlns:a16="http://schemas.microsoft.com/office/drawing/2014/main" id="{00000000-0008-0000-0F00-000063020000}"/>
            </a:ext>
          </a:extLst>
        </xdr:cNvPr>
        <xdr:cNvSpPr txBox="1"/>
      </xdr:nvSpPr>
      <xdr:spPr>
        <a:xfrm>
          <a:off x="13742044" y="1332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109238</xdr:rowOff>
    </xdr:from>
    <xdr:ext cx="405111" cy="259045"/>
    <xdr:sp macro="" textlink="">
      <xdr:nvSpPr>
        <xdr:cNvPr id="612" name="n_2mainValue【庁舎】&#10;有形固定資産減価償却率">
          <a:extLst>
            <a:ext uri="{FF2B5EF4-FFF2-40B4-BE49-F238E27FC236}">
              <a16:creationId xmlns:a16="http://schemas.microsoft.com/office/drawing/2014/main" id="{00000000-0008-0000-0F00-000064020000}"/>
            </a:ext>
          </a:extLst>
        </xdr:cNvPr>
        <xdr:cNvSpPr txBox="1"/>
      </xdr:nvSpPr>
      <xdr:spPr>
        <a:xfrm>
          <a:off x="12960994" y="1332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1" name="【庁舎】&#10;一人当たり面積グラフ枠">
          <a:extLst>
            <a:ext uri="{FF2B5EF4-FFF2-40B4-BE49-F238E27FC236}">
              <a16:creationId xmlns:a16="http://schemas.microsoft.com/office/drawing/2014/main" id="{00000000-0008-0000-0F00-000077020000}"/>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168402</xdr:rowOff>
    </xdr:from>
    <xdr:to>
      <xdr:col>116</xdr:col>
      <xdr:colOff>62864</xdr:colOff>
      <xdr:row>84</xdr:row>
      <xdr:rowOff>47244</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flipV="1">
          <a:off x="19949795" y="12881102"/>
          <a:ext cx="1269" cy="1040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84</xdr:row>
      <xdr:rowOff>51071</xdr:rowOff>
    </xdr:from>
    <xdr:ext cx="469744" cy="259045"/>
    <xdr:sp macro="" textlink="">
      <xdr:nvSpPr>
        <xdr:cNvPr id="633" name="【庁舎】&#10;一人当たり面積最小値テキスト">
          <a:extLst>
            <a:ext uri="{FF2B5EF4-FFF2-40B4-BE49-F238E27FC236}">
              <a16:creationId xmlns:a16="http://schemas.microsoft.com/office/drawing/2014/main" id="{00000000-0008-0000-0F00-000079020000}"/>
            </a:ext>
          </a:extLst>
        </xdr:cNvPr>
        <xdr:cNvSpPr txBox="1"/>
      </xdr:nvSpPr>
      <xdr:spPr>
        <a:xfrm>
          <a:off x="20002500" y="1392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84</xdr:row>
      <xdr:rowOff>47244</xdr:rowOff>
    </xdr:from>
    <xdr:to>
      <xdr:col>116</xdr:col>
      <xdr:colOff>152400</xdr:colOff>
      <xdr:row>84</xdr:row>
      <xdr:rowOff>47244</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9881850" y="139219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115079</xdr:rowOff>
    </xdr:from>
    <xdr:ext cx="469744" cy="259045"/>
    <xdr:sp macro="" textlink="">
      <xdr:nvSpPr>
        <xdr:cNvPr id="635" name="【庁舎】&#10;一人当たり面積最大値テキスト">
          <a:extLst>
            <a:ext uri="{FF2B5EF4-FFF2-40B4-BE49-F238E27FC236}">
              <a16:creationId xmlns:a16="http://schemas.microsoft.com/office/drawing/2014/main" id="{00000000-0008-0000-0F00-00007B020000}"/>
            </a:ext>
          </a:extLst>
        </xdr:cNvPr>
        <xdr:cNvSpPr txBox="1"/>
      </xdr:nvSpPr>
      <xdr:spPr>
        <a:xfrm>
          <a:off x="20002500" y="1266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168402</xdr:rowOff>
    </xdr:from>
    <xdr:to>
      <xdr:col>116</xdr:col>
      <xdr:colOff>152400</xdr:colOff>
      <xdr:row>77</xdr:row>
      <xdr:rowOff>168402</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9881850" y="128811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81</xdr:row>
      <xdr:rowOff>109745</xdr:rowOff>
    </xdr:from>
    <xdr:ext cx="469744" cy="259045"/>
    <xdr:sp macro="" textlink="">
      <xdr:nvSpPr>
        <xdr:cNvPr id="637" name="【庁舎】&#10;一人当たり面積平均値テキスト">
          <a:extLst>
            <a:ext uri="{FF2B5EF4-FFF2-40B4-BE49-F238E27FC236}">
              <a16:creationId xmlns:a16="http://schemas.microsoft.com/office/drawing/2014/main" id="{00000000-0008-0000-0F00-00007D020000}"/>
            </a:ext>
          </a:extLst>
        </xdr:cNvPr>
        <xdr:cNvSpPr txBox="1"/>
      </xdr:nvSpPr>
      <xdr:spPr>
        <a:xfrm>
          <a:off x="20002500" y="13489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131318</xdr:rowOff>
    </xdr:from>
    <xdr:to>
      <xdr:col>116</xdr:col>
      <xdr:colOff>114300</xdr:colOff>
      <xdr:row>82</xdr:row>
      <xdr:rowOff>61468</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9900900" y="135107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131318</xdr:rowOff>
    </xdr:from>
    <xdr:to>
      <xdr:col>112</xdr:col>
      <xdr:colOff>38100</xdr:colOff>
      <xdr:row>82</xdr:row>
      <xdr:rowOff>61468</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9157950" y="135107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80</xdr:row>
      <xdr:rowOff>77995</xdr:rowOff>
    </xdr:from>
    <xdr:ext cx="469744" cy="259045"/>
    <xdr:sp macro="" textlink="">
      <xdr:nvSpPr>
        <xdr:cNvPr id="640" name="n_1aveValue【庁舎】&#10;一人当たり面積">
          <a:extLst>
            <a:ext uri="{FF2B5EF4-FFF2-40B4-BE49-F238E27FC236}">
              <a16:creationId xmlns:a16="http://schemas.microsoft.com/office/drawing/2014/main" id="{00000000-0008-0000-0F00-000080020000}"/>
            </a:ext>
          </a:extLst>
        </xdr:cNvPr>
        <xdr:cNvSpPr txBox="1"/>
      </xdr:nvSpPr>
      <xdr:spPr>
        <a:xfrm>
          <a:off x="18980227" y="1329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81</xdr:row>
      <xdr:rowOff>126746</xdr:rowOff>
    </xdr:from>
    <xdr:to>
      <xdr:col>107</xdr:col>
      <xdr:colOff>101600</xdr:colOff>
      <xdr:row>82</xdr:row>
      <xdr:rowOff>56896</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8345150" y="135061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80</xdr:row>
      <xdr:rowOff>73423</xdr:rowOff>
    </xdr:from>
    <xdr:ext cx="469744" cy="259045"/>
    <xdr:sp macro="" textlink="">
      <xdr:nvSpPr>
        <xdr:cNvPr id="642" name="n_2aveValue【庁舎】&#10;一人当たり面積">
          <a:extLst>
            <a:ext uri="{FF2B5EF4-FFF2-40B4-BE49-F238E27FC236}">
              <a16:creationId xmlns:a16="http://schemas.microsoft.com/office/drawing/2014/main" id="{00000000-0008-0000-0F00-000082020000}"/>
            </a:ext>
          </a:extLst>
        </xdr:cNvPr>
        <xdr:cNvSpPr txBox="1"/>
      </xdr:nvSpPr>
      <xdr:spPr>
        <a:xfrm>
          <a:off x="18180127" y="1328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81</xdr:row>
      <xdr:rowOff>167894</xdr:rowOff>
    </xdr:from>
    <xdr:to>
      <xdr:col>102</xdr:col>
      <xdr:colOff>165100</xdr:colOff>
      <xdr:row>82</xdr:row>
      <xdr:rowOff>98044</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7551400" y="135473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80</xdr:row>
      <xdr:rowOff>114571</xdr:rowOff>
    </xdr:from>
    <xdr:ext cx="469744" cy="259045"/>
    <xdr:sp macro="" textlink="">
      <xdr:nvSpPr>
        <xdr:cNvPr id="644" name="n_3aveValue【庁舎】&#10;一人当たり面積">
          <a:extLst>
            <a:ext uri="{FF2B5EF4-FFF2-40B4-BE49-F238E27FC236}">
              <a16:creationId xmlns:a16="http://schemas.microsoft.com/office/drawing/2014/main" id="{00000000-0008-0000-0F00-000084020000}"/>
            </a:ext>
          </a:extLst>
        </xdr:cNvPr>
        <xdr:cNvSpPr txBox="1"/>
      </xdr:nvSpPr>
      <xdr:spPr>
        <a:xfrm>
          <a:off x="17386377" y="13328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65024</xdr:rowOff>
    </xdr:from>
    <xdr:to>
      <xdr:col>112</xdr:col>
      <xdr:colOff>38100</xdr:colOff>
      <xdr:row>82</xdr:row>
      <xdr:rowOff>166624</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9157950" y="136095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65024</xdr:rowOff>
    </xdr:from>
    <xdr:to>
      <xdr:col>107</xdr:col>
      <xdr:colOff>101600</xdr:colOff>
      <xdr:row>82</xdr:row>
      <xdr:rowOff>166624</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8345150" y="1360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115824</xdr:rowOff>
    </xdr:from>
    <xdr:to>
      <xdr:col>111</xdr:col>
      <xdr:colOff>177800</xdr:colOff>
      <xdr:row>82</xdr:row>
      <xdr:rowOff>115824</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8395950" y="13660374"/>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157751</xdr:rowOff>
    </xdr:from>
    <xdr:ext cx="469744" cy="259045"/>
    <xdr:sp macro="" textlink="">
      <xdr:nvSpPr>
        <xdr:cNvPr id="653" name="n_1mainValue【庁舎】&#10;一人当たり面積">
          <a:extLst>
            <a:ext uri="{FF2B5EF4-FFF2-40B4-BE49-F238E27FC236}">
              <a16:creationId xmlns:a16="http://schemas.microsoft.com/office/drawing/2014/main" id="{00000000-0008-0000-0F00-00008D020000}"/>
            </a:ext>
          </a:extLst>
        </xdr:cNvPr>
        <xdr:cNvSpPr txBox="1"/>
      </xdr:nvSpPr>
      <xdr:spPr>
        <a:xfrm>
          <a:off x="18980227" y="1370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157751</xdr:rowOff>
    </xdr:from>
    <xdr:ext cx="469744" cy="259045"/>
    <xdr:sp macro="" textlink="">
      <xdr:nvSpPr>
        <xdr:cNvPr id="654" name="n_2mainValue【庁舎】&#10;一人当たり面積">
          <a:extLst>
            <a:ext uri="{FF2B5EF4-FFF2-40B4-BE49-F238E27FC236}">
              <a16:creationId xmlns:a16="http://schemas.microsoft.com/office/drawing/2014/main" id="{00000000-0008-0000-0F00-00008E020000}"/>
            </a:ext>
          </a:extLst>
        </xdr:cNvPr>
        <xdr:cNvSpPr txBox="1"/>
      </xdr:nvSpPr>
      <xdr:spPr>
        <a:xfrm>
          <a:off x="18180127" y="1370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a:extLst>
            <a:ext uri="{FF2B5EF4-FFF2-40B4-BE49-F238E27FC236}">
              <a16:creationId xmlns:a16="http://schemas.microsoft.com/office/drawing/2014/main" id="{00000000-0008-0000-0F00-00008F020000}"/>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a:extLst>
            <a:ext uri="{FF2B5EF4-FFF2-40B4-BE49-F238E27FC236}">
              <a16:creationId xmlns:a16="http://schemas.microsoft.com/office/drawing/2014/main" id="{00000000-0008-0000-0F00-000090020000}"/>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・肥前さが幕末維新博覧会の開催に向けた体育館改修などで体育館・プールの有形固定資産減価償却率は減少したものの、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依然として都道府県平均、グループ内平均を上回っている状況にあるため、今後も長期保全計画に基づき、計画的な更新を行い、施設の適切な管理に努める。</a:t>
          </a:r>
        </a:p>
        <a:p>
          <a:r>
            <a:rPr kumimoji="1" lang="ja-JP" altLang="en-US" sz="1300">
              <a:latin typeface="ＭＳ Ｐゴシック" panose="020B0600070205080204" pitchFamily="50" charset="-128"/>
              <a:ea typeface="ＭＳ Ｐゴシック" panose="020B0600070205080204" pitchFamily="50" charset="-128"/>
            </a:rPr>
            <a:t>・警察施設の有形固定資産減価償却率は、都道府県平均、グループ内平均を下回っている状況にある。</a:t>
          </a:r>
        </a:p>
        <a:p>
          <a:r>
            <a:rPr kumimoji="1" lang="ja-JP" altLang="en-US" sz="1300">
              <a:latin typeface="ＭＳ Ｐゴシック" panose="020B0600070205080204" pitchFamily="50" charset="-128"/>
              <a:ea typeface="ＭＳ Ｐゴシック" panose="020B0600070205080204" pitchFamily="50" charset="-128"/>
            </a:rPr>
            <a:t>　これは平成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年度からの県内警察署再編整備を進めてきたことが主な要因である。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828,781
822,443
2,440.70
437,769,528
427,869,930
5,397,947
256,811,655
698,339,363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基準財政需要額、基準財政収入額ともに減少したことにより、財政力指数は増減はなく、またグループ内平均の</a:t>
          </a:r>
          <a:r>
            <a:rPr kumimoji="1" lang="en-US" altLang="ja-JP" sz="1100">
              <a:latin typeface="ＭＳ Ｐゴシック" panose="020B0600070205080204" pitchFamily="50" charset="-128"/>
              <a:ea typeface="ＭＳ Ｐゴシック" panose="020B0600070205080204" pitchFamily="50" charset="-128"/>
            </a:rPr>
            <a:t>0.35</a:t>
          </a:r>
          <a:r>
            <a:rPr kumimoji="1" lang="ja-JP" altLang="en-US" sz="1100">
              <a:latin typeface="ＭＳ Ｐゴシック" panose="020B0600070205080204" pitchFamily="50" charset="-128"/>
              <a:ea typeface="ＭＳ Ｐゴシック" panose="020B0600070205080204" pitchFamily="50" charset="-128"/>
            </a:rPr>
            <a:t>である。　これは、算定方法の見直しなどにより基準財政需要額が減少したとともに、法人関係税の精算分が減少したことにより基準財政収入額も減少したためである。</a:t>
          </a:r>
        </a:p>
        <a:p>
          <a:r>
            <a:rPr kumimoji="1" lang="ja-JP" altLang="en-US" sz="1100">
              <a:latin typeface="ＭＳ Ｐゴシック" panose="020B0600070205080204" pitchFamily="50" charset="-128"/>
              <a:ea typeface="ＭＳ Ｐゴシック" panose="020B0600070205080204" pitchFamily="50" charset="-128"/>
            </a:rPr>
            <a:t>　今後、社会保障関係経費の増嵩や、国民スポーツ大会・全国障害者スポーツ大会の開催に向けた施設整備等をはじめとした将来の佐賀の発展のために必要な大型事業の実施により歳出の増加が見込まれるため、県税収入をはじめとする歳入確保対策の強化や徹底した歳出の見直し等を行うことで、安定的かつ弾力的な財政運営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44</xdr:row>
      <xdr:rowOff>130628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95572"/>
          <a:ext cx="0" cy="1378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127000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41</xdr:row>
      <xdr:rowOff>127907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98500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42</xdr:row>
      <xdr:rowOff>128815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157357"/>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128815</xdr:rowOff>
    </xdr:from>
    <xdr:to>
      <xdr:col>11</xdr:col>
      <xdr:colOff>31750</xdr:colOff>
      <xdr:row>44</xdr:row>
      <xdr:rowOff>130628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329715"/>
          <a:ext cx="889000" cy="34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78015</xdr:rowOff>
    </xdr:from>
    <xdr:to>
      <xdr:col>11</xdr:col>
      <xdr:colOff>82550</xdr:colOff>
      <xdr:row>43</xdr:row>
      <xdr:rowOff>8165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164392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79828</xdr:rowOff>
    </xdr:from>
    <xdr:to>
      <xdr:col>7</xdr:col>
      <xdr:colOff>31750</xdr:colOff>
      <xdr:row>45</xdr:row>
      <xdr:rowOff>9978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166205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経常収支比率は、都道府県平均、グループ内平均に比べると良好な数字であるが、</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年度は、人件費の増や、国民健康保険制度改正に伴う繰出金の増など、経常的に支出される経費に充当した一般財源が増加したことにより、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今後も、子ども・子育て支援の充実や医療・介護サービス保障の強化等により、社会保障関係経費が増加することや、公債費が引き続き高い水準で推移することが見込まれ、財政構造の硬直化が懸念されることから、「佐賀県行財政運営計画</a:t>
          </a:r>
          <a:r>
            <a:rPr kumimoji="1" lang="en-US" altLang="ja-JP" sz="1300">
              <a:latin typeface="ＭＳ Ｐゴシック" panose="020B0600070205080204" pitchFamily="50" charset="-128"/>
              <a:ea typeface="ＭＳ Ｐゴシック" panose="020B0600070205080204" pitchFamily="50" charset="-128"/>
            </a:rPr>
            <a:t>2019</a:t>
          </a:r>
          <a:r>
            <a:rPr kumimoji="1" lang="ja-JP" altLang="en-US" sz="1300">
              <a:latin typeface="ＭＳ Ｐゴシック" panose="020B0600070205080204" pitchFamily="50" charset="-128"/>
              <a:ea typeface="ＭＳ Ｐゴシック" panose="020B0600070205080204" pitchFamily="50" charset="-128"/>
            </a:rPr>
            <a:t>」に基づき、財政健全化を図っていく。</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97790</xdr:rowOff>
    </xdr:from>
    <xdr:to>
      <xdr:col>23</xdr:col>
      <xdr:colOff>133350</xdr:colOff>
      <xdr:row>60</xdr:row>
      <xdr:rowOff>146050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38479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158767</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8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97790</xdr:rowOff>
    </xdr:from>
    <xdr:to>
      <xdr:col>19</xdr:col>
      <xdr:colOff>133350</xdr:colOff>
      <xdr:row>60</xdr:row>
      <xdr:rowOff>121920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3847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162560</xdr:rowOff>
    </xdr:from>
    <xdr:to>
      <xdr:col>19</xdr:col>
      <xdr:colOff>184150</xdr:colOff>
      <xdr:row>63</xdr:row>
      <xdr:rowOff>92710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77487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3810</xdr:rowOff>
    </xdr:from>
    <xdr:to>
      <xdr:col>15</xdr:col>
      <xdr:colOff>82550</xdr:colOff>
      <xdr:row>60</xdr:row>
      <xdr:rowOff>121920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11936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162560</xdr:rowOff>
    </xdr:from>
    <xdr:to>
      <xdr:col>15</xdr:col>
      <xdr:colOff>133350</xdr:colOff>
      <xdr:row>63</xdr:row>
      <xdr:rowOff>92710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77487</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30480</xdr:rowOff>
    </xdr:from>
    <xdr:to>
      <xdr:col>11</xdr:col>
      <xdr:colOff>31750</xdr:colOff>
      <xdr:row>59</xdr:row>
      <xdr:rowOff>3810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99745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165100</xdr:rowOff>
    </xdr:from>
    <xdr:to>
      <xdr:col>11</xdr:col>
      <xdr:colOff>82550</xdr:colOff>
      <xdr:row>62</xdr:row>
      <xdr:rowOff>95250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80027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95250</xdr:rowOff>
    </xdr:from>
    <xdr:to>
      <xdr:col>23</xdr:col>
      <xdr:colOff>184150</xdr:colOff>
      <xdr:row>61</xdr:row>
      <xdr:rowOff>25400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111777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46990</xdr:rowOff>
    </xdr:from>
    <xdr:to>
      <xdr:col>19</xdr:col>
      <xdr:colOff>184150</xdr:colOff>
      <xdr:row>60</xdr:row>
      <xdr:rowOff>148590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158767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71120</xdr:rowOff>
    </xdr:from>
    <xdr:to>
      <xdr:col>15</xdr:col>
      <xdr:colOff>133350</xdr:colOff>
      <xdr:row>61</xdr:row>
      <xdr:rowOff>1270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11447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124460</xdr:rowOff>
    </xdr:from>
    <xdr:to>
      <xdr:col>11</xdr:col>
      <xdr:colOff>82550</xdr:colOff>
      <xdr:row>59</xdr:row>
      <xdr:rowOff>54610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64787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151130</xdr:rowOff>
    </xdr:from>
    <xdr:to>
      <xdr:col>7</xdr:col>
      <xdr:colOff>31750</xdr:colOff>
      <xdr:row>58</xdr:row>
      <xdr:rowOff>81280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91457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969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[162,203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グループ内平均と比較して高い水準となっているが、これは人口</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万人当たり職員数が類似団体と比較して多いことが主な要因である。</a:t>
          </a:r>
        </a:p>
        <a:p>
          <a:r>
            <a:rPr kumimoji="1" lang="ja-JP" altLang="en-US" sz="1300">
              <a:latin typeface="ＭＳ Ｐゴシック" panose="020B0600070205080204" pitchFamily="50" charset="-128"/>
              <a:ea typeface="ＭＳ Ｐゴシック" panose="020B0600070205080204" pitchFamily="50" charset="-128"/>
            </a:rPr>
            <a:t>　引き続き、「佐賀県行財政運営計画</a:t>
          </a:r>
          <a:r>
            <a:rPr kumimoji="1" lang="en-US" altLang="ja-JP" sz="1300">
              <a:latin typeface="ＭＳ Ｐゴシック" panose="020B0600070205080204" pitchFamily="50" charset="-128"/>
              <a:ea typeface="ＭＳ Ｐゴシック" panose="020B0600070205080204" pitchFamily="50" charset="-128"/>
            </a:rPr>
            <a:t>2019</a:t>
          </a:r>
          <a:r>
            <a:rPr kumimoji="1" lang="ja-JP" altLang="en-US" sz="1300">
              <a:latin typeface="ＭＳ Ｐゴシック" panose="020B0600070205080204" pitchFamily="50" charset="-128"/>
              <a:ea typeface="ＭＳ Ｐゴシック" panose="020B0600070205080204" pitchFamily="50" charset="-128"/>
            </a:rPr>
            <a:t>」の取組にもある総人件費の適切な管理に基づき、効率的かつ機動的な人員配置により、限られた経営資源の効率的な活用を図り、職員給与等においては、国や他県の状況、社会情勢を踏まえ、必要に応じて適切な見直しを行う。</a:t>
          </a:r>
        </a:p>
      </xdr:txBody>
    </xdr:sp>
    <xdr:clientData/>
  </xdr:twoCellAnchor>
  <xdr:oneCellAnchor>
    <xdr:from>
      <xdr:col>3</xdr:col>
      <xdr:colOff>95250</xdr:colOff>
      <xdr:row>77</xdr:row>
      <xdr:rowOff>6350</xdr:rowOff>
    </xdr:from>
    <xdr:ext cx="349839" cy="22570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121327</xdr:rowOff>
    </xdr:from>
    <xdr:to>
      <xdr:col>23</xdr:col>
      <xdr:colOff>133350</xdr:colOff>
      <xdr:row>89</xdr:row>
      <xdr:rowOff>75978</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837327"/>
          <a:ext cx="0" cy="1497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48055</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30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75978</xdr:rowOff>
    </xdr:from>
    <xdr:to>
      <xdr:col>24</xdr:col>
      <xdr:colOff>12700</xdr:colOff>
      <xdr:row>89</xdr:row>
      <xdr:rowOff>75978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335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36254</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58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121327</xdr:rowOff>
    </xdr:from>
    <xdr:to>
      <xdr:col>24</xdr:col>
      <xdr:colOff>12700</xdr:colOff>
      <xdr:row>80</xdr:row>
      <xdr:rowOff>121327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837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86784</xdr:rowOff>
    </xdr:from>
    <xdr:to>
      <xdr:col>23</xdr:col>
      <xdr:colOff>133350</xdr:colOff>
      <xdr:row>87</xdr:row>
      <xdr:rowOff>36468</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4831484"/>
          <a:ext cx="838200" cy="12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40363</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4270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23836</xdr:rowOff>
    </xdr:from>
    <xdr:to>
      <xdr:col>23</xdr:col>
      <xdr:colOff>184150</xdr:colOff>
      <xdr:row>84</xdr:row>
      <xdr:rowOff>125436</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42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3488</xdr:rowOff>
    </xdr:from>
    <xdr:to>
      <xdr:col>19</xdr:col>
      <xdr:colOff>133350</xdr:colOff>
      <xdr:row>86</xdr:row>
      <xdr:rowOff>86784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3225800" y="14748188"/>
          <a:ext cx="889000" cy="8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159765</xdr:rowOff>
    </xdr:from>
    <xdr:to>
      <xdr:col>19</xdr:col>
      <xdr:colOff>184150</xdr:colOff>
      <xdr:row>84</xdr:row>
      <xdr:rowOff>89915</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39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100092</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4158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73109</xdr:rowOff>
    </xdr:from>
    <xdr:to>
      <xdr:col>15</xdr:col>
      <xdr:colOff>82550</xdr:colOff>
      <xdr:row>86</xdr:row>
      <xdr:rowOff>3488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2336800" y="14646359"/>
          <a:ext cx="889000" cy="10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81296</xdr:rowOff>
    </xdr:from>
    <xdr:to>
      <xdr:col>15</xdr:col>
      <xdr:colOff>133350</xdr:colOff>
      <xdr:row>84</xdr:row>
      <xdr:rowOff>11446</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31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21623</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408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8296</xdr:rowOff>
    </xdr:from>
    <xdr:to>
      <xdr:col>11</xdr:col>
      <xdr:colOff>31750</xdr:colOff>
      <xdr:row>85</xdr:row>
      <xdr:rowOff>73109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1447800" y="14581546"/>
          <a:ext cx="889000" cy="6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126738</xdr:rowOff>
    </xdr:from>
    <xdr:to>
      <xdr:col>11</xdr:col>
      <xdr:colOff>82550</xdr:colOff>
      <xdr:row>83</xdr:row>
      <xdr:rowOff>56888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18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67065</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395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14692</xdr:rowOff>
    </xdr:from>
    <xdr:to>
      <xdr:col>7</xdr:col>
      <xdr:colOff>31750</xdr:colOff>
      <xdr:row>80</xdr:row>
      <xdr:rowOff>116292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373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126469</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349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157118</xdr:rowOff>
    </xdr:from>
    <xdr:to>
      <xdr:col>23</xdr:col>
      <xdr:colOff>184150</xdr:colOff>
      <xdr:row>87</xdr:row>
      <xdr:rowOff>87268</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490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129195</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487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35984</xdr:rowOff>
    </xdr:from>
    <xdr:to>
      <xdr:col>19</xdr:col>
      <xdr:colOff>184150</xdr:colOff>
      <xdr:row>86</xdr:row>
      <xdr:rowOff>137584</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478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122361</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4867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124138</xdr:rowOff>
    </xdr:from>
    <xdr:to>
      <xdr:col>15</xdr:col>
      <xdr:colOff>133350</xdr:colOff>
      <xdr:row>86</xdr:row>
      <xdr:rowOff>54288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46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39065</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478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22309</xdr:rowOff>
    </xdr:from>
    <xdr:to>
      <xdr:col>11</xdr:col>
      <xdr:colOff>82550</xdr:colOff>
      <xdr:row>85</xdr:row>
      <xdr:rowOff>123909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459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108686</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4681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128946</xdr:rowOff>
    </xdr:from>
    <xdr:to>
      <xdr:col>7</xdr:col>
      <xdr:colOff>31750</xdr:colOff>
      <xdr:row>85</xdr:row>
      <xdr:rowOff>59096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453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43873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4617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の給与制度の総合的見直し以降、国家公務員は公民較差を、主に手当を引き上げることにより解消し、県職員は給料を引き上げて解消することとしたため、給料のみを比較するラスパイレス指数が高止まりの状況が続いていたが、</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年度は給料表改定率が国の改定率より低かったことなどに伴い対前年比で改善している。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a:extLst>
            <a:ext uri="{FF2B5EF4-FFF2-40B4-BE49-F238E27FC236}">
              <a16:creationId xmlns:a16="http://schemas.microsoft.com/office/drawing/2014/main" id="{00000000-0008-0000-0300-0000E3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907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81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103414</xdr:rowOff>
    </xdr:from>
    <xdr:to>
      <xdr:col>81</xdr:col>
      <xdr:colOff>44450</xdr:colOff>
      <xdr:row>89</xdr:row>
      <xdr:rowOff>35379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6179800" y="15191014"/>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35379</xdr:rowOff>
    </xdr:from>
    <xdr:to>
      <xdr:col>77</xdr:col>
      <xdr:colOff>44450</xdr:colOff>
      <xdr:row>89</xdr:row>
      <xdr:rowOff>104321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52944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93634</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49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35379</xdr:rowOff>
    </xdr:from>
    <xdr:to>
      <xdr:col>72</xdr:col>
      <xdr:colOff>203200</xdr:colOff>
      <xdr:row>89</xdr:row>
      <xdr:rowOff>104321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401800" y="152944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154214</xdr:rowOff>
    </xdr:from>
    <xdr:to>
      <xdr:col>73</xdr:col>
      <xdr:colOff>44450</xdr:colOff>
      <xdr:row>87</xdr:row>
      <xdr:rowOff>84364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8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94541</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6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68036</xdr:rowOff>
    </xdr:from>
    <xdr:to>
      <xdr:col>68</xdr:col>
      <xdr:colOff>152400</xdr:colOff>
      <xdr:row>89</xdr:row>
      <xdr:rowOff>35379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4984186"/>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119743</xdr:rowOff>
    </xdr:from>
    <xdr:to>
      <xdr:col>68</xdr:col>
      <xdr:colOff>203200</xdr:colOff>
      <xdr:row>87</xdr:row>
      <xdr:rowOff>49893</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60070</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52614</xdr:rowOff>
    </xdr:from>
    <xdr:to>
      <xdr:col>81</xdr:col>
      <xdr:colOff>95250</xdr:colOff>
      <xdr:row>88</xdr:row>
      <xdr:rowOff>154214</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119941</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503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156029</xdr:rowOff>
    </xdr:from>
    <xdr:to>
      <xdr:col>77</xdr:col>
      <xdr:colOff>95250</xdr:colOff>
      <xdr:row>89</xdr:row>
      <xdr:rowOff>86179</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70956</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5330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53521</xdr:rowOff>
    </xdr:from>
    <xdr:to>
      <xdr:col>73</xdr:col>
      <xdr:colOff>44450</xdr:colOff>
      <xdr:row>89</xdr:row>
      <xdr:rowOff>155121</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139898</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156029</xdr:rowOff>
    </xdr:from>
    <xdr:to>
      <xdr:col>68</xdr:col>
      <xdr:colOff>203200</xdr:colOff>
      <xdr:row>89</xdr:row>
      <xdr:rowOff>86179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70956</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[1,582.57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「行財政改革緊急プログラム</a:t>
          </a:r>
          <a:r>
            <a:rPr kumimoji="1" lang="en-US" altLang="ja-JP" sz="1050">
              <a:latin typeface="ＭＳ Ｐゴシック" panose="020B0600070205080204" pitchFamily="50" charset="-128"/>
              <a:ea typeface="ＭＳ Ｐゴシック" panose="020B0600070205080204" pitchFamily="50" charset="-128"/>
            </a:rPr>
            <a:t>Ver2.1</a:t>
          </a:r>
          <a:r>
            <a:rPr kumimoji="1" lang="ja-JP" altLang="en-US" sz="1050">
              <a:latin typeface="ＭＳ Ｐゴシック" panose="020B0600070205080204" pitchFamily="50" charset="-128"/>
              <a:ea typeface="ＭＳ Ｐゴシック" panose="020B0600070205080204" pitchFamily="50" charset="-128"/>
            </a:rPr>
            <a:t>」により、知事部局一般会計職員については、平成</a:t>
          </a:r>
          <a:r>
            <a:rPr kumimoji="1" lang="en-US" altLang="ja-JP" sz="1050">
              <a:latin typeface="ＭＳ Ｐゴシック" panose="020B0600070205080204" pitchFamily="50" charset="-128"/>
              <a:ea typeface="ＭＳ Ｐゴシック" panose="020B0600070205080204" pitchFamily="50" charset="-128"/>
            </a:rPr>
            <a:t>16</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月</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日を基準とし、平成</a:t>
          </a:r>
          <a:r>
            <a:rPr kumimoji="1" lang="en-US" altLang="ja-JP" sz="1050">
              <a:latin typeface="ＭＳ Ｐゴシック" panose="020B0600070205080204" pitchFamily="50" charset="-128"/>
              <a:ea typeface="ＭＳ Ｐゴシック" panose="020B0600070205080204" pitchFamily="50" charset="-128"/>
            </a:rPr>
            <a:t>23</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月</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日までに純減数</a:t>
          </a:r>
          <a:r>
            <a:rPr kumimoji="1" lang="en-US" altLang="ja-JP" sz="1050">
              <a:latin typeface="ＭＳ Ｐゴシック" panose="020B0600070205080204" pitchFamily="50" charset="-128"/>
              <a:ea typeface="ＭＳ Ｐゴシック" panose="020B0600070205080204" pitchFamily="50" charset="-128"/>
            </a:rPr>
            <a:t>500</a:t>
          </a:r>
          <a:r>
            <a:rPr kumimoji="1" lang="ja-JP" altLang="en-US" sz="1050">
              <a:latin typeface="ＭＳ Ｐゴシック" panose="020B0600070205080204" pitchFamily="50" charset="-128"/>
              <a:ea typeface="ＭＳ Ｐゴシック" panose="020B0600070205080204" pitchFamily="50" charset="-128"/>
            </a:rPr>
            <a:t>名、純減率</a:t>
          </a:r>
          <a:r>
            <a:rPr kumimoji="1" lang="en-US" altLang="ja-JP" sz="1050">
              <a:latin typeface="ＭＳ Ｐゴシック" panose="020B0600070205080204" pitchFamily="50" charset="-128"/>
              <a:ea typeface="ＭＳ Ｐゴシック" panose="020B0600070205080204" pitchFamily="50" charset="-128"/>
            </a:rPr>
            <a:t>14.2</a:t>
          </a:r>
          <a:r>
            <a:rPr kumimoji="1" lang="ja-JP" altLang="en-US" sz="1050">
              <a:latin typeface="ＭＳ Ｐゴシック" panose="020B0600070205080204" pitchFamily="50" charset="-128"/>
              <a:ea typeface="ＭＳ Ｐゴシック" panose="020B0600070205080204" pitchFamily="50" charset="-128"/>
            </a:rPr>
            <a:t>％を目標に取り組み、純減数</a:t>
          </a:r>
          <a:r>
            <a:rPr kumimoji="1" lang="en-US" altLang="ja-JP" sz="1050">
              <a:latin typeface="ＭＳ Ｐゴシック" panose="020B0600070205080204" pitchFamily="50" charset="-128"/>
              <a:ea typeface="ＭＳ Ｐゴシック" panose="020B0600070205080204" pitchFamily="50" charset="-128"/>
            </a:rPr>
            <a:t>522</a:t>
          </a:r>
          <a:r>
            <a:rPr kumimoji="1" lang="ja-JP" altLang="en-US" sz="1050">
              <a:latin typeface="ＭＳ Ｐゴシック" panose="020B0600070205080204" pitchFamily="50" charset="-128"/>
              <a:ea typeface="ＭＳ Ｐゴシック" panose="020B0600070205080204" pitchFamily="50" charset="-128"/>
            </a:rPr>
            <a:t>名、純減率</a:t>
          </a:r>
          <a:r>
            <a:rPr kumimoji="1" lang="en-US" altLang="ja-JP" sz="1050">
              <a:latin typeface="ＭＳ Ｐゴシック" panose="020B0600070205080204" pitchFamily="50" charset="-128"/>
              <a:ea typeface="ＭＳ Ｐゴシック" panose="020B0600070205080204" pitchFamily="50" charset="-128"/>
            </a:rPr>
            <a:t>14.8</a:t>
          </a:r>
          <a:r>
            <a:rPr kumimoji="1" lang="ja-JP" altLang="en-US" sz="1050">
              <a:latin typeface="ＭＳ Ｐゴシック" panose="020B0600070205080204" pitchFamily="50" charset="-128"/>
              <a:ea typeface="ＭＳ Ｐゴシック" panose="020B0600070205080204" pitchFamily="50" charset="-128"/>
            </a:rPr>
            <a:t>％と目標を上回る成果が出たところである。</a:t>
          </a:r>
        </a:p>
        <a:p>
          <a:r>
            <a:rPr kumimoji="1" lang="ja-JP" altLang="en-US" sz="1050">
              <a:latin typeface="ＭＳ Ｐゴシック" panose="020B0600070205080204" pitchFamily="50" charset="-128"/>
              <a:ea typeface="ＭＳ Ｐゴシック" panose="020B0600070205080204" pitchFamily="50" charset="-128"/>
            </a:rPr>
            <a:t>　ただし、同一グループの他団体に比べて人口規模が小さく、人口</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万人当たり職員数は相対的に多くなる傾向にある。</a:t>
          </a:r>
        </a:p>
        <a:p>
          <a:r>
            <a:rPr kumimoji="1" lang="ja-JP" altLang="en-US" sz="1050">
              <a:latin typeface="ＭＳ Ｐゴシック" panose="020B0600070205080204" pitchFamily="50" charset="-128"/>
              <a:ea typeface="ＭＳ Ｐゴシック" panose="020B0600070205080204" pitchFamily="50" charset="-128"/>
            </a:rPr>
            <a:t>　このため、平成</a:t>
          </a:r>
          <a:r>
            <a:rPr kumimoji="1" lang="en-US" altLang="ja-JP" sz="1050">
              <a:latin typeface="ＭＳ Ｐゴシック" panose="020B0600070205080204" pitchFamily="50" charset="-128"/>
              <a:ea typeface="ＭＳ Ｐゴシック" panose="020B0600070205080204" pitchFamily="50" charset="-128"/>
            </a:rPr>
            <a:t>23</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月に策定した「佐賀県行財政運営計画</a:t>
          </a:r>
          <a:r>
            <a:rPr kumimoji="1" lang="en-US" altLang="ja-JP" sz="1050">
              <a:latin typeface="ＭＳ Ｐゴシック" panose="020B0600070205080204" pitchFamily="50" charset="-128"/>
              <a:ea typeface="ＭＳ Ｐゴシック" panose="020B0600070205080204" pitchFamily="50" charset="-128"/>
            </a:rPr>
            <a:t>2011</a:t>
          </a:r>
          <a:r>
            <a:rPr kumimoji="1" lang="ja-JP" altLang="en-US" sz="1050">
              <a:latin typeface="ＭＳ Ｐゴシック" panose="020B0600070205080204" pitchFamily="50" charset="-128"/>
              <a:ea typeface="ＭＳ Ｐゴシック" panose="020B0600070205080204" pitchFamily="50" charset="-128"/>
            </a:rPr>
            <a:t>」では、これまでのように数値目標を掲げたものとはせず、適正な定員管理や給与管理などにより総人件費の増嵩の抑制に努めることとした。また、平成</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7</a:t>
          </a:r>
          <a:r>
            <a:rPr kumimoji="1" lang="ja-JP" altLang="en-US" sz="1050">
              <a:latin typeface="ＭＳ Ｐゴシック" panose="020B0600070205080204" pitchFamily="50" charset="-128"/>
              <a:ea typeface="ＭＳ Ｐゴシック" panose="020B0600070205080204" pitchFamily="50" charset="-128"/>
            </a:rPr>
            <a:t>月に策定した「佐賀県行財政運営計画</a:t>
          </a:r>
          <a:r>
            <a:rPr kumimoji="1" lang="en-US" altLang="ja-JP" sz="1050">
              <a:latin typeface="ＭＳ Ｐゴシック" panose="020B0600070205080204" pitchFamily="50" charset="-128"/>
              <a:ea typeface="ＭＳ Ｐゴシック" panose="020B0600070205080204" pitchFamily="50" charset="-128"/>
            </a:rPr>
            <a:t>2015</a:t>
          </a:r>
          <a:r>
            <a:rPr kumimoji="1" lang="ja-JP" altLang="en-US" sz="1050">
              <a:latin typeface="ＭＳ Ｐゴシック" panose="020B0600070205080204" pitchFamily="50" charset="-128"/>
              <a:ea typeface="ＭＳ Ｐゴシック" panose="020B0600070205080204" pitchFamily="50" charset="-128"/>
            </a:rPr>
            <a:t>」では、効率的で機能的な人員配置により、限られた経営資源の効率的な活用を図ってきたが、「佐賀県行財政運営計画</a:t>
          </a:r>
          <a:r>
            <a:rPr kumimoji="1" lang="en-US" altLang="ja-JP" sz="1050">
              <a:latin typeface="ＭＳ Ｐゴシック" panose="020B0600070205080204" pitchFamily="50" charset="-128"/>
              <a:ea typeface="ＭＳ Ｐゴシック" panose="020B0600070205080204" pitchFamily="50" charset="-128"/>
            </a:rPr>
            <a:t>2019</a:t>
          </a:r>
          <a:r>
            <a:rPr kumimoji="1" lang="ja-JP" altLang="en-US" sz="1050">
              <a:latin typeface="ＭＳ Ｐゴシック" panose="020B0600070205080204" pitchFamily="50" charset="-128"/>
              <a:ea typeface="ＭＳ Ｐゴシック" panose="020B0600070205080204" pitchFamily="50" charset="-128"/>
            </a:rPr>
            <a:t>」においても、同様の取組を継続していく。</a:t>
          </a: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0" name="定員管理の状況グラフ枠">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87608</xdr:rowOff>
    </xdr:from>
    <xdr:to>
      <xdr:col>81</xdr:col>
      <xdr:colOff>44450</xdr:colOff>
      <xdr:row>65</xdr:row>
      <xdr:rowOff>148854</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flipV="1">
          <a:off x="17018000" y="10031708"/>
          <a:ext cx="0" cy="12613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120931</xdr:rowOff>
    </xdr:from>
    <xdr:ext cx="762000" cy="259045"/>
    <xdr:sp macro="" textlink="">
      <xdr:nvSpPr>
        <xdr:cNvPr id="302" name="定員管理の状況最小値テキスト">
          <a:extLst>
            <a:ext uri="{FF2B5EF4-FFF2-40B4-BE49-F238E27FC236}">
              <a16:creationId xmlns:a16="http://schemas.microsoft.com/office/drawing/2014/main" id="{00000000-0008-0000-0300-00002E010000}"/>
            </a:ext>
          </a:extLst>
        </xdr:cNvPr>
        <xdr:cNvSpPr txBox="1"/>
      </xdr:nvSpPr>
      <xdr:spPr>
        <a:xfrm>
          <a:off x="17106900" y="1126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148854</xdr:rowOff>
    </xdr:from>
    <xdr:to>
      <xdr:col>81</xdr:col>
      <xdr:colOff>133350</xdr:colOff>
      <xdr:row>65</xdr:row>
      <xdr:rowOff>148854</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6929100" y="112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2535</xdr:rowOff>
    </xdr:from>
    <xdr:ext cx="762000" cy="259045"/>
    <xdr:sp macro="" textlink="">
      <xdr:nvSpPr>
        <xdr:cNvPr id="304" name="定員管理の状況最大値テキスト">
          <a:extLst>
            <a:ext uri="{FF2B5EF4-FFF2-40B4-BE49-F238E27FC236}">
              <a16:creationId xmlns:a16="http://schemas.microsoft.com/office/drawing/2014/main" id="{00000000-0008-0000-0300-000030010000}"/>
            </a:ext>
          </a:extLst>
        </xdr:cNvPr>
        <xdr:cNvSpPr txBox="1"/>
      </xdr:nvSpPr>
      <xdr:spPr>
        <a:xfrm>
          <a:off x="17106900" y="977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87608</xdr:rowOff>
    </xdr:from>
    <xdr:to>
      <xdr:col>81</xdr:col>
      <xdr:colOff>133350</xdr:colOff>
      <xdr:row>58</xdr:row>
      <xdr:rowOff>87608</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6929100" y="1003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44552</xdr:rowOff>
    </xdr:from>
    <xdr:to>
      <xdr:col>81</xdr:col>
      <xdr:colOff>44450</xdr:colOff>
      <xdr:row>65</xdr:row>
      <xdr:rowOff>148854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179800" y="11188802"/>
          <a:ext cx="838200" cy="10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19896</xdr:rowOff>
    </xdr:from>
    <xdr:ext cx="762000" cy="259045"/>
    <xdr:sp macro="" textlink="">
      <xdr:nvSpPr>
        <xdr:cNvPr id="307" name="定員管理の状況平均値テキスト">
          <a:extLst>
            <a:ext uri="{FF2B5EF4-FFF2-40B4-BE49-F238E27FC236}">
              <a16:creationId xmlns:a16="http://schemas.microsoft.com/office/drawing/2014/main" id="{00000000-0008-0000-0300-000033010000}"/>
            </a:ext>
          </a:extLst>
        </xdr:cNvPr>
        <xdr:cNvSpPr txBox="1"/>
      </xdr:nvSpPr>
      <xdr:spPr>
        <a:xfrm>
          <a:off x="17106900" y="103068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3369</xdr:rowOff>
    </xdr:from>
    <xdr:to>
      <xdr:col>81</xdr:col>
      <xdr:colOff>95250</xdr:colOff>
      <xdr:row>61</xdr:row>
      <xdr:rowOff>104969</xdr:rowOff>
    </xdr:to>
    <xdr:sp macro="" textlink="">
      <xdr:nvSpPr>
        <xdr:cNvPr id="308" name="フローチャート: 判断 307">
          <a:extLst>
            <a:ext uri="{FF2B5EF4-FFF2-40B4-BE49-F238E27FC236}">
              <a16:creationId xmlns:a16="http://schemas.microsoft.com/office/drawing/2014/main" id="{00000000-0008-0000-0300-000034010000}"/>
            </a:ext>
          </a:extLst>
        </xdr:cNvPr>
        <xdr:cNvSpPr/>
      </xdr:nvSpPr>
      <xdr:spPr>
        <a:xfrm>
          <a:off x="16967200" y="1046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157909</xdr:rowOff>
    </xdr:from>
    <xdr:to>
      <xdr:col>77</xdr:col>
      <xdr:colOff>44450</xdr:colOff>
      <xdr:row>65</xdr:row>
      <xdr:rowOff>44552</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5290800" y="11130709"/>
          <a:ext cx="889000" cy="5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118897</xdr:rowOff>
    </xdr:from>
    <xdr:to>
      <xdr:col>77</xdr:col>
      <xdr:colOff>95250</xdr:colOff>
      <xdr:row>61</xdr:row>
      <xdr:rowOff>49047</xdr:rowOff>
    </xdr:to>
    <xdr:sp macro="" textlink="">
      <xdr:nvSpPr>
        <xdr:cNvPr id="310" name="フローチャート: 判断 309">
          <a:extLst>
            <a:ext uri="{FF2B5EF4-FFF2-40B4-BE49-F238E27FC236}">
              <a16:creationId xmlns:a16="http://schemas.microsoft.com/office/drawing/2014/main" id="{00000000-0008-0000-0300-000036010000}"/>
            </a:ext>
          </a:extLst>
        </xdr:cNvPr>
        <xdr:cNvSpPr/>
      </xdr:nvSpPr>
      <xdr:spPr>
        <a:xfrm>
          <a:off x="16129000" y="1040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59224</xdr:rowOff>
    </xdr:from>
    <xdr:ext cx="7366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5798800" y="10174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110131</xdr:rowOff>
    </xdr:from>
    <xdr:to>
      <xdr:col>72</xdr:col>
      <xdr:colOff>203200</xdr:colOff>
      <xdr:row>64</xdr:row>
      <xdr:rowOff>157909</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4401800" y="11082931"/>
          <a:ext cx="889000" cy="4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69980</xdr:rowOff>
    </xdr:from>
    <xdr:to>
      <xdr:col>73</xdr:col>
      <xdr:colOff>44450</xdr:colOff>
      <xdr:row>60</xdr:row>
      <xdr:rowOff>130</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5240000" y="1018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10307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4909800" y="995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110131</xdr:rowOff>
    </xdr:from>
    <xdr:to>
      <xdr:col>68</xdr:col>
      <xdr:colOff>152400</xdr:colOff>
      <xdr:row>64</xdr:row>
      <xdr:rowOff>128048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3512800" y="11082931"/>
          <a:ext cx="889000" cy="1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151600</xdr:rowOff>
    </xdr:from>
    <xdr:to>
      <xdr:col>68</xdr:col>
      <xdr:colOff>203200</xdr:colOff>
      <xdr:row>60</xdr:row>
      <xdr:rowOff>81750</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4351000" y="102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91927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020800" y="100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59671</xdr:rowOff>
    </xdr:from>
    <xdr:to>
      <xdr:col>64</xdr:col>
      <xdr:colOff>152400</xdr:colOff>
      <xdr:row>58</xdr:row>
      <xdr:rowOff>161271</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3462000" y="1000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171448</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3131800" y="977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98054</xdr:rowOff>
    </xdr:from>
    <xdr:to>
      <xdr:col>81</xdr:col>
      <xdr:colOff>95250</xdr:colOff>
      <xdr:row>66</xdr:row>
      <xdr:rowOff>28204</xdr:rowOff>
    </xdr:to>
    <xdr:sp macro="" textlink="">
      <xdr:nvSpPr>
        <xdr:cNvPr id="325" name="楕円 324">
          <a:extLst>
            <a:ext uri="{FF2B5EF4-FFF2-40B4-BE49-F238E27FC236}">
              <a16:creationId xmlns:a16="http://schemas.microsoft.com/office/drawing/2014/main" id="{00000000-0008-0000-0300-000045010000}"/>
            </a:ext>
          </a:extLst>
        </xdr:cNvPr>
        <xdr:cNvSpPr/>
      </xdr:nvSpPr>
      <xdr:spPr>
        <a:xfrm>
          <a:off x="16967200" y="1124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165381</xdr:rowOff>
    </xdr:from>
    <xdr:ext cx="762000" cy="259045"/>
    <xdr:sp macro="" textlink="">
      <xdr:nvSpPr>
        <xdr:cNvPr id="326" name="定員管理の状況該当値テキスト">
          <a:extLst>
            <a:ext uri="{FF2B5EF4-FFF2-40B4-BE49-F238E27FC236}">
              <a16:creationId xmlns:a16="http://schemas.microsoft.com/office/drawing/2014/main" id="{00000000-0008-0000-0300-000046010000}"/>
            </a:ext>
          </a:extLst>
        </xdr:cNvPr>
        <xdr:cNvSpPr txBox="1"/>
      </xdr:nvSpPr>
      <xdr:spPr>
        <a:xfrm>
          <a:off x="17106900" y="111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165202</xdr:rowOff>
    </xdr:from>
    <xdr:to>
      <xdr:col>77</xdr:col>
      <xdr:colOff>95250</xdr:colOff>
      <xdr:row>65</xdr:row>
      <xdr:rowOff>95352</xdr:rowOff>
    </xdr:to>
    <xdr:sp macro="" textlink="">
      <xdr:nvSpPr>
        <xdr:cNvPr id="327" name="楕円 326">
          <a:extLst>
            <a:ext uri="{FF2B5EF4-FFF2-40B4-BE49-F238E27FC236}">
              <a16:creationId xmlns:a16="http://schemas.microsoft.com/office/drawing/2014/main" id="{00000000-0008-0000-0300-000047010000}"/>
            </a:ext>
          </a:extLst>
        </xdr:cNvPr>
        <xdr:cNvSpPr/>
      </xdr:nvSpPr>
      <xdr:spPr>
        <a:xfrm>
          <a:off x="16129000" y="1113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80129</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1224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107109</xdr:rowOff>
    </xdr:from>
    <xdr:to>
      <xdr:col>73</xdr:col>
      <xdr:colOff>44450</xdr:colOff>
      <xdr:row>65</xdr:row>
      <xdr:rowOff>37259</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5240000" y="1107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22036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1166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59331</xdr:rowOff>
    </xdr:from>
    <xdr:to>
      <xdr:col>68</xdr:col>
      <xdr:colOff>203200</xdr:colOff>
      <xdr:row>64</xdr:row>
      <xdr:rowOff>160931</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4351000" y="1103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145708</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111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77248</xdr:rowOff>
    </xdr:from>
    <xdr:to>
      <xdr:col>64</xdr:col>
      <xdr:colOff>152400</xdr:colOff>
      <xdr:row>65</xdr:row>
      <xdr:rowOff>7398</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3462000" y="1105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163625</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113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5" name="正方形/長方形 334">
          <a:extLst>
            <a:ext uri="{FF2B5EF4-FFF2-40B4-BE49-F238E27FC236}">
              <a16:creationId xmlns:a16="http://schemas.microsoft.com/office/drawing/2014/main" id="{00000000-0008-0000-0300-00004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実質公債費比率は、都道府県平均、グループ内平均を下回っている状態にある。</a:t>
          </a: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年度が</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ポイント改善した主な理由は、公債費の減少や、国営土地改良事業負担金等の減少による公債費に準ずる債務負担行為等の減少である。</a:t>
          </a:r>
        </a:p>
        <a:p>
          <a:r>
            <a:rPr kumimoji="1" lang="ja-JP" altLang="en-US" sz="1100">
              <a:latin typeface="ＭＳ Ｐゴシック" panose="020B0600070205080204" pitchFamily="50" charset="-128"/>
              <a:ea typeface="ＭＳ Ｐゴシック" panose="020B0600070205080204" pitchFamily="50" charset="-128"/>
            </a:rPr>
            <a:t>　今後、国民スポーツ大会・全国障害者スポーツ大会の開催にむけた施設整備をはじめとした将来の佐賀の発展のために必要な大型事業の実施による県債発行の増加に伴い、後年度の公債費の増加が見込まれるため、３０年償還の県債を発行し、公債費の平準化を図るとともに、後年度に財政措置のある地方債を活用するなど歳入確保対策の強化や徹底した歳出の見直し等を行うことで、安定的かつ弾力的な財政運営に取り組む。</a:t>
          </a:r>
        </a:p>
      </xdr:txBody>
    </xdr:sp>
    <xdr:clientData/>
  </xdr:twoCellAnchor>
  <xdr:oneCellAnchor>
    <xdr:from>
      <xdr:col>61</xdr:col>
      <xdr:colOff>6350</xdr:colOff>
      <xdr:row>32</xdr:row>
      <xdr:rowOff>101600</xdr:rowOff>
    </xdr:from>
    <xdr:ext cx="298543" cy="22570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7" name="直線コネクタ 346">
          <a:extLst>
            <a:ext uri="{FF2B5EF4-FFF2-40B4-BE49-F238E27FC236}">
              <a16:creationId xmlns:a16="http://schemas.microsoft.com/office/drawing/2014/main" id="{00000000-0008-0000-0300-00005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49" name="直線コネクタ 348">
          <a:extLst>
            <a:ext uri="{FF2B5EF4-FFF2-40B4-BE49-F238E27FC236}">
              <a16:creationId xmlns:a16="http://schemas.microsoft.com/office/drawing/2014/main" id="{00000000-0008-0000-0300-00005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3" name="公債費負担の状況グラフ枠">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44</xdr:row>
      <xdr:rowOff>78922</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flipV="1">
          <a:off x="17018000" y="6088743"/>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50999</xdr:rowOff>
    </xdr:from>
    <xdr:ext cx="762000" cy="259045"/>
    <xdr:sp macro="" textlink="">
      <xdr:nvSpPr>
        <xdr:cNvPr id="365" name="公債費負担の状況最小値テキスト">
          <a:extLst>
            <a:ext uri="{FF2B5EF4-FFF2-40B4-BE49-F238E27FC236}">
              <a16:creationId xmlns:a16="http://schemas.microsoft.com/office/drawing/2014/main" id="{00000000-0008-0000-0300-00006D010000}"/>
            </a:ext>
          </a:extLst>
        </xdr:cNvPr>
        <xdr:cNvSpPr txBox="1"/>
      </xdr:nvSpPr>
      <xdr:spPr>
        <a:xfrm>
          <a:off x="17106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78922</xdr:rowOff>
    </xdr:from>
    <xdr:to>
      <xdr:col>81</xdr:col>
      <xdr:colOff>133350</xdr:colOff>
      <xdr:row>44</xdr:row>
      <xdr:rowOff>78922</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6929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67" name="公債費負担の状況最大値テキスト">
          <a:extLst>
            <a:ext uri="{FF2B5EF4-FFF2-40B4-BE49-F238E27FC236}">
              <a16:creationId xmlns:a16="http://schemas.microsoft.com/office/drawing/2014/main" id="{00000000-0008-0000-0300-00006F010000}"/>
            </a:ext>
          </a:extLst>
        </xdr:cNvPr>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20864</xdr:rowOff>
    </xdr:from>
    <xdr:to>
      <xdr:col>81</xdr:col>
      <xdr:colOff>44450</xdr:colOff>
      <xdr:row>37</xdr:row>
      <xdr:rowOff>55336</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6179800" y="636451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167112</xdr:rowOff>
    </xdr:from>
    <xdr:ext cx="762000" cy="259045"/>
    <xdr:sp macro="" textlink="">
      <xdr:nvSpPr>
        <xdr:cNvPr id="370" name="公債費負担の状況平均値テキスト">
          <a:extLst>
            <a:ext uri="{FF2B5EF4-FFF2-40B4-BE49-F238E27FC236}">
              <a16:creationId xmlns:a16="http://schemas.microsoft.com/office/drawing/2014/main" id="{00000000-0008-0000-0300-000072010000}"/>
            </a:ext>
          </a:extLst>
        </xdr:cNvPr>
        <xdr:cNvSpPr txBox="1"/>
      </xdr:nvSpPr>
      <xdr:spPr>
        <a:xfrm>
          <a:off x="17106900" y="6682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23585</xdr:rowOff>
    </xdr:from>
    <xdr:to>
      <xdr:col>81</xdr:col>
      <xdr:colOff>95250</xdr:colOff>
      <xdr:row>39</xdr:row>
      <xdr:rowOff>125185</xdr:rowOff>
    </xdr:to>
    <xdr:sp macro="" textlink="">
      <xdr:nvSpPr>
        <xdr:cNvPr id="371" name="フローチャート: 判断 370">
          <a:extLst>
            <a:ext uri="{FF2B5EF4-FFF2-40B4-BE49-F238E27FC236}">
              <a16:creationId xmlns:a16="http://schemas.microsoft.com/office/drawing/2014/main" id="{00000000-0008-0000-0300-000073010000}"/>
            </a:ext>
          </a:extLst>
        </xdr:cNvPr>
        <xdr:cNvSpPr/>
      </xdr:nvSpPr>
      <xdr:spPr>
        <a:xfrm>
          <a:off x="169672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55336</xdr:rowOff>
    </xdr:from>
    <xdr:to>
      <xdr:col>77</xdr:col>
      <xdr:colOff>44450</xdr:colOff>
      <xdr:row>37</xdr:row>
      <xdr:rowOff>124278</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5290800" y="6398986"/>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109765</xdr:rowOff>
    </xdr:from>
    <xdr:to>
      <xdr:col>77</xdr:col>
      <xdr:colOff>95250</xdr:colOff>
      <xdr:row>40</xdr:row>
      <xdr:rowOff>39915</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129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24692</xdr:rowOff>
    </xdr:from>
    <xdr:ext cx="7366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5798800" y="688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124278</xdr:rowOff>
    </xdr:from>
    <xdr:to>
      <xdr:col>72</xdr:col>
      <xdr:colOff>203200</xdr:colOff>
      <xdr:row>38</xdr:row>
      <xdr:rowOff>159657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4401800" y="6467928"/>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93435</xdr:rowOff>
    </xdr:from>
    <xdr:to>
      <xdr:col>73</xdr:col>
      <xdr:colOff>44450</xdr:colOff>
      <xdr:row>41</xdr:row>
      <xdr:rowOff>23585</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5240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8362</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4909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159657</xdr:rowOff>
    </xdr:from>
    <xdr:to>
      <xdr:col>68</xdr:col>
      <xdr:colOff>152400</xdr:colOff>
      <xdr:row>39</xdr:row>
      <xdr:rowOff>143328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3512800" y="6674757"/>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94343</xdr:rowOff>
    </xdr:from>
    <xdr:to>
      <xdr:col>68</xdr:col>
      <xdr:colOff>203200</xdr:colOff>
      <xdr:row>42</xdr:row>
      <xdr:rowOff>24493</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4351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9270</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4020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113393</xdr:rowOff>
    </xdr:from>
    <xdr:to>
      <xdr:col>64</xdr:col>
      <xdr:colOff>152400</xdr:colOff>
      <xdr:row>44</xdr:row>
      <xdr:rowOff>43543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3462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28320</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3131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141514</xdr:rowOff>
    </xdr:from>
    <xdr:to>
      <xdr:col>81</xdr:col>
      <xdr:colOff>95250</xdr:colOff>
      <xdr:row>37</xdr:row>
      <xdr:rowOff>71664</xdr:rowOff>
    </xdr:to>
    <xdr:sp macro="" textlink="">
      <xdr:nvSpPr>
        <xdr:cNvPr id="388" name="楕円 387">
          <a:extLst>
            <a:ext uri="{FF2B5EF4-FFF2-40B4-BE49-F238E27FC236}">
              <a16:creationId xmlns:a16="http://schemas.microsoft.com/office/drawing/2014/main" id="{00000000-0008-0000-0300-000084010000}"/>
            </a:ext>
          </a:extLst>
        </xdr:cNvPr>
        <xdr:cNvSpPr/>
      </xdr:nvSpPr>
      <xdr:spPr>
        <a:xfrm>
          <a:off x="169672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158041</xdr:rowOff>
    </xdr:from>
    <xdr:ext cx="762000" cy="259045"/>
    <xdr:sp macro="" textlink="">
      <xdr:nvSpPr>
        <xdr:cNvPr id="389" name="公債費負担の状況該当値テキスト">
          <a:extLst>
            <a:ext uri="{FF2B5EF4-FFF2-40B4-BE49-F238E27FC236}">
              <a16:creationId xmlns:a16="http://schemas.microsoft.com/office/drawing/2014/main" id="{00000000-0008-0000-0300-000085010000}"/>
            </a:ext>
          </a:extLst>
        </xdr:cNvPr>
        <xdr:cNvSpPr txBox="1"/>
      </xdr:nvSpPr>
      <xdr:spPr>
        <a:xfrm>
          <a:off x="17106900" y="615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4536</xdr:rowOff>
    </xdr:from>
    <xdr:to>
      <xdr:col>77</xdr:col>
      <xdr:colOff>95250</xdr:colOff>
      <xdr:row>37</xdr:row>
      <xdr:rowOff>106136</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129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116313</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117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73478</xdr:rowOff>
    </xdr:from>
    <xdr:to>
      <xdr:col>73</xdr:col>
      <xdr:colOff>44450</xdr:colOff>
      <xdr:row>38</xdr:row>
      <xdr:rowOff>3628</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5240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13805</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108857</xdr:rowOff>
    </xdr:from>
    <xdr:to>
      <xdr:col>68</xdr:col>
      <xdr:colOff>203200</xdr:colOff>
      <xdr:row>39</xdr:row>
      <xdr:rowOff>39007</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4351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49184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92528</xdr:rowOff>
    </xdr:from>
    <xdr:to>
      <xdr:col>64</xdr:col>
      <xdr:colOff>152400</xdr:colOff>
      <xdr:row>40</xdr:row>
      <xdr:rowOff>22678</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3462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32855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8" name="正方形/長方形 397">
          <a:extLst>
            <a:ext uri="{FF2B5EF4-FFF2-40B4-BE49-F238E27FC236}">
              <a16:creationId xmlns:a16="http://schemas.microsoft.com/office/drawing/2014/main" id="{00000000-0008-0000-0300-00008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将来負担比率は、都道府県平均、グループ内平均を下回っている状況にある。</a:t>
          </a:r>
        </a:p>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H30</a:t>
          </a:r>
          <a:r>
            <a:rPr kumimoji="1" lang="ja-JP" altLang="en-US" sz="1200">
              <a:latin typeface="ＭＳ Ｐゴシック" panose="020B0600070205080204" pitchFamily="50" charset="-128"/>
              <a:ea typeface="ＭＳ Ｐゴシック" panose="020B0600070205080204" pitchFamily="50" charset="-128"/>
            </a:rPr>
            <a:t>年度が</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ポイント改善した主な要因は、退職手当負担見込額の減少や、一般会計に係る地方債残高の減少である。</a:t>
          </a:r>
        </a:p>
        <a:p>
          <a:r>
            <a:rPr kumimoji="1" lang="ja-JP" altLang="en-US" sz="1200">
              <a:latin typeface="ＭＳ Ｐゴシック" panose="020B0600070205080204" pitchFamily="50" charset="-128"/>
              <a:ea typeface="ＭＳ Ｐゴシック" panose="020B0600070205080204" pitchFamily="50" charset="-128"/>
            </a:rPr>
            <a:t>　国民スポーツ大会・全国障害者スポーツ大会の開催にむけた施設整備をはじめとした将来の佐賀の発展のために必要な大型事業の実施による県債発行の増加が見込まれるため、県税収入をはじめとする歳入確保対策の強化や徹底した歳出の見直し等を行うことで、安定的かつ弾力的な財政運営に取り組む。</a:t>
          </a:r>
        </a:p>
      </xdr:txBody>
    </xdr:sp>
    <xdr:clientData/>
  </xdr:twoCellAnchor>
  <xdr:oneCellAnchor>
    <xdr:from>
      <xdr:col>61</xdr:col>
      <xdr:colOff>6350</xdr:colOff>
      <xdr:row>10</xdr:row>
      <xdr:rowOff>63500</xdr:rowOff>
    </xdr:from>
    <xdr:ext cx="298543" cy="22570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0" name="直線コネクタ 409">
          <a:extLst>
            <a:ext uri="{FF2B5EF4-FFF2-40B4-BE49-F238E27FC236}">
              <a16:creationId xmlns:a16="http://schemas.microsoft.com/office/drawing/2014/main" id="{00000000-0008-0000-0300-00009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2" name="直線コネクタ 411">
          <a:extLst>
            <a:ext uri="{FF2B5EF4-FFF2-40B4-BE49-F238E27FC236}">
              <a16:creationId xmlns:a16="http://schemas.microsoft.com/office/drawing/2014/main" id="{00000000-0008-0000-0300-00009C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将来負担の状況グラフ枠">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96520</xdr:rowOff>
    </xdr:from>
    <xdr:to>
      <xdr:col>81</xdr:col>
      <xdr:colOff>44450</xdr:colOff>
      <xdr:row>21</xdr:row>
      <xdr:rowOff>90450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flipV="1">
          <a:off x="17018000" y="2668270"/>
          <a:ext cx="0" cy="1022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62527</xdr:rowOff>
    </xdr:from>
    <xdr:ext cx="762000" cy="259045"/>
    <xdr:sp macro="" textlink="">
      <xdr:nvSpPr>
        <xdr:cNvPr id="423" name="将来負担の状況最小値テキスト">
          <a:extLst>
            <a:ext uri="{FF2B5EF4-FFF2-40B4-BE49-F238E27FC236}">
              <a16:creationId xmlns:a16="http://schemas.microsoft.com/office/drawing/2014/main" id="{00000000-0008-0000-0300-0000A7010000}"/>
            </a:ext>
          </a:extLst>
        </xdr:cNvPr>
        <xdr:cNvSpPr txBox="1"/>
      </xdr:nvSpPr>
      <xdr:spPr>
        <a:xfrm>
          <a:off x="17106900" y="36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90450</xdr:rowOff>
    </xdr:from>
    <xdr:to>
      <xdr:col>81</xdr:col>
      <xdr:colOff>133350</xdr:colOff>
      <xdr:row>21</xdr:row>
      <xdr:rowOff>90450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6929100" y="369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11447</xdr:rowOff>
    </xdr:from>
    <xdr:ext cx="762000" cy="259045"/>
    <xdr:sp macro="" textlink="">
      <xdr:nvSpPr>
        <xdr:cNvPr id="425" name="将来負担の状況最大値テキスト">
          <a:extLst>
            <a:ext uri="{FF2B5EF4-FFF2-40B4-BE49-F238E27FC236}">
              <a16:creationId xmlns:a16="http://schemas.microsoft.com/office/drawing/2014/main" id="{00000000-0008-0000-0300-0000A9010000}"/>
            </a:ext>
          </a:extLst>
        </xdr:cNvPr>
        <xdr:cNvSpPr txBox="1"/>
      </xdr:nvSpPr>
      <xdr:spPr>
        <a:xfrm>
          <a:off x="17106900" y="241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96520</xdr:rowOff>
    </xdr:from>
    <xdr:to>
      <xdr:col>81</xdr:col>
      <xdr:colOff>133350</xdr:colOff>
      <xdr:row>15</xdr:row>
      <xdr:rowOff>96520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6929100" y="266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75032</xdr:rowOff>
    </xdr:from>
    <xdr:to>
      <xdr:col>81</xdr:col>
      <xdr:colOff>44450</xdr:colOff>
      <xdr:row>17</xdr:row>
      <xdr:rowOff>77927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6179800" y="2989682"/>
          <a:ext cx="8382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115866</xdr:rowOff>
    </xdr:from>
    <xdr:ext cx="762000" cy="259045"/>
    <xdr:sp macro="" textlink="">
      <xdr:nvSpPr>
        <xdr:cNvPr id="428" name="将来負担の状況平均値テキスト">
          <a:extLst>
            <a:ext uri="{FF2B5EF4-FFF2-40B4-BE49-F238E27FC236}">
              <a16:creationId xmlns:a16="http://schemas.microsoft.com/office/drawing/2014/main" id="{00000000-0008-0000-0300-0000AC010000}"/>
            </a:ext>
          </a:extLst>
        </xdr:cNvPr>
        <xdr:cNvSpPr txBox="1"/>
      </xdr:nvSpPr>
      <xdr:spPr>
        <a:xfrm>
          <a:off x="17106900" y="3201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143789</xdr:rowOff>
    </xdr:from>
    <xdr:to>
      <xdr:col>81</xdr:col>
      <xdr:colOff>95250</xdr:colOff>
      <xdr:row>19</xdr:row>
      <xdr:rowOff>73940</xdr:rowOff>
    </xdr:to>
    <xdr:sp macro="" textlink="">
      <xdr:nvSpPr>
        <xdr:cNvPr id="429" name="フローチャート: 判断 428">
          <a:extLst>
            <a:ext uri="{FF2B5EF4-FFF2-40B4-BE49-F238E27FC236}">
              <a16:creationId xmlns:a16="http://schemas.microsoft.com/office/drawing/2014/main" id="{00000000-0008-0000-0300-0000AD010000}"/>
            </a:ext>
          </a:extLst>
        </xdr:cNvPr>
        <xdr:cNvSpPr/>
      </xdr:nvSpPr>
      <xdr:spPr>
        <a:xfrm>
          <a:off x="16967200" y="32298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53315</xdr:rowOff>
    </xdr:from>
    <xdr:to>
      <xdr:col>77</xdr:col>
      <xdr:colOff>44450</xdr:colOff>
      <xdr:row>17</xdr:row>
      <xdr:rowOff>77927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5290800" y="2967965"/>
          <a:ext cx="8890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149098</xdr:rowOff>
    </xdr:from>
    <xdr:to>
      <xdr:col>77</xdr:col>
      <xdr:colOff>95250</xdr:colOff>
      <xdr:row>19</xdr:row>
      <xdr:rowOff>79248</xdr:rowOff>
    </xdr:to>
    <xdr:sp macro="" textlink="">
      <xdr:nvSpPr>
        <xdr:cNvPr id="431" name="フローチャート: 判断 430">
          <a:extLst>
            <a:ext uri="{FF2B5EF4-FFF2-40B4-BE49-F238E27FC236}">
              <a16:creationId xmlns:a16="http://schemas.microsoft.com/office/drawing/2014/main" id="{00000000-0008-0000-0300-0000AF010000}"/>
            </a:ext>
          </a:extLst>
        </xdr:cNvPr>
        <xdr:cNvSpPr/>
      </xdr:nvSpPr>
      <xdr:spPr>
        <a:xfrm>
          <a:off x="161290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64025</xdr:rowOff>
    </xdr:from>
    <xdr:ext cx="7366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5798800" y="332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50902</xdr:rowOff>
    </xdr:from>
    <xdr:to>
      <xdr:col>72</xdr:col>
      <xdr:colOff>203200</xdr:colOff>
      <xdr:row>17</xdr:row>
      <xdr:rowOff>53315</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4401800" y="296555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156820</xdr:rowOff>
    </xdr:from>
    <xdr:to>
      <xdr:col>73</xdr:col>
      <xdr:colOff>44450</xdr:colOff>
      <xdr:row>19</xdr:row>
      <xdr:rowOff>86970</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5240000" y="32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71746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4909800" y="332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50902</xdr:rowOff>
    </xdr:from>
    <xdr:to>
      <xdr:col>68</xdr:col>
      <xdr:colOff>152400</xdr:colOff>
      <xdr:row>17</xdr:row>
      <xdr:rowOff>58623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3512800" y="2965552"/>
          <a:ext cx="889000" cy="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130277</xdr:rowOff>
    </xdr:from>
    <xdr:to>
      <xdr:col>68</xdr:col>
      <xdr:colOff>203200</xdr:colOff>
      <xdr:row>19</xdr:row>
      <xdr:rowOff>60427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4351000" y="321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45204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020800" y="330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13716</xdr:rowOff>
    </xdr:from>
    <xdr:to>
      <xdr:col>64</xdr:col>
      <xdr:colOff>152400</xdr:colOff>
      <xdr:row>20</xdr:row>
      <xdr:rowOff>115316</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3462000" y="344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100093</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3131800" y="352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24232</xdr:rowOff>
    </xdr:from>
    <xdr:to>
      <xdr:col>81</xdr:col>
      <xdr:colOff>95250</xdr:colOff>
      <xdr:row>17</xdr:row>
      <xdr:rowOff>125832</xdr:rowOff>
    </xdr:to>
    <xdr:sp macro="" textlink="">
      <xdr:nvSpPr>
        <xdr:cNvPr id="446" name="楕円 445">
          <a:extLst>
            <a:ext uri="{FF2B5EF4-FFF2-40B4-BE49-F238E27FC236}">
              <a16:creationId xmlns:a16="http://schemas.microsoft.com/office/drawing/2014/main" id="{00000000-0008-0000-0300-0000BE010000}"/>
            </a:ext>
          </a:extLst>
        </xdr:cNvPr>
        <xdr:cNvSpPr/>
      </xdr:nvSpPr>
      <xdr:spPr>
        <a:xfrm>
          <a:off x="16967200" y="293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40759</xdr:rowOff>
    </xdr:from>
    <xdr:ext cx="762000" cy="259045"/>
    <xdr:sp macro="" textlink="">
      <xdr:nvSpPr>
        <xdr:cNvPr id="447" name="将来負担の状況該当値テキスト">
          <a:extLst>
            <a:ext uri="{FF2B5EF4-FFF2-40B4-BE49-F238E27FC236}">
              <a16:creationId xmlns:a16="http://schemas.microsoft.com/office/drawing/2014/main" id="{00000000-0008-0000-0300-0000BF010000}"/>
            </a:ext>
          </a:extLst>
        </xdr:cNvPr>
        <xdr:cNvSpPr txBox="1"/>
      </xdr:nvSpPr>
      <xdr:spPr>
        <a:xfrm>
          <a:off x="17106900" y="278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27127</xdr:rowOff>
    </xdr:from>
    <xdr:to>
      <xdr:col>77</xdr:col>
      <xdr:colOff>95250</xdr:colOff>
      <xdr:row>17</xdr:row>
      <xdr:rowOff>128727</xdr:rowOff>
    </xdr:to>
    <xdr:sp macro="" textlink="">
      <xdr:nvSpPr>
        <xdr:cNvPr id="448" name="楕円 447">
          <a:extLst>
            <a:ext uri="{FF2B5EF4-FFF2-40B4-BE49-F238E27FC236}">
              <a16:creationId xmlns:a16="http://schemas.microsoft.com/office/drawing/2014/main" id="{00000000-0008-0000-0300-0000C0010000}"/>
            </a:ext>
          </a:extLst>
        </xdr:cNvPr>
        <xdr:cNvSpPr/>
      </xdr:nvSpPr>
      <xdr:spPr>
        <a:xfrm>
          <a:off x="16129000" y="294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138904</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71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2515</xdr:rowOff>
    </xdr:from>
    <xdr:to>
      <xdr:col>73</xdr:col>
      <xdr:colOff>44450</xdr:colOff>
      <xdr:row>17</xdr:row>
      <xdr:rowOff>104115</xdr:rowOff>
    </xdr:to>
    <xdr:sp macro="" textlink="">
      <xdr:nvSpPr>
        <xdr:cNvPr id="450" name="楕円 449">
          <a:extLst>
            <a:ext uri="{FF2B5EF4-FFF2-40B4-BE49-F238E27FC236}">
              <a16:creationId xmlns:a16="http://schemas.microsoft.com/office/drawing/2014/main" id="{00000000-0008-0000-0300-0000C2010000}"/>
            </a:ext>
          </a:extLst>
        </xdr:cNvPr>
        <xdr:cNvSpPr/>
      </xdr:nvSpPr>
      <xdr:spPr>
        <a:xfrm>
          <a:off x="15240000" y="291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114292</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686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102</xdr:rowOff>
    </xdr:from>
    <xdr:to>
      <xdr:col>68</xdr:col>
      <xdr:colOff>203200</xdr:colOff>
      <xdr:row>17</xdr:row>
      <xdr:rowOff>101702</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4351000" y="291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111879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68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7823</xdr:rowOff>
    </xdr:from>
    <xdr:to>
      <xdr:col>64</xdr:col>
      <xdr:colOff>152400</xdr:colOff>
      <xdr:row>17</xdr:row>
      <xdr:rowOff>109423</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3462000" y="292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119600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69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828,781
822,443
2,440.70
437,769,528
427,869,930
5,397,947
256,811,655
698,339,363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H29</a:t>
          </a:r>
          <a:r>
            <a:rPr kumimoji="1" lang="ja-JP" altLang="en-US" sz="1200">
              <a:latin typeface="ＭＳ Ｐゴシック" panose="020B0600070205080204" pitchFamily="50" charset="-128"/>
              <a:ea typeface="ＭＳ Ｐゴシック" panose="020B0600070205080204" pitchFamily="50" charset="-128"/>
            </a:rPr>
            <a:t>年度は時間外手当の減や退職手当基金の充当による一般財源の減により、</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ポイント改善したものの、</a:t>
          </a:r>
          <a:r>
            <a:rPr kumimoji="1" lang="en-US" altLang="ja-JP" sz="1200">
              <a:latin typeface="ＭＳ Ｐゴシック" panose="020B0600070205080204" pitchFamily="50" charset="-128"/>
              <a:ea typeface="ＭＳ Ｐゴシック" panose="020B0600070205080204" pitchFamily="50" charset="-128"/>
            </a:rPr>
            <a:t>H30</a:t>
          </a:r>
          <a:r>
            <a:rPr kumimoji="1" lang="ja-JP" altLang="en-US" sz="1200">
              <a:latin typeface="ＭＳ Ｐゴシック" panose="020B0600070205080204" pitchFamily="50" charset="-128"/>
              <a:ea typeface="ＭＳ Ｐゴシック" panose="020B0600070205080204" pitchFamily="50" charset="-128"/>
            </a:rPr>
            <a:t>年度は基本給や退職手当の増などにより増加している。</a:t>
          </a:r>
        </a:p>
        <a:p>
          <a:r>
            <a:rPr kumimoji="1" lang="ja-JP" altLang="en-US" sz="1200">
              <a:latin typeface="ＭＳ Ｐゴシック" panose="020B0600070205080204" pitchFamily="50" charset="-128"/>
              <a:ea typeface="ＭＳ Ｐゴシック" panose="020B0600070205080204" pitchFamily="50" charset="-128"/>
            </a:rPr>
            <a:t>　グループ内平均に比べ高い割合で推移しているため、引き続き、総人件費の適切な管理に基づき、効率的で機能的な人員配置により、限られた経営資源の効率的な活用を図り、職員給与等においては、国や他県の状況、社会情勢の変化を踏まえ、必要に応じて適切な見直しを行っていく。</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a:extLst>
            <a:ext uri="{FF2B5EF4-FFF2-40B4-BE49-F238E27FC236}">
              <a16:creationId xmlns:a16="http://schemas.microsoft.com/office/drawing/2014/main" id="{00000000-0008-0000-0400-000039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40</xdr:row>
      <xdr:rowOff>149860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flipV="1">
          <a:off x="4826000" y="5613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59" name="人件費最小値テキスト">
          <a:extLst>
            <a:ext uri="{FF2B5EF4-FFF2-40B4-BE49-F238E27FC236}">
              <a16:creationId xmlns:a16="http://schemas.microsoft.com/office/drawing/2014/main" id="{00000000-0008-0000-0400-00003B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1" name="人件費最大値テキスト">
          <a:extLst>
            <a:ext uri="{FF2B5EF4-FFF2-40B4-BE49-F238E27FC236}">
              <a16:creationId xmlns:a16="http://schemas.microsoft.com/office/drawing/2014/main" id="{00000000-0008-0000-0400-00003D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38</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3987800" y="64820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47007</xdr:rowOff>
    </xdr:from>
    <xdr:ext cx="762000" cy="259045"/>
    <xdr:sp macro="" textlink="">
      <xdr:nvSpPr>
        <xdr:cNvPr id="64" name="人件費平均値テキスト">
          <a:extLst>
            <a:ext uri="{FF2B5EF4-FFF2-40B4-BE49-F238E27FC236}">
              <a16:creationId xmlns:a16="http://schemas.microsoft.com/office/drawing/2014/main" id="{00000000-0008-0000-0400-000040000000}"/>
            </a:ext>
          </a:extLst>
        </xdr:cNvPr>
        <xdr:cNvSpPr txBox="1"/>
      </xdr:nvSpPr>
      <xdr:spPr>
        <a:xfrm>
          <a:off x="4914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65" name="フローチャート: 判断 64">
          <a:extLst>
            <a:ext uri="{FF2B5EF4-FFF2-40B4-BE49-F238E27FC236}">
              <a16:creationId xmlns:a16="http://schemas.microsoft.com/office/drawing/2014/main" id="{00000000-0008-0000-0400-000041000000}"/>
            </a:ext>
          </a:extLst>
        </xdr:cNvPr>
        <xdr:cNvSpPr/>
      </xdr:nvSpPr>
      <xdr:spPr>
        <a:xfrm>
          <a:off x="4775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38</xdr:row>
      <xdr:rowOff>149860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098800" y="64820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68" name="テキスト ボックス 67">
          <a:extLst>
            <a:ext uri="{FF2B5EF4-FFF2-40B4-BE49-F238E27FC236}">
              <a16:creationId xmlns:a16="http://schemas.microsoft.com/office/drawing/2014/main" id="{00000000-0008-0000-0400-000044000000}"/>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104140</xdr:rowOff>
    </xdr:from>
    <xdr:to>
      <xdr:col>15</xdr:col>
      <xdr:colOff>98425</xdr:colOff>
      <xdr:row>38</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2209800" y="6619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58420</xdr:rowOff>
    </xdr:from>
    <xdr:to>
      <xdr:col>11</xdr:col>
      <xdr:colOff>9525</xdr:colOff>
      <xdr:row>38</xdr:row>
      <xdr:rowOff>104140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1320800" y="6573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1270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2" name="楕円 81">
          <a:extLst>
            <a:ext uri="{FF2B5EF4-FFF2-40B4-BE49-F238E27FC236}">
              <a16:creationId xmlns:a16="http://schemas.microsoft.com/office/drawing/2014/main" id="{00000000-0008-0000-0400-000052000000}"/>
            </a:ext>
          </a:extLst>
        </xdr:cNvPr>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83" name="人件費該当値テキスト">
          <a:extLst>
            <a:ext uri="{FF2B5EF4-FFF2-40B4-BE49-F238E27FC236}">
              <a16:creationId xmlns:a16="http://schemas.microsoft.com/office/drawing/2014/main" id="{00000000-0008-0000-0400-000053000000}"/>
            </a:ext>
          </a:extLst>
        </xdr:cNvPr>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99060</xdr:rowOff>
    </xdr:from>
    <xdr:to>
      <xdr:col>15</xdr:col>
      <xdr:colOff>149225</xdr:colOff>
      <xdr:row>39</xdr:row>
      <xdr:rowOff>29210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048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13987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2717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53340</xdr:rowOff>
    </xdr:from>
    <xdr:to>
      <xdr:col>11</xdr:col>
      <xdr:colOff>60325</xdr:colOff>
      <xdr:row>38</xdr:row>
      <xdr:rowOff>154940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2159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139717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1828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xdr:rowOff>
    </xdr:from>
    <xdr:to>
      <xdr:col>6</xdr:col>
      <xdr:colOff>171450</xdr:colOff>
      <xdr:row>38</xdr:row>
      <xdr:rowOff>109220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93997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939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a:extLst>
            <a:ext uri="{FF2B5EF4-FFF2-40B4-BE49-F238E27FC236}">
              <a16:creationId xmlns:a16="http://schemas.microsoft.com/office/drawing/2014/main" id="{00000000-0008-0000-0400-000064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関連経費などの増加に伴い、</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a:p>
          <a:r>
            <a:rPr kumimoji="1" lang="ja-JP" altLang="en-US" sz="1300">
              <a:latin typeface="ＭＳ Ｐゴシック" panose="020B0600070205080204" pitchFamily="50" charset="-128"/>
              <a:ea typeface="ＭＳ Ｐゴシック" panose="020B0600070205080204" pitchFamily="50" charset="-128"/>
            </a:rPr>
            <a:t>　グループ内平均に比べ高い割合で推移しており、事業の選択と集中や効果的な事業執行、事業の見直しを行うことで、財政健全化を図っていく必要がある。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a:extLst>
            <a:ext uri="{FF2B5EF4-FFF2-40B4-BE49-F238E27FC236}">
              <a16:creationId xmlns:a16="http://schemas.microsoft.com/office/drawing/2014/main" id="{00000000-0008-0000-0400-000066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511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50800</xdr:rowOff>
    </xdr:from>
    <xdr:to>
      <xdr:col>82</xdr:col>
      <xdr:colOff>107950</xdr:colOff>
      <xdr:row>19</xdr:row>
      <xdr:rowOff>31750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136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111777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5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18</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136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18</xdr:row>
      <xdr:rowOff>127000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21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35577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18</xdr:row>
      <xdr:rowOff>127000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84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152400</xdr:rowOff>
    </xdr:from>
    <xdr:to>
      <xdr:col>82</xdr:col>
      <xdr:colOff>158750</xdr:colOff>
      <xdr:row>19</xdr:row>
      <xdr:rowOff>82550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124477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0</xdr:rowOff>
    </xdr:from>
    <xdr:to>
      <xdr:col>78</xdr:col>
      <xdr:colOff>120650</xdr:colOff>
      <xdr:row>18</xdr:row>
      <xdr:rowOff>101600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86377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対象施設の増加に伴う障害児通所給付費や生活保護扶助費、児童保護措置費などの増により、対前年度比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ポイントずつ増加している。</a:t>
          </a:r>
        </a:p>
        <a:p>
          <a:r>
            <a:rPr kumimoji="1" lang="ja-JP" altLang="en-US" sz="1300">
              <a:latin typeface="ＭＳ Ｐゴシック" panose="020B0600070205080204" pitchFamily="50" charset="-128"/>
              <a:ea typeface="ＭＳ Ｐゴシック" panose="020B0600070205080204" pitchFamily="50" charset="-128"/>
            </a:rPr>
            <a:t>　グループ内平均とほぼ同じ割合であるが、今後も社会保障関係経費の増加が見込まれることから、その動向に注視していく。</a:t>
          </a:r>
        </a:p>
      </xdr:txBody>
    </xdr:sp>
    <xdr:clientData/>
  </xdr:twoCellAnchor>
  <xdr:oneCellAnchor>
    <xdr:from>
      <xdr:col>3</xdr:col>
      <xdr:colOff>123825</xdr:colOff>
      <xdr:row>49</xdr:row>
      <xdr:rowOff>107950</xdr:rowOff>
    </xdr:from>
    <xdr:ext cx="298543" cy="225703"/>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3" name="扶助費グラフ枠">
          <a:extLst>
            <a:ext uri="{FF2B5EF4-FFF2-40B4-BE49-F238E27FC236}">
              <a16:creationId xmlns:a16="http://schemas.microsoft.com/office/drawing/2014/main" id="{00000000-0008-0000-0400-0000AD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59</xdr:row>
      <xdr:rowOff>92710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flipV="1">
          <a:off x="4826000" y="915670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64787</xdr:rowOff>
    </xdr:from>
    <xdr:ext cx="762000" cy="259045"/>
    <xdr:sp macro="" textlink="">
      <xdr:nvSpPr>
        <xdr:cNvPr id="175" name="扶助費最小値テキスト">
          <a:extLst>
            <a:ext uri="{FF2B5EF4-FFF2-40B4-BE49-F238E27FC236}">
              <a16:creationId xmlns:a16="http://schemas.microsoft.com/office/drawing/2014/main" id="{00000000-0008-0000-0400-0000AF000000}"/>
            </a:ext>
          </a:extLst>
        </xdr:cNvPr>
        <xdr:cNvSpPr txBox="1"/>
      </xdr:nvSpPr>
      <xdr:spPr>
        <a:xfrm>
          <a:off x="4914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92710</xdr:rowOff>
    </xdr:from>
    <xdr:to>
      <xdr:col>24</xdr:col>
      <xdr:colOff>114300</xdr:colOff>
      <xdr:row>59</xdr:row>
      <xdr:rowOff>92710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4737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77" name="扶助費最大値テキスト">
          <a:extLst>
            <a:ext uri="{FF2B5EF4-FFF2-40B4-BE49-F238E27FC236}">
              <a16:creationId xmlns:a16="http://schemas.microsoft.com/office/drawing/2014/main" id="{00000000-0008-0000-0400-0000B1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104140</xdr:rowOff>
    </xdr:from>
    <xdr:to>
      <xdr:col>24</xdr:col>
      <xdr:colOff>25400</xdr:colOff>
      <xdr:row>56</xdr:row>
      <xdr:rowOff>149860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3987800" y="9705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24147</xdr:rowOff>
    </xdr:from>
    <xdr:ext cx="762000" cy="259045"/>
    <xdr:sp macro="" textlink="">
      <xdr:nvSpPr>
        <xdr:cNvPr id="180" name="扶助費平均値テキスト">
          <a:extLst>
            <a:ext uri="{FF2B5EF4-FFF2-40B4-BE49-F238E27FC236}">
              <a16:creationId xmlns:a16="http://schemas.microsoft.com/office/drawing/2014/main" id="{00000000-0008-0000-0400-0000B4000000}"/>
            </a:ext>
          </a:extLst>
        </xdr:cNvPr>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1" name="フローチャート: 判断 180">
          <a:extLst>
            <a:ext uri="{FF2B5EF4-FFF2-40B4-BE49-F238E27FC236}">
              <a16:creationId xmlns:a16="http://schemas.microsoft.com/office/drawing/2014/main" id="{00000000-0008-0000-0400-0000B5000000}"/>
            </a:ext>
          </a:extLst>
        </xdr:cNvPr>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58420</xdr:rowOff>
    </xdr:from>
    <xdr:to>
      <xdr:col>19</xdr:col>
      <xdr:colOff>187325</xdr:colOff>
      <xdr:row>56</xdr:row>
      <xdr:rowOff>104140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098800" y="9659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xdr:rowOff>
    </xdr:from>
    <xdr:to>
      <xdr:col>20</xdr:col>
      <xdr:colOff>38100</xdr:colOff>
      <xdr:row>56</xdr:row>
      <xdr:rowOff>109220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119397</xdr:rowOff>
    </xdr:from>
    <xdr:ext cx="736600" cy="259045"/>
    <xdr:sp macro="" textlink="">
      <xdr:nvSpPr>
        <xdr:cNvPr id="184" name="テキスト ボックス 183">
          <a:extLst>
            <a:ext uri="{FF2B5EF4-FFF2-40B4-BE49-F238E27FC236}">
              <a16:creationId xmlns:a16="http://schemas.microsoft.com/office/drawing/2014/main" id="{00000000-0008-0000-0400-0000B8000000}"/>
            </a:ext>
          </a:extLst>
        </xdr:cNvPr>
        <xdr:cNvSpPr txBox="1"/>
      </xdr:nvSpPr>
      <xdr:spPr>
        <a:xfrm>
          <a:off x="3606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58420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2209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138430</xdr:rowOff>
    </xdr:from>
    <xdr:to>
      <xdr:col>11</xdr:col>
      <xdr:colOff>9525</xdr:colOff>
      <xdr:row>56</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1320800" y="9568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99060</xdr:rowOff>
    </xdr:from>
    <xdr:to>
      <xdr:col>24</xdr:col>
      <xdr:colOff>76200</xdr:colOff>
      <xdr:row>57</xdr:row>
      <xdr:rowOff>29210</xdr:rowOff>
    </xdr:to>
    <xdr:sp macro="" textlink="">
      <xdr:nvSpPr>
        <xdr:cNvPr id="198" name="楕円 197">
          <a:extLst>
            <a:ext uri="{FF2B5EF4-FFF2-40B4-BE49-F238E27FC236}">
              <a16:creationId xmlns:a16="http://schemas.microsoft.com/office/drawing/2014/main" id="{00000000-0008-0000-0400-0000C6000000}"/>
            </a:ext>
          </a:extLst>
        </xdr:cNvPr>
        <xdr:cNvSpPr/>
      </xdr:nvSpPr>
      <xdr:spPr>
        <a:xfrm>
          <a:off x="4775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71137</xdr:rowOff>
    </xdr:from>
    <xdr:ext cx="762000" cy="259045"/>
    <xdr:sp macro="" textlink="">
      <xdr:nvSpPr>
        <xdr:cNvPr id="199" name="扶助費該当値テキスト">
          <a:extLst>
            <a:ext uri="{FF2B5EF4-FFF2-40B4-BE49-F238E27FC236}">
              <a16:creationId xmlns:a16="http://schemas.microsoft.com/office/drawing/2014/main" id="{00000000-0008-0000-0400-0000C7000000}"/>
            </a:ext>
          </a:extLst>
        </xdr:cNvPr>
        <xdr:cNvSpPr txBox="1"/>
      </xdr:nvSpPr>
      <xdr:spPr>
        <a:xfrm>
          <a:off x="4914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53340</xdr:rowOff>
    </xdr:from>
    <xdr:to>
      <xdr:col>20</xdr:col>
      <xdr:colOff>38100</xdr:colOff>
      <xdr:row>56</xdr:row>
      <xdr:rowOff>154940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3937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139717</xdr:rowOff>
    </xdr:from>
    <xdr:ext cx="7366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606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xdr:rowOff>
    </xdr:from>
    <xdr:to>
      <xdr:col>15</xdr:col>
      <xdr:colOff>149225</xdr:colOff>
      <xdr:row>56</xdr:row>
      <xdr:rowOff>109220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3048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93997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87630</xdr:rowOff>
    </xdr:from>
    <xdr:to>
      <xdr:col>6</xdr:col>
      <xdr:colOff>171450</xdr:colOff>
      <xdr:row>56</xdr:row>
      <xdr:rowOff>17780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1270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27957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8" name="正方形/長方形 207">
          <a:extLst>
            <a:ext uri="{FF2B5EF4-FFF2-40B4-BE49-F238E27FC236}">
              <a16:creationId xmlns:a16="http://schemas.microsoft.com/office/drawing/2014/main" id="{00000000-0008-0000-0400-0000D0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9" name="正方形/長方形 208">
          <a:extLst>
            <a:ext uri="{FF2B5EF4-FFF2-40B4-BE49-F238E27FC236}">
              <a16:creationId xmlns:a16="http://schemas.microsoft.com/office/drawing/2014/main" id="{00000000-0008-0000-0400-0000D1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維持補修費、繰出金などその他の経常経費については、</a:t>
          </a:r>
          <a:r>
            <a:rPr kumimoji="1" lang="en-US" altLang="ja-JP" sz="1200">
              <a:latin typeface="ＭＳ Ｐゴシック" panose="020B0600070205080204" pitchFamily="50" charset="-128"/>
              <a:ea typeface="ＭＳ Ｐゴシック" panose="020B0600070205080204" pitchFamily="50" charset="-128"/>
            </a:rPr>
            <a:t>H30</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ポイントと大幅に増加しているが、主な要因は、国民健康保険制度の改正に伴い、新たに設置した国民健康保険事業特別会計への繰出金が生じることによるものである。</a:t>
          </a:r>
        </a:p>
        <a:p>
          <a:r>
            <a:rPr kumimoji="1" lang="ja-JP" altLang="en-US" sz="1200">
              <a:latin typeface="ＭＳ Ｐゴシック" panose="020B0600070205080204" pitchFamily="50" charset="-128"/>
              <a:ea typeface="ＭＳ Ｐゴシック" panose="020B0600070205080204" pitchFamily="50" charset="-128"/>
            </a:rPr>
            <a:t>　グループ内平均よりも低い割合で推移しているものの、引き続き、</a:t>
          </a:r>
          <a:r>
            <a:rPr kumimoji="1" lang="en-US" altLang="ja-JP" sz="1200">
              <a:latin typeface="ＭＳ Ｐゴシック" panose="020B0600070205080204" pitchFamily="50" charset="-128"/>
              <a:ea typeface="ＭＳ Ｐゴシック" panose="020B0600070205080204" pitchFamily="50" charset="-128"/>
            </a:rPr>
            <a:t>H27</a:t>
          </a:r>
          <a:r>
            <a:rPr kumimoji="1" lang="ja-JP" altLang="en-US" sz="1200">
              <a:latin typeface="ＭＳ Ｐゴシック" panose="020B0600070205080204" pitchFamily="50" charset="-128"/>
              <a:ea typeface="ＭＳ Ｐゴシック" panose="020B0600070205080204" pitchFamily="50" charset="-128"/>
            </a:rPr>
            <a:t>年度に策定した「佐賀県ファシリティマネジメント基本方針」に基づき、県有施設の長寿命化を図り、適切な維持管理などに努めていく。</a:t>
          </a:r>
        </a:p>
      </xdr:txBody>
    </xdr:sp>
    <xdr:clientData/>
  </xdr:twoCellAnchor>
  <xdr:oneCellAnchor>
    <xdr:from>
      <xdr:col>62</xdr:col>
      <xdr:colOff>6350</xdr:colOff>
      <xdr:row>49</xdr:row>
      <xdr:rowOff>107950</xdr:rowOff>
    </xdr:from>
    <xdr:ext cx="298543" cy="225703"/>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8" name="直線コネクタ 217">
          <a:extLst>
            <a:ext uri="{FF2B5EF4-FFF2-40B4-BE49-F238E27FC236}">
              <a16:creationId xmlns:a16="http://schemas.microsoft.com/office/drawing/2014/main" id="{00000000-0008-0000-0400-0000D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1" name="その他グラフ枠">
          <a:extLst>
            <a:ext uri="{FF2B5EF4-FFF2-40B4-BE49-F238E27FC236}">
              <a16:creationId xmlns:a16="http://schemas.microsoft.com/office/drawing/2014/main" id="{00000000-0008-0000-0400-0000E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146050</xdr:rowOff>
    </xdr:from>
    <xdr:to>
      <xdr:col>82</xdr:col>
      <xdr:colOff>107950</xdr:colOff>
      <xdr:row>61</xdr:row>
      <xdr:rowOff>107950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flipV="1">
          <a:off x="16510000" y="957580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33" name="その他最小値テキスト">
          <a:extLst>
            <a:ext uri="{FF2B5EF4-FFF2-40B4-BE49-F238E27FC236}">
              <a16:creationId xmlns:a16="http://schemas.microsoft.com/office/drawing/2014/main" id="{00000000-0008-0000-0400-0000E9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60977</xdr:rowOff>
    </xdr:from>
    <xdr:ext cx="762000" cy="259045"/>
    <xdr:sp macro="" textlink="">
      <xdr:nvSpPr>
        <xdr:cNvPr id="235" name="その他最大値テキスト">
          <a:extLst>
            <a:ext uri="{FF2B5EF4-FFF2-40B4-BE49-F238E27FC236}">
              <a16:creationId xmlns:a16="http://schemas.microsoft.com/office/drawing/2014/main" id="{00000000-0008-0000-0400-0000EB000000}"/>
            </a:ext>
          </a:extLst>
        </xdr:cNvPr>
        <xdr:cNvSpPr txBox="1"/>
      </xdr:nvSpPr>
      <xdr:spPr>
        <a:xfrm>
          <a:off x="16598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146050</xdr:rowOff>
    </xdr:from>
    <xdr:to>
      <xdr:col>82</xdr:col>
      <xdr:colOff>196850</xdr:colOff>
      <xdr:row>55</xdr:row>
      <xdr:rowOff>146050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6421100" y="957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88900</xdr:rowOff>
    </xdr:from>
    <xdr:to>
      <xdr:col>82</xdr:col>
      <xdr:colOff>107950</xdr:colOff>
      <xdr:row>55</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5671800" y="9175750"/>
          <a:ext cx="8382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143527</xdr:rowOff>
    </xdr:from>
    <xdr:ext cx="762000" cy="259045"/>
    <xdr:sp macro="" textlink="">
      <xdr:nvSpPr>
        <xdr:cNvPr id="238" name="その他平均値テキスト">
          <a:extLst>
            <a:ext uri="{FF2B5EF4-FFF2-40B4-BE49-F238E27FC236}">
              <a16:creationId xmlns:a16="http://schemas.microsoft.com/office/drawing/2014/main" id="{00000000-0008-0000-0400-0000EE000000}"/>
            </a:ext>
          </a:extLst>
        </xdr:cNvPr>
        <xdr:cNvSpPr txBox="1"/>
      </xdr:nvSpPr>
      <xdr:spPr>
        <a:xfrm>
          <a:off x="16598900" y="9744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0</xdr:rowOff>
    </xdr:from>
    <xdr:to>
      <xdr:col>82</xdr:col>
      <xdr:colOff>158750</xdr:colOff>
      <xdr:row>57</xdr:row>
      <xdr:rowOff>101600</xdr:rowOff>
    </xdr:to>
    <xdr:sp macro="" textlink="">
      <xdr:nvSpPr>
        <xdr:cNvPr id="239" name="フローチャート: 判断 238">
          <a:extLst>
            <a:ext uri="{FF2B5EF4-FFF2-40B4-BE49-F238E27FC236}">
              <a16:creationId xmlns:a16="http://schemas.microsoft.com/office/drawing/2014/main" id="{00000000-0008-0000-0400-0000EF000000}"/>
            </a:ext>
          </a:extLst>
        </xdr:cNvPr>
        <xdr:cNvSpPr/>
      </xdr:nvSpPr>
      <xdr:spPr>
        <a:xfrm>
          <a:off x="16459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69850</xdr:rowOff>
    </xdr:from>
    <xdr:to>
      <xdr:col>78</xdr:col>
      <xdr:colOff>69850</xdr:colOff>
      <xdr:row>53</xdr:row>
      <xdr:rowOff>88900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4782800" y="9156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57150</xdr:rowOff>
    </xdr:from>
    <xdr:to>
      <xdr:col>78</xdr:col>
      <xdr:colOff>120650</xdr:colOff>
      <xdr:row>54</xdr:row>
      <xdr:rowOff>158750</xdr:rowOff>
    </xdr:to>
    <xdr:sp macro="" textlink="">
      <xdr:nvSpPr>
        <xdr:cNvPr id="241" name="フローチャート: 判断 240">
          <a:extLst>
            <a:ext uri="{FF2B5EF4-FFF2-40B4-BE49-F238E27FC236}">
              <a16:creationId xmlns:a16="http://schemas.microsoft.com/office/drawing/2014/main" id="{00000000-0008-0000-0400-0000F1000000}"/>
            </a:ext>
          </a:extLst>
        </xdr:cNvPr>
        <xdr:cNvSpPr/>
      </xdr:nvSpPr>
      <xdr:spPr>
        <a:xfrm>
          <a:off x="15621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143527</xdr:rowOff>
    </xdr:from>
    <xdr:ext cx="7366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5290800" y="940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50800</xdr:rowOff>
    </xdr:from>
    <xdr:to>
      <xdr:col>73</xdr:col>
      <xdr:colOff>180975</xdr:colOff>
      <xdr:row>53</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3893800" y="9137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38100</xdr:rowOff>
    </xdr:from>
    <xdr:to>
      <xdr:col>74</xdr:col>
      <xdr:colOff>31750</xdr:colOff>
      <xdr:row>54</xdr:row>
      <xdr:rowOff>139700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4732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124477</xdr:rowOff>
    </xdr:from>
    <xdr:ext cx="762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50800</xdr:rowOff>
    </xdr:from>
    <xdr:to>
      <xdr:col>69</xdr:col>
      <xdr:colOff>92075</xdr:colOff>
      <xdr:row>53</xdr:row>
      <xdr:rowOff>69850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004800" y="9137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19050</xdr:rowOff>
    </xdr:from>
    <xdr:to>
      <xdr:col>69</xdr:col>
      <xdr:colOff>142875</xdr:colOff>
      <xdr:row>54</xdr:row>
      <xdr:rowOff>120650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3843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105427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3512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152400</xdr:rowOff>
    </xdr:from>
    <xdr:to>
      <xdr:col>65</xdr:col>
      <xdr:colOff>53975</xdr:colOff>
      <xdr:row>54</xdr:row>
      <xdr:rowOff>82550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2954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67327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2623800"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56" name="楕円 255">
          <a:extLst>
            <a:ext uri="{FF2B5EF4-FFF2-40B4-BE49-F238E27FC236}">
              <a16:creationId xmlns:a16="http://schemas.microsoft.com/office/drawing/2014/main" id="{00000000-0008-0000-0400-000000010000}"/>
            </a:ext>
          </a:extLst>
        </xdr:cNvPr>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3827</xdr:rowOff>
    </xdr:from>
    <xdr:ext cx="762000" cy="259045"/>
    <xdr:sp macro="" textlink="">
      <xdr:nvSpPr>
        <xdr:cNvPr id="257" name="その他該当値テキスト">
          <a:extLst>
            <a:ext uri="{FF2B5EF4-FFF2-40B4-BE49-F238E27FC236}">
              <a16:creationId xmlns:a16="http://schemas.microsoft.com/office/drawing/2014/main" id="{00000000-0008-0000-0400-000001010000}"/>
            </a:ext>
          </a:extLst>
        </xdr:cNvPr>
        <xdr:cNvSpPr txBox="1"/>
      </xdr:nvSpPr>
      <xdr:spPr>
        <a:xfrm>
          <a:off x="16598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38100</xdr:rowOff>
    </xdr:from>
    <xdr:to>
      <xdr:col>78</xdr:col>
      <xdr:colOff>120650</xdr:colOff>
      <xdr:row>53</xdr:row>
      <xdr:rowOff>139700</xdr:rowOff>
    </xdr:to>
    <xdr:sp macro="" textlink="">
      <xdr:nvSpPr>
        <xdr:cNvPr id="258" name="楕円 257">
          <a:extLst>
            <a:ext uri="{FF2B5EF4-FFF2-40B4-BE49-F238E27FC236}">
              <a16:creationId xmlns:a16="http://schemas.microsoft.com/office/drawing/2014/main" id="{00000000-0008-0000-0400-000002010000}"/>
            </a:ext>
          </a:extLst>
        </xdr:cNvPr>
        <xdr:cNvSpPr/>
      </xdr:nvSpPr>
      <xdr:spPr>
        <a:xfrm>
          <a:off x="15621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149877</xdr:rowOff>
    </xdr:from>
    <xdr:ext cx="7366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290800" y="889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19050</xdr:rowOff>
    </xdr:from>
    <xdr:to>
      <xdr:col>74</xdr:col>
      <xdr:colOff>31750</xdr:colOff>
      <xdr:row>53</xdr:row>
      <xdr:rowOff>120650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4732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130827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0</xdr:rowOff>
    </xdr:from>
    <xdr:to>
      <xdr:col>69</xdr:col>
      <xdr:colOff>142875</xdr:colOff>
      <xdr:row>53</xdr:row>
      <xdr:rowOff>101600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3843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111777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512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19050</xdr:rowOff>
    </xdr:from>
    <xdr:to>
      <xdr:col>65</xdr:col>
      <xdr:colOff>53975</xdr:colOff>
      <xdr:row>53</xdr:row>
      <xdr:rowOff>120650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2954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130827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623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6" name="正方形/長方形 265">
          <a:extLst>
            <a:ext uri="{FF2B5EF4-FFF2-40B4-BE49-F238E27FC236}">
              <a16:creationId xmlns:a16="http://schemas.microsoft.com/office/drawing/2014/main" id="{00000000-0008-0000-0400-00000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H30</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ポイントと大幅に減少しているが、主な要因は、国民健康保険制度の改正に伴い、これまで市町に交付していた調整交付金（</a:t>
          </a:r>
          <a:r>
            <a:rPr kumimoji="1" lang="en-US" altLang="ja-JP" sz="1200">
              <a:latin typeface="ＭＳ Ｐゴシック" panose="020B0600070205080204" pitchFamily="50" charset="-128"/>
              <a:ea typeface="ＭＳ Ｐゴシック" panose="020B0600070205080204" pitchFamily="50" charset="-128"/>
            </a:rPr>
            <a:t>H29</a:t>
          </a:r>
          <a:r>
            <a:rPr kumimoji="1" lang="ja-JP" altLang="en-US" sz="1200">
              <a:latin typeface="ＭＳ Ｐゴシック" panose="020B0600070205080204" pitchFamily="50" charset="-128"/>
              <a:ea typeface="ＭＳ Ｐゴシック" panose="020B0600070205080204" pitchFamily="50" charset="-128"/>
            </a:rPr>
            <a:t>年度 約</a:t>
          </a:r>
          <a:r>
            <a:rPr kumimoji="1" lang="en-US" altLang="ja-JP" sz="1200">
              <a:latin typeface="ＭＳ Ｐゴシック" panose="020B0600070205080204" pitchFamily="50" charset="-128"/>
              <a:ea typeface="ＭＳ Ｐゴシック" panose="020B0600070205080204" pitchFamily="50" charset="-128"/>
            </a:rPr>
            <a:t>48</a:t>
          </a:r>
          <a:r>
            <a:rPr kumimoji="1" lang="ja-JP" altLang="en-US" sz="1200">
              <a:latin typeface="ＭＳ Ｐゴシック" panose="020B0600070205080204" pitchFamily="50" charset="-128"/>
              <a:ea typeface="ＭＳ Ｐゴシック" panose="020B0600070205080204" pitchFamily="50" charset="-128"/>
            </a:rPr>
            <a:t>億円）や、高額医療費共同事業負担金（</a:t>
          </a:r>
          <a:r>
            <a:rPr kumimoji="1" lang="en-US" altLang="ja-JP" sz="1200">
              <a:latin typeface="ＭＳ Ｐゴシック" panose="020B0600070205080204" pitchFamily="50" charset="-128"/>
              <a:ea typeface="ＭＳ Ｐゴシック" panose="020B0600070205080204" pitchFamily="50" charset="-128"/>
            </a:rPr>
            <a:t>H29</a:t>
          </a:r>
          <a:r>
            <a:rPr kumimoji="1" lang="ja-JP" altLang="en-US" sz="1200">
              <a:latin typeface="ＭＳ Ｐゴシック" panose="020B0600070205080204" pitchFamily="50" charset="-128"/>
              <a:ea typeface="ＭＳ Ｐゴシック" panose="020B0600070205080204" pitchFamily="50" charset="-128"/>
            </a:rPr>
            <a:t>年度 約</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億円）が皆減となったことによるものである。</a:t>
          </a:r>
        </a:p>
        <a:p>
          <a:r>
            <a:rPr kumimoji="1" lang="ja-JP" altLang="en-US" sz="1200">
              <a:latin typeface="ＭＳ Ｐゴシック" panose="020B0600070205080204" pitchFamily="50" charset="-128"/>
              <a:ea typeface="ＭＳ Ｐゴシック" panose="020B0600070205080204" pitchFamily="50" charset="-128"/>
            </a:rPr>
            <a:t>　補助費等の傾向としては、今後も社会保障関係経費の増加により、上昇が見込まれることから、社会保障の充実には適切に対応しつつ、補助金等の重点化や見直しを行うことで、財政健全化に努めていく。</a:t>
          </a:r>
        </a:p>
      </xdr:txBody>
    </xdr:sp>
    <xdr:clientData/>
  </xdr:twoCellAnchor>
  <xdr:oneCellAnchor>
    <xdr:from>
      <xdr:col>62</xdr:col>
      <xdr:colOff>6350</xdr:colOff>
      <xdr:row>29</xdr:row>
      <xdr:rowOff>107950</xdr:rowOff>
    </xdr:from>
    <xdr:ext cx="298543" cy="225703"/>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6" name="直線コネクタ 275">
          <a:extLst>
            <a:ext uri="{FF2B5EF4-FFF2-40B4-BE49-F238E27FC236}">
              <a16:creationId xmlns:a16="http://schemas.microsoft.com/office/drawing/2014/main" id="{00000000-0008-0000-0400-00001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78" name="直線コネクタ 277">
          <a:extLst>
            <a:ext uri="{FF2B5EF4-FFF2-40B4-BE49-F238E27FC236}">
              <a16:creationId xmlns:a16="http://schemas.microsoft.com/office/drawing/2014/main" id="{00000000-0008-0000-0400-00001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40</xdr:row>
      <xdr:rowOff>99077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16840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156227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41927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99077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88" name="補助費等グラフ枠">
          <a:extLst>
            <a:ext uri="{FF2B5EF4-FFF2-40B4-BE49-F238E27FC236}">
              <a16:creationId xmlns:a16="http://schemas.microsoft.com/office/drawing/2014/main" id="{00000000-0008-0000-0400-00002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81280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flipV="1">
          <a:off x="16510000" y="588772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53357</xdr:rowOff>
    </xdr:from>
    <xdr:ext cx="762000" cy="259045"/>
    <xdr:sp macro="" textlink="">
      <xdr:nvSpPr>
        <xdr:cNvPr id="290" name="補助費等最小値テキスト">
          <a:extLst>
            <a:ext uri="{FF2B5EF4-FFF2-40B4-BE49-F238E27FC236}">
              <a16:creationId xmlns:a16="http://schemas.microsoft.com/office/drawing/2014/main" id="{00000000-0008-0000-0400-000022010000}"/>
            </a:ext>
          </a:extLst>
        </xdr:cNvPr>
        <xdr:cNvSpPr txBox="1"/>
      </xdr:nvSpPr>
      <xdr:spPr>
        <a:xfrm>
          <a:off x="16598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81280</xdr:rowOff>
    </xdr:from>
    <xdr:to>
      <xdr:col>82</xdr:col>
      <xdr:colOff>196850</xdr:colOff>
      <xdr:row>40</xdr:row>
      <xdr:rowOff>81280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6421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292" name="補助費等最大値テキスト">
          <a:extLst>
            <a:ext uri="{FF2B5EF4-FFF2-40B4-BE49-F238E27FC236}">
              <a16:creationId xmlns:a16="http://schemas.microsoft.com/office/drawing/2014/main" id="{00000000-0008-0000-0400-000024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40</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5671800" y="6390640"/>
          <a:ext cx="8382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48277</xdr:rowOff>
    </xdr:from>
    <xdr:ext cx="762000" cy="259045"/>
    <xdr:sp macro="" textlink="">
      <xdr:nvSpPr>
        <xdr:cNvPr id="295" name="補助費等平均値テキスト">
          <a:extLst>
            <a:ext uri="{FF2B5EF4-FFF2-40B4-BE49-F238E27FC236}">
              <a16:creationId xmlns:a16="http://schemas.microsoft.com/office/drawing/2014/main" id="{00000000-0008-0000-0400-000027010000}"/>
            </a:ext>
          </a:extLst>
        </xdr:cNvPr>
        <xdr:cNvSpPr txBox="1"/>
      </xdr:nvSpPr>
      <xdr:spPr>
        <a:xfrm>
          <a:off x="16598900" y="656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76200</xdr:rowOff>
    </xdr:from>
    <xdr:to>
      <xdr:col>82</xdr:col>
      <xdr:colOff>158750</xdr:colOff>
      <xdr:row>39</xdr:row>
      <xdr:rowOff>6350</xdr:rowOff>
    </xdr:to>
    <xdr:sp macro="" textlink="">
      <xdr:nvSpPr>
        <xdr:cNvPr id="296" name="フローチャート: 判断 295">
          <a:extLst>
            <a:ext uri="{FF2B5EF4-FFF2-40B4-BE49-F238E27FC236}">
              <a16:creationId xmlns:a16="http://schemas.microsoft.com/office/drawing/2014/main" id="{00000000-0008-0000-0400-000028010000}"/>
            </a:ext>
          </a:extLst>
        </xdr:cNvPr>
        <xdr:cNvSpPr/>
      </xdr:nvSpPr>
      <xdr:spPr>
        <a:xfrm>
          <a:off x="164592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161290</xdr:rowOff>
    </xdr:from>
    <xdr:to>
      <xdr:col>78</xdr:col>
      <xdr:colOff>69850</xdr:colOff>
      <xdr:row>40</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4782800" y="6847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41</xdr:row>
      <xdr:rowOff>41910</xdr:rowOff>
    </xdr:from>
    <xdr:to>
      <xdr:col>78</xdr:col>
      <xdr:colOff>120650</xdr:colOff>
      <xdr:row>41</xdr:row>
      <xdr:rowOff>143510</xdr:rowOff>
    </xdr:to>
    <xdr:sp macro="" textlink="">
      <xdr:nvSpPr>
        <xdr:cNvPr id="298" name="フローチャート: 判断 297">
          <a:extLst>
            <a:ext uri="{FF2B5EF4-FFF2-40B4-BE49-F238E27FC236}">
              <a16:creationId xmlns:a16="http://schemas.microsoft.com/office/drawing/2014/main" id="{00000000-0008-0000-0400-00002A010000}"/>
            </a:ext>
          </a:extLst>
        </xdr:cNvPr>
        <xdr:cNvSpPr/>
      </xdr:nvSpPr>
      <xdr:spPr>
        <a:xfrm>
          <a:off x="15621000" y="707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128287</xdr:rowOff>
    </xdr:from>
    <xdr:ext cx="7366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5290800" y="715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127000</xdr:rowOff>
    </xdr:from>
    <xdr:to>
      <xdr:col>73</xdr:col>
      <xdr:colOff>180975</xdr:colOff>
      <xdr:row>39</xdr:row>
      <xdr:rowOff>161290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3893800" y="66421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40</xdr:row>
      <xdr:rowOff>53340</xdr:rowOff>
    </xdr:from>
    <xdr:to>
      <xdr:col>74</xdr:col>
      <xdr:colOff>31750</xdr:colOff>
      <xdr:row>40</xdr:row>
      <xdr:rowOff>154940</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4732000" y="691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139717</xdr:rowOff>
    </xdr:from>
    <xdr:ext cx="7620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4401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xdr:rowOff>
    </xdr:from>
    <xdr:to>
      <xdr:col>69</xdr:col>
      <xdr:colOff>92075</xdr:colOff>
      <xdr:row>38</xdr:row>
      <xdr:rowOff>127000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3004800" y="6527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87630</xdr:rowOff>
    </xdr:from>
    <xdr:to>
      <xdr:col>69</xdr:col>
      <xdr:colOff>142875</xdr:colOff>
      <xdr:row>40</xdr:row>
      <xdr:rowOff>17780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3843000" y="67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2557</xdr:rowOff>
    </xdr:from>
    <xdr:ext cx="762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3512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144780</xdr:rowOff>
    </xdr:from>
    <xdr:to>
      <xdr:col>65</xdr:col>
      <xdr:colOff>53975</xdr:colOff>
      <xdr:row>39</xdr:row>
      <xdr:rowOff>74930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2954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59707</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2623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13" name="楕円 312">
          <a:extLst>
            <a:ext uri="{FF2B5EF4-FFF2-40B4-BE49-F238E27FC236}">
              <a16:creationId xmlns:a16="http://schemas.microsoft.com/office/drawing/2014/main" id="{00000000-0008-0000-0400-000039010000}"/>
            </a:ext>
          </a:extLst>
        </xdr:cNvPr>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12717</xdr:rowOff>
    </xdr:from>
    <xdr:ext cx="762000" cy="259045"/>
    <xdr:sp macro="" textlink="">
      <xdr:nvSpPr>
        <xdr:cNvPr id="314" name="補助費等該当値テキスト">
          <a:extLst>
            <a:ext uri="{FF2B5EF4-FFF2-40B4-BE49-F238E27FC236}">
              <a16:creationId xmlns:a16="http://schemas.microsoft.com/office/drawing/2014/main" id="{00000000-0008-0000-0400-00003A010000}"/>
            </a:ext>
          </a:extLst>
        </xdr:cNvPr>
        <xdr:cNvSpPr txBox="1"/>
      </xdr:nvSpPr>
      <xdr:spPr>
        <a:xfrm>
          <a:off x="165989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133350</xdr:rowOff>
    </xdr:from>
    <xdr:to>
      <xdr:col>78</xdr:col>
      <xdr:colOff>120650</xdr:colOff>
      <xdr:row>40</xdr:row>
      <xdr:rowOff>63500</xdr:rowOff>
    </xdr:to>
    <xdr:sp macro="" textlink="">
      <xdr:nvSpPr>
        <xdr:cNvPr id="315" name="楕円 314">
          <a:extLst>
            <a:ext uri="{FF2B5EF4-FFF2-40B4-BE49-F238E27FC236}">
              <a16:creationId xmlns:a16="http://schemas.microsoft.com/office/drawing/2014/main" id="{00000000-0008-0000-0400-00003B010000}"/>
            </a:ext>
          </a:extLst>
        </xdr:cNvPr>
        <xdr:cNvSpPr/>
      </xdr:nvSpPr>
      <xdr:spPr>
        <a:xfrm>
          <a:off x="15621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73677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58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110490</xdr:rowOff>
    </xdr:from>
    <xdr:to>
      <xdr:col>74</xdr:col>
      <xdr:colOff>31750</xdr:colOff>
      <xdr:row>40</xdr:row>
      <xdr:rowOff>40640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4732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50817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56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76200</xdr:rowOff>
    </xdr:from>
    <xdr:to>
      <xdr:col>69</xdr:col>
      <xdr:colOff>142875</xdr:colOff>
      <xdr:row>39</xdr:row>
      <xdr:rowOff>6350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3843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16527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2954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73677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3" name="正方形/長方形 322">
          <a:extLst>
            <a:ext uri="{FF2B5EF4-FFF2-40B4-BE49-F238E27FC236}">
              <a16:creationId xmlns:a16="http://schemas.microsoft.com/office/drawing/2014/main" id="{00000000-0008-0000-0400-00004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4" name="正方形/長方形 323">
          <a:extLst>
            <a:ext uri="{FF2B5EF4-FFF2-40B4-BE49-F238E27FC236}">
              <a16:creationId xmlns:a16="http://schemas.microsoft.com/office/drawing/2014/main" id="{00000000-0008-0000-0400-00004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5" name="正方形/長方形 324">
          <a:extLst>
            <a:ext uri="{FF2B5EF4-FFF2-40B4-BE49-F238E27FC236}">
              <a16:creationId xmlns:a16="http://schemas.microsoft.com/office/drawing/2014/main" id="{00000000-0008-0000-0400-00004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6" name="正方形/長方形 325">
          <a:extLst>
            <a:ext uri="{FF2B5EF4-FFF2-40B4-BE49-F238E27FC236}">
              <a16:creationId xmlns:a16="http://schemas.microsoft.com/office/drawing/2014/main" id="{00000000-0008-0000-0400-000046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借換債の活用による公債費の平準化などの取組により、改善傾向にあり、</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年度は対前年比△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ポイントとなった。</a:t>
          </a:r>
        </a:p>
        <a:p>
          <a:r>
            <a:rPr kumimoji="1" lang="ja-JP" altLang="en-US" sz="1300">
              <a:latin typeface="ＭＳ Ｐゴシック" panose="020B0600070205080204" pitchFamily="50" charset="-128"/>
              <a:ea typeface="ＭＳ Ｐゴシック" panose="020B0600070205080204" pitchFamily="50" charset="-128"/>
            </a:rPr>
            <a:t>  グループ内平均と比較しても低い割合となっているものの、臨時財政対策債の元利償還額は年々増加しているため、引き続き、県債残高やプライマリーバランスに留意しながら、県債の有効活用と公債費の平準化に取り組んでいく。</a:t>
          </a:r>
        </a:p>
      </xdr:txBody>
    </xdr:sp>
    <xdr:clientData/>
  </xdr:twoCellAnchor>
  <xdr:oneCellAnchor>
    <xdr:from>
      <xdr:col>3</xdr:col>
      <xdr:colOff>123825</xdr:colOff>
      <xdr:row>69</xdr:row>
      <xdr:rowOff>107950</xdr:rowOff>
    </xdr:from>
    <xdr:ext cx="298543" cy="225703"/>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3" name="直線コネクタ 332">
          <a:extLst>
            <a:ext uri="{FF2B5EF4-FFF2-40B4-BE49-F238E27FC236}">
              <a16:creationId xmlns:a16="http://schemas.microsoft.com/office/drawing/2014/main" id="{00000000-0008-0000-0400-00004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35" name="直線コネクタ 334">
          <a:extLst>
            <a:ext uri="{FF2B5EF4-FFF2-40B4-BE49-F238E27FC236}">
              <a16:creationId xmlns:a16="http://schemas.microsoft.com/office/drawing/2014/main" id="{00000000-0008-0000-0400-00004F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37" name="直線コネクタ 336">
          <a:extLst>
            <a:ext uri="{FF2B5EF4-FFF2-40B4-BE49-F238E27FC236}">
              <a16:creationId xmlns:a16="http://schemas.microsoft.com/office/drawing/2014/main" id="{00000000-0008-0000-0400-000051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9" name="公債費グラフ枠">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82</xdr:row>
      <xdr:rowOff>83457</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flipV="1">
          <a:off x="4826000" y="12553043"/>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55534</xdr:rowOff>
    </xdr:from>
    <xdr:ext cx="762000" cy="259045"/>
    <xdr:sp macro="" textlink="">
      <xdr:nvSpPr>
        <xdr:cNvPr id="351" name="公債費最小値テキスト">
          <a:extLst>
            <a:ext uri="{FF2B5EF4-FFF2-40B4-BE49-F238E27FC236}">
              <a16:creationId xmlns:a16="http://schemas.microsoft.com/office/drawing/2014/main" id="{00000000-0008-0000-0400-00005F010000}"/>
            </a:ext>
          </a:extLst>
        </xdr:cNvPr>
        <xdr:cNvSpPr txBox="1"/>
      </xdr:nvSpPr>
      <xdr:spPr>
        <a:xfrm>
          <a:off x="4914900" y="1411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83457</xdr:rowOff>
    </xdr:from>
    <xdr:to>
      <xdr:col>24</xdr:col>
      <xdr:colOff>114300</xdr:colOff>
      <xdr:row>82</xdr:row>
      <xdr:rowOff>83457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4737100" y="14142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53" name="公債費最大値テキスト">
          <a:extLst>
            <a:ext uri="{FF2B5EF4-FFF2-40B4-BE49-F238E27FC236}">
              <a16:creationId xmlns:a16="http://schemas.microsoft.com/office/drawing/2014/main" id="{00000000-0008-0000-0400-000061010000}"/>
            </a:ext>
          </a:extLst>
        </xdr:cNvPr>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39914</xdr:rowOff>
    </xdr:from>
    <xdr:to>
      <xdr:col>24</xdr:col>
      <xdr:colOff>25400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3987800" y="13413014"/>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135363</xdr:rowOff>
    </xdr:from>
    <xdr:ext cx="762000" cy="259045"/>
    <xdr:sp macro="" textlink="">
      <xdr:nvSpPr>
        <xdr:cNvPr id="356" name="公債費平均値テキスト">
          <a:extLst>
            <a:ext uri="{FF2B5EF4-FFF2-40B4-BE49-F238E27FC236}">
              <a16:creationId xmlns:a16="http://schemas.microsoft.com/office/drawing/2014/main" id="{00000000-0008-0000-0400-000064010000}"/>
            </a:ext>
          </a:extLst>
        </xdr:cNvPr>
        <xdr:cNvSpPr txBox="1"/>
      </xdr:nvSpPr>
      <xdr:spPr>
        <a:xfrm>
          <a:off x="4914900" y="13508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163286</xdr:rowOff>
    </xdr:from>
    <xdr:to>
      <xdr:col>24</xdr:col>
      <xdr:colOff>76200</xdr:colOff>
      <xdr:row>79</xdr:row>
      <xdr:rowOff>93436</xdr:rowOff>
    </xdr:to>
    <xdr:sp macro="" textlink="">
      <xdr:nvSpPr>
        <xdr:cNvPr id="357" name="フローチャート: 判断 356">
          <a:extLst>
            <a:ext uri="{FF2B5EF4-FFF2-40B4-BE49-F238E27FC236}">
              <a16:creationId xmlns:a16="http://schemas.microsoft.com/office/drawing/2014/main" id="{00000000-0008-0000-0400-000065010000}"/>
            </a:ext>
          </a:extLst>
        </xdr:cNvPr>
        <xdr:cNvSpPr/>
      </xdr:nvSpPr>
      <xdr:spPr>
        <a:xfrm>
          <a:off x="47752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72571</xdr:rowOff>
    </xdr:from>
    <xdr:to>
      <xdr:col>19</xdr:col>
      <xdr:colOff>187325</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098800" y="134456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46264</xdr:rowOff>
    </xdr:from>
    <xdr:to>
      <xdr:col>20</xdr:col>
      <xdr:colOff>38100</xdr:colOff>
      <xdr:row>79</xdr:row>
      <xdr:rowOff>147864</xdr:rowOff>
    </xdr:to>
    <xdr:sp macro="" textlink="">
      <xdr:nvSpPr>
        <xdr:cNvPr id="359" name="フローチャート: 判断 358">
          <a:extLst>
            <a:ext uri="{FF2B5EF4-FFF2-40B4-BE49-F238E27FC236}">
              <a16:creationId xmlns:a16="http://schemas.microsoft.com/office/drawing/2014/main" id="{00000000-0008-0000-0400-000067010000}"/>
            </a:ext>
          </a:extLst>
        </xdr:cNvPr>
        <xdr:cNvSpPr/>
      </xdr:nvSpPr>
      <xdr:spPr>
        <a:xfrm>
          <a:off x="3937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132641</xdr:rowOff>
    </xdr:from>
    <xdr:ext cx="7366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3606800" y="13677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72571</xdr:rowOff>
    </xdr:from>
    <xdr:to>
      <xdr:col>15</xdr:col>
      <xdr:colOff>98425</xdr:colOff>
      <xdr:row>78</xdr:row>
      <xdr:rowOff>83457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2209800" y="134456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133350</xdr:rowOff>
    </xdr:from>
    <xdr:to>
      <xdr:col>15</xdr:col>
      <xdr:colOff>149225</xdr:colOff>
      <xdr:row>80</xdr:row>
      <xdr:rowOff>63500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048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48277</xdr:rowOff>
    </xdr:from>
    <xdr:ext cx="762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83457</xdr:rowOff>
    </xdr:from>
    <xdr:to>
      <xdr:col>11</xdr:col>
      <xdr:colOff>9525</xdr:colOff>
      <xdr:row>78</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1320800" y="13456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155121</xdr:rowOff>
    </xdr:from>
    <xdr:to>
      <xdr:col>11</xdr:col>
      <xdr:colOff>60325</xdr:colOff>
      <xdr:row>80</xdr:row>
      <xdr:rowOff>85271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2159000" y="1369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70048</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1828800" y="137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114300</xdr:rowOff>
    </xdr:from>
    <xdr:to>
      <xdr:col>6</xdr:col>
      <xdr:colOff>171450</xdr:colOff>
      <xdr:row>81</xdr:row>
      <xdr:rowOff>44450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1270000" y="1383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29227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939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160564</xdr:rowOff>
    </xdr:from>
    <xdr:to>
      <xdr:col>24</xdr:col>
      <xdr:colOff>76200</xdr:colOff>
      <xdr:row>78</xdr:row>
      <xdr:rowOff>90714</xdr:rowOff>
    </xdr:to>
    <xdr:sp macro="" textlink="">
      <xdr:nvSpPr>
        <xdr:cNvPr id="374" name="楕円 373">
          <a:extLst>
            <a:ext uri="{FF2B5EF4-FFF2-40B4-BE49-F238E27FC236}">
              <a16:creationId xmlns:a16="http://schemas.microsoft.com/office/drawing/2014/main" id="{00000000-0008-0000-0400-000076010000}"/>
            </a:ext>
          </a:extLst>
        </xdr:cNvPr>
        <xdr:cNvSpPr/>
      </xdr:nvSpPr>
      <xdr:spPr>
        <a:xfrm>
          <a:off x="4775200" y="133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5641</xdr:rowOff>
    </xdr:from>
    <xdr:ext cx="762000" cy="259045"/>
    <xdr:sp macro="" textlink="">
      <xdr:nvSpPr>
        <xdr:cNvPr id="375" name="公債費該当値テキスト">
          <a:extLst>
            <a:ext uri="{FF2B5EF4-FFF2-40B4-BE49-F238E27FC236}">
              <a16:creationId xmlns:a16="http://schemas.microsoft.com/office/drawing/2014/main" id="{00000000-0008-0000-0400-000077010000}"/>
            </a:ext>
          </a:extLst>
        </xdr:cNvPr>
        <xdr:cNvSpPr txBox="1"/>
      </xdr:nvSpPr>
      <xdr:spPr>
        <a:xfrm>
          <a:off x="4914900" y="1320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76200</xdr:rowOff>
    </xdr:from>
    <xdr:to>
      <xdr:col>20</xdr:col>
      <xdr:colOff>38100</xdr:colOff>
      <xdr:row>79</xdr:row>
      <xdr:rowOff>6350</xdr:rowOff>
    </xdr:to>
    <xdr:sp macro="" textlink="">
      <xdr:nvSpPr>
        <xdr:cNvPr id="376" name="楕円 375">
          <a:extLst>
            <a:ext uri="{FF2B5EF4-FFF2-40B4-BE49-F238E27FC236}">
              <a16:creationId xmlns:a16="http://schemas.microsoft.com/office/drawing/2014/main" id="{00000000-0008-0000-0400-000078010000}"/>
            </a:ext>
          </a:extLst>
        </xdr:cNvPr>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16527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21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21771</xdr:rowOff>
    </xdr:from>
    <xdr:to>
      <xdr:col>15</xdr:col>
      <xdr:colOff>149225</xdr:colOff>
      <xdr:row>78</xdr:row>
      <xdr:rowOff>123371</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3048000" y="133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133548</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32657</xdr:rowOff>
    </xdr:from>
    <xdr:to>
      <xdr:col>11</xdr:col>
      <xdr:colOff>60325</xdr:colOff>
      <xdr:row>78</xdr:row>
      <xdr:rowOff>134257</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2159000" y="1340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144434</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16527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4" name="正方形/長方形 383">
          <a:extLst>
            <a:ext uri="{FF2B5EF4-FFF2-40B4-BE49-F238E27FC236}">
              <a16:creationId xmlns:a16="http://schemas.microsoft.com/office/drawing/2014/main" id="{00000000-0008-0000-0400-00008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年度は、基本給や退職手当の増などにより、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都道府県平均、グループ内平均とほぼ同水準となっているが、引き続き「佐賀県行財政運営計画</a:t>
          </a:r>
          <a:r>
            <a:rPr kumimoji="1" lang="en-US" altLang="ja-JP" sz="1300">
              <a:latin typeface="ＭＳ Ｐゴシック" panose="020B0600070205080204" pitchFamily="50" charset="-128"/>
              <a:ea typeface="ＭＳ Ｐゴシック" panose="020B0600070205080204" pitchFamily="50" charset="-128"/>
            </a:rPr>
            <a:t>2019</a:t>
          </a:r>
          <a:r>
            <a:rPr kumimoji="1" lang="ja-JP" altLang="en-US" sz="1300">
              <a:latin typeface="ＭＳ Ｐゴシック" panose="020B0600070205080204" pitchFamily="50" charset="-128"/>
              <a:ea typeface="ＭＳ Ｐゴシック" panose="020B0600070205080204" pitchFamily="50" charset="-128"/>
            </a:rPr>
            <a:t>」に基づき、財政健全化に努めていく。</a:t>
          </a:r>
        </a:p>
      </xdr:txBody>
    </xdr:sp>
    <xdr:clientData/>
  </xdr:twoCellAnchor>
  <xdr:oneCellAnchor>
    <xdr:from>
      <xdr:col>62</xdr:col>
      <xdr:colOff>6350</xdr:colOff>
      <xdr:row>69</xdr:row>
      <xdr:rowOff>107950</xdr:rowOff>
    </xdr:from>
    <xdr:ext cx="298543" cy="225703"/>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4" name="直線コネクタ 393">
          <a:extLst>
            <a:ext uri="{FF2B5EF4-FFF2-40B4-BE49-F238E27FC236}">
              <a16:creationId xmlns:a16="http://schemas.microsoft.com/office/drawing/2014/main" id="{00000000-0008-0000-0400-00008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6" name="直線コネクタ 395">
          <a:extLst>
            <a:ext uri="{FF2B5EF4-FFF2-40B4-BE49-F238E27FC236}">
              <a16:creationId xmlns:a16="http://schemas.microsoft.com/office/drawing/2014/main" id="{00000000-0008-0000-0400-00008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398" name="直線コネクタ 397">
          <a:extLst>
            <a:ext uri="{FF2B5EF4-FFF2-40B4-BE49-F238E27FC236}">
              <a16:creationId xmlns:a16="http://schemas.microsoft.com/office/drawing/2014/main" id="{00000000-0008-0000-0400-00008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8" name="公債費以外グラフ枠">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81</xdr:row>
      <xdr:rowOff>130811</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flipV="1">
          <a:off x="16510000" y="12700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102888</xdr:rowOff>
    </xdr:from>
    <xdr:ext cx="762000" cy="259045"/>
    <xdr:sp macro="" textlink="">
      <xdr:nvSpPr>
        <xdr:cNvPr id="410" name="公債費以外最小値テキスト">
          <a:extLst>
            <a:ext uri="{FF2B5EF4-FFF2-40B4-BE49-F238E27FC236}">
              <a16:creationId xmlns:a16="http://schemas.microsoft.com/office/drawing/2014/main" id="{00000000-0008-0000-0400-00009A010000}"/>
            </a:ext>
          </a:extLst>
        </xdr:cNvPr>
        <xdr:cNvSpPr txBox="1"/>
      </xdr:nvSpPr>
      <xdr:spPr>
        <a:xfrm>
          <a:off x="16598900" y="1399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130811</xdr:rowOff>
    </xdr:from>
    <xdr:to>
      <xdr:col>82</xdr:col>
      <xdr:colOff>196850</xdr:colOff>
      <xdr:row>81</xdr:row>
      <xdr:rowOff>130811</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6421100" y="14018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12" name="公債費以外最大値テキスト">
          <a:extLst>
            <a:ext uri="{FF2B5EF4-FFF2-40B4-BE49-F238E27FC236}">
              <a16:creationId xmlns:a16="http://schemas.microsoft.com/office/drawing/2014/main" id="{00000000-0008-0000-0400-00009C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142239</xdr:rowOff>
    </xdr:from>
    <xdr:to>
      <xdr:col>82</xdr:col>
      <xdr:colOff>107950</xdr:colOff>
      <xdr:row>77</xdr:row>
      <xdr:rowOff>46989</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5671800" y="1317243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154957</xdr:rowOff>
    </xdr:from>
    <xdr:ext cx="762000" cy="259045"/>
    <xdr:sp macro="" textlink="">
      <xdr:nvSpPr>
        <xdr:cNvPr id="415" name="公債費以外平均値テキスト">
          <a:extLst>
            <a:ext uri="{FF2B5EF4-FFF2-40B4-BE49-F238E27FC236}">
              <a16:creationId xmlns:a16="http://schemas.microsoft.com/office/drawing/2014/main" id="{00000000-0008-0000-0400-00009F010000}"/>
            </a:ext>
          </a:extLst>
        </xdr:cNvPr>
        <xdr:cNvSpPr txBox="1"/>
      </xdr:nvSpPr>
      <xdr:spPr>
        <a:xfrm>
          <a:off x="16598900" y="13185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11430</xdr:rowOff>
    </xdr:from>
    <xdr:to>
      <xdr:col>82</xdr:col>
      <xdr:colOff>158750</xdr:colOff>
      <xdr:row>77</xdr:row>
      <xdr:rowOff>113030</xdr:rowOff>
    </xdr:to>
    <xdr:sp macro="" textlink="">
      <xdr:nvSpPr>
        <xdr:cNvPr id="416" name="フローチャート: 判断 415">
          <a:extLst>
            <a:ext uri="{FF2B5EF4-FFF2-40B4-BE49-F238E27FC236}">
              <a16:creationId xmlns:a16="http://schemas.microsoft.com/office/drawing/2014/main" id="{00000000-0008-0000-0400-0000A0010000}"/>
            </a:ext>
          </a:extLst>
        </xdr:cNvPr>
        <xdr:cNvSpPr/>
      </xdr:nvSpPr>
      <xdr:spPr>
        <a:xfrm>
          <a:off x="16459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142239</xdr:rowOff>
    </xdr:from>
    <xdr:to>
      <xdr:col>78</xdr:col>
      <xdr:colOff>69850</xdr:colOff>
      <xdr:row>77</xdr:row>
      <xdr:rowOff>16511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4782800" y="131724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137161</xdr:rowOff>
    </xdr:from>
    <xdr:to>
      <xdr:col>78</xdr:col>
      <xdr:colOff>120650</xdr:colOff>
      <xdr:row>77</xdr:row>
      <xdr:rowOff>67311</xdr:rowOff>
    </xdr:to>
    <xdr:sp macro="" textlink="">
      <xdr:nvSpPr>
        <xdr:cNvPr id="418" name="フローチャート: 判断 417">
          <a:extLst>
            <a:ext uri="{FF2B5EF4-FFF2-40B4-BE49-F238E27FC236}">
              <a16:creationId xmlns:a16="http://schemas.microsoft.com/office/drawing/2014/main" id="{00000000-0008-0000-0400-0000A2010000}"/>
            </a:ext>
          </a:extLst>
        </xdr:cNvPr>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52088</xdr:rowOff>
    </xdr:from>
    <xdr:ext cx="7366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5290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88900</xdr:rowOff>
    </xdr:from>
    <xdr:to>
      <xdr:col>73</xdr:col>
      <xdr:colOff>180975</xdr:colOff>
      <xdr:row>77</xdr:row>
      <xdr:rowOff>16511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3893800" y="131191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xdr:rowOff>
    </xdr:from>
    <xdr:to>
      <xdr:col>69</xdr:col>
      <xdr:colOff>92075</xdr:colOff>
      <xdr:row>76</xdr:row>
      <xdr:rowOff>88900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004800" y="13042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95250</xdr:rowOff>
    </xdr:from>
    <xdr:to>
      <xdr:col>65</xdr:col>
      <xdr:colOff>53975</xdr:colOff>
      <xdr:row>76</xdr:row>
      <xdr:rowOff>25400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2954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35577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2623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3" name="楕円 432">
          <a:extLst>
            <a:ext uri="{FF2B5EF4-FFF2-40B4-BE49-F238E27FC236}">
              <a16:creationId xmlns:a16="http://schemas.microsoft.com/office/drawing/2014/main" id="{00000000-0008-0000-0400-0000B1010000}"/>
            </a:ext>
          </a:extLst>
        </xdr:cNvPr>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12716</xdr:rowOff>
    </xdr:from>
    <xdr:ext cx="762000" cy="259045"/>
    <xdr:sp macro="" textlink="">
      <xdr:nvSpPr>
        <xdr:cNvPr id="434" name="公債費以外該当値テキスト">
          <a:extLst>
            <a:ext uri="{FF2B5EF4-FFF2-40B4-BE49-F238E27FC236}">
              <a16:creationId xmlns:a16="http://schemas.microsoft.com/office/drawing/2014/main" id="{00000000-0008-0000-0400-0000B2010000}"/>
            </a:ext>
          </a:extLst>
        </xdr:cNvPr>
        <xdr:cNvSpPr txBox="1"/>
      </xdr:nvSpPr>
      <xdr:spPr>
        <a:xfrm>
          <a:off x="16598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91439</xdr:rowOff>
    </xdr:from>
    <xdr:to>
      <xdr:col>78</xdr:col>
      <xdr:colOff>120650</xdr:colOff>
      <xdr:row>77</xdr:row>
      <xdr:rowOff>21589</xdr:rowOff>
    </xdr:to>
    <xdr:sp macro="" textlink="">
      <xdr:nvSpPr>
        <xdr:cNvPr id="435" name="楕円 434">
          <a:extLst>
            <a:ext uri="{FF2B5EF4-FFF2-40B4-BE49-F238E27FC236}">
              <a16:creationId xmlns:a16="http://schemas.microsoft.com/office/drawing/2014/main" id="{00000000-0008-0000-0400-0000B3010000}"/>
            </a:ext>
          </a:extLst>
        </xdr:cNvPr>
        <xdr:cNvSpPr/>
      </xdr:nvSpPr>
      <xdr:spPr>
        <a:xfrm>
          <a:off x="15621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31767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137161</xdr:rowOff>
    </xdr:from>
    <xdr:to>
      <xdr:col>74</xdr:col>
      <xdr:colOff>31750</xdr:colOff>
      <xdr:row>77</xdr:row>
      <xdr:rowOff>67311</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4732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52088</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38100</xdr:rowOff>
    </xdr:from>
    <xdr:to>
      <xdr:col>69</xdr:col>
      <xdr:colOff>142875</xdr:colOff>
      <xdr:row>76</xdr:row>
      <xdr:rowOff>139700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3843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124477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68097</xdr:rowOff>
    </xdr:from>
    <xdr:to>
      <xdr:col>29</xdr:col>
      <xdr:colOff>127000</xdr:colOff>
      <xdr:row>18</xdr:row>
      <xdr:rowOff>13874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01672"/>
          <a:ext cx="0" cy="11459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157401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119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13874</xdr:rowOff>
    </xdr:from>
    <xdr:to>
      <xdr:col>30</xdr:col>
      <xdr:colOff>25400</xdr:colOff>
      <xdr:row>18</xdr:row>
      <xdr:rowOff>13874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1475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154474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4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68097</xdr:rowOff>
    </xdr:from>
    <xdr:to>
      <xdr:col>30</xdr:col>
      <xdr:colOff>25400</xdr:colOff>
      <xdr:row>11</xdr:row>
      <xdr:rowOff>68097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01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95392</xdr:rowOff>
    </xdr:from>
    <xdr:to>
      <xdr:col>29</xdr:col>
      <xdr:colOff>127000</xdr:colOff>
      <xdr:row>12</xdr:row>
      <xdr:rowOff>163241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200417"/>
          <a:ext cx="647700" cy="67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87352</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53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115275</xdr:rowOff>
    </xdr:from>
    <xdr:to>
      <xdr:col>29</xdr:col>
      <xdr:colOff>177800</xdr:colOff>
      <xdr:row>15</xdr:row>
      <xdr:rowOff>45425</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56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163241</xdr:rowOff>
    </xdr:from>
    <xdr:to>
      <xdr:col>26</xdr:col>
      <xdr:colOff>50800</xdr:colOff>
      <xdr:row>13</xdr:row>
      <xdr:rowOff>21554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268266"/>
          <a:ext cx="698500" cy="29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140101</xdr:rowOff>
    </xdr:from>
    <xdr:to>
      <xdr:col>26</xdr:col>
      <xdr:colOff>101600</xdr:colOff>
      <xdr:row>15</xdr:row>
      <xdr:rowOff>70251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588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55028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674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21554</xdr:rowOff>
    </xdr:from>
    <xdr:to>
      <xdr:col>22</xdr:col>
      <xdr:colOff>114300</xdr:colOff>
      <xdr:row>13</xdr:row>
      <xdr:rowOff>50495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298029"/>
          <a:ext cx="698500" cy="28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90267</xdr:rowOff>
    </xdr:from>
    <xdr:to>
      <xdr:col>22</xdr:col>
      <xdr:colOff>165100</xdr:colOff>
      <xdr:row>16</xdr:row>
      <xdr:rowOff>20417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709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5194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96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50495</xdr:rowOff>
    </xdr:from>
    <xdr:to>
      <xdr:col>18</xdr:col>
      <xdr:colOff>177800</xdr:colOff>
      <xdr:row>13</xdr:row>
      <xdr:rowOff>101290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326970"/>
          <a:ext cx="698500" cy="50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113126</xdr:rowOff>
    </xdr:from>
    <xdr:to>
      <xdr:col>19</xdr:col>
      <xdr:colOff>38100</xdr:colOff>
      <xdr:row>16</xdr:row>
      <xdr:rowOff>43276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73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28053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31745</xdr:rowOff>
    </xdr:from>
    <xdr:to>
      <xdr:col>15</xdr:col>
      <xdr:colOff>101600</xdr:colOff>
      <xdr:row>17</xdr:row>
      <xdr:rowOff>133345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94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118122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8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44592</xdr:rowOff>
    </xdr:from>
    <xdr:to>
      <xdr:col>29</xdr:col>
      <xdr:colOff>177800</xdr:colOff>
      <xdr:row>12</xdr:row>
      <xdr:rowOff>146192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149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61119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199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112441</xdr:rowOff>
    </xdr:from>
    <xdr:to>
      <xdr:col>26</xdr:col>
      <xdr:colOff>101600</xdr:colOff>
      <xdr:row>13</xdr:row>
      <xdr:rowOff>42591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217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52768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1986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142204</xdr:rowOff>
    </xdr:from>
    <xdr:to>
      <xdr:col>22</xdr:col>
      <xdr:colOff>165100</xdr:colOff>
      <xdr:row>13</xdr:row>
      <xdr:rowOff>72354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247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82531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01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171145</xdr:rowOff>
    </xdr:from>
    <xdr:to>
      <xdr:col>19</xdr:col>
      <xdr:colOff>38100</xdr:colOff>
      <xdr:row>13</xdr:row>
      <xdr:rowOff>101295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276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111472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04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50490</xdr:rowOff>
    </xdr:from>
    <xdr:to>
      <xdr:col>15</xdr:col>
      <xdr:colOff>101600</xdr:colOff>
      <xdr:row>13</xdr:row>
      <xdr:rowOff>152090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326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162267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0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211674</xdr:rowOff>
    </xdr:from>
    <xdr:to>
      <xdr:col>29</xdr:col>
      <xdr:colOff>127000</xdr:colOff>
      <xdr:row>37</xdr:row>
      <xdr:rowOff>23993</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36224"/>
          <a:ext cx="0" cy="10124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36</xdr:row>
      <xdr:rowOff>167520</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120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23993</xdr:rowOff>
    </xdr:from>
    <xdr:to>
      <xdr:col>30</xdr:col>
      <xdr:colOff>25400</xdr:colOff>
      <xdr:row>37</xdr:row>
      <xdr:rowOff>23993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1486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126601</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7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211674</xdr:rowOff>
    </xdr:from>
    <xdr:to>
      <xdr:col>30</xdr:col>
      <xdr:colOff>25400</xdr:colOff>
      <xdr:row>33</xdr:row>
      <xdr:rowOff>211674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362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170251</xdr:rowOff>
    </xdr:from>
    <xdr:to>
      <xdr:col>29</xdr:col>
      <xdr:colOff>127000</xdr:colOff>
      <xdr:row>35</xdr:row>
      <xdr:rowOff>268686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780601"/>
          <a:ext cx="647700" cy="98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213702</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481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25725</xdr:rowOff>
    </xdr:from>
    <xdr:to>
      <xdr:col>29</xdr:col>
      <xdr:colOff>177800</xdr:colOff>
      <xdr:row>35</xdr:row>
      <xdr:rowOff>127325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636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170251</xdr:rowOff>
    </xdr:from>
    <xdr:to>
      <xdr:col>26</xdr:col>
      <xdr:colOff>50800</xdr:colOff>
      <xdr:row>35</xdr:row>
      <xdr:rowOff>237231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780601"/>
          <a:ext cx="698500" cy="66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317373</xdr:rowOff>
    </xdr:from>
    <xdr:to>
      <xdr:col>26</xdr:col>
      <xdr:colOff>101600</xdr:colOff>
      <xdr:row>35</xdr:row>
      <xdr:rowOff>76073</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5848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86250</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35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170525</xdr:rowOff>
    </xdr:from>
    <xdr:to>
      <xdr:col>22</xdr:col>
      <xdr:colOff>114300</xdr:colOff>
      <xdr:row>35</xdr:row>
      <xdr:rowOff>237231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780875"/>
          <a:ext cx="698500" cy="66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283357</xdr:rowOff>
    </xdr:from>
    <xdr:to>
      <xdr:col>22</xdr:col>
      <xdr:colOff>165100</xdr:colOff>
      <xdr:row>35</xdr:row>
      <xdr:rowOff>42057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550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52235</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31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44064</xdr:rowOff>
    </xdr:from>
    <xdr:to>
      <xdr:col>18</xdr:col>
      <xdr:colOff>177800</xdr:colOff>
      <xdr:row>35</xdr:row>
      <xdr:rowOff>170525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654414"/>
          <a:ext cx="698500" cy="126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200650</xdr:rowOff>
    </xdr:from>
    <xdr:to>
      <xdr:col>19</xdr:col>
      <xdr:colOff>38100</xdr:colOff>
      <xdr:row>34</xdr:row>
      <xdr:rowOff>302250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468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312427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23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331500</xdr:rowOff>
    </xdr:from>
    <xdr:to>
      <xdr:col>15</xdr:col>
      <xdr:colOff>101600</xdr:colOff>
      <xdr:row>34</xdr:row>
      <xdr:rowOff>90200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256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100377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02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217886</xdr:rowOff>
    </xdr:from>
    <xdr:to>
      <xdr:col>29</xdr:col>
      <xdr:colOff>177800</xdr:colOff>
      <xdr:row>35</xdr:row>
      <xdr:rowOff>319486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28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189963</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0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119451</xdr:rowOff>
    </xdr:from>
    <xdr:to>
      <xdr:col>26</xdr:col>
      <xdr:colOff>101600</xdr:colOff>
      <xdr:row>35</xdr:row>
      <xdr:rowOff>221051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729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205828</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816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186431</xdr:rowOff>
    </xdr:from>
    <xdr:to>
      <xdr:col>22</xdr:col>
      <xdr:colOff>165100</xdr:colOff>
      <xdr:row>35</xdr:row>
      <xdr:rowOff>288031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796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272808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88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119725</xdr:rowOff>
    </xdr:from>
    <xdr:to>
      <xdr:col>19</xdr:col>
      <xdr:colOff>38100</xdr:colOff>
      <xdr:row>35</xdr:row>
      <xdr:rowOff>221325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730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206102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816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336164</xdr:rowOff>
    </xdr:from>
    <xdr:to>
      <xdr:col>15</xdr:col>
      <xdr:colOff>101600</xdr:colOff>
      <xdr:row>35</xdr:row>
      <xdr:rowOff>94864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603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79641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68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828,781
822,443
2,440.70
437,769,528
427,869,930
5,397,947
256,811,655
698,339,363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39802</xdr:rowOff>
    </xdr:from>
    <xdr:to>
      <xdr:col>24</xdr:col>
      <xdr:colOff>62865</xdr:colOff>
      <xdr:row>37</xdr:row>
      <xdr:rowOff>18313</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83302"/>
          <a:ext cx="1270" cy="1178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22140</xdr:rowOff>
    </xdr:from>
    <xdr:ext cx="599010"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36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18313</xdr:rowOff>
    </xdr:from>
    <xdr:to>
      <xdr:col>24</xdr:col>
      <xdr:colOff>152400</xdr:colOff>
      <xdr:row>37</xdr:row>
      <xdr:rowOff>18313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36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157929</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5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39802</xdr:rowOff>
    </xdr:from>
    <xdr:to>
      <xdr:col>24</xdr:col>
      <xdr:colOff>152400</xdr:colOff>
      <xdr:row>30</xdr:row>
      <xdr:rowOff>39802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8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132888</xdr:rowOff>
    </xdr:from>
    <xdr:to>
      <xdr:col>24</xdr:col>
      <xdr:colOff>63500</xdr:colOff>
      <xdr:row>31</xdr:row>
      <xdr:rowOff>72994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276388"/>
          <a:ext cx="838200" cy="11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141028</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798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162601</xdr:rowOff>
    </xdr:from>
    <xdr:to>
      <xdr:col>24</xdr:col>
      <xdr:colOff>114300</xdr:colOff>
      <xdr:row>34</xdr:row>
      <xdr:rowOff>92751</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82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72994</xdr:rowOff>
    </xdr:from>
    <xdr:to>
      <xdr:col>19</xdr:col>
      <xdr:colOff>177800</xdr:colOff>
      <xdr:row>31</xdr:row>
      <xdr:rowOff>101478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387944"/>
          <a:ext cx="889000" cy="2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25943</xdr:rowOff>
    </xdr:from>
    <xdr:to>
      <xdr:col>20</xdr:col>
      <xdr:colOff>38100</xdr:colOff>
      <xdr:row>34</xdr:row>
      <xdr:rowOff>127543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8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34</xdr:row>
      <xdr:rowOff>118670</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85095" y="594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101478</xdr:rowOff>
    </xdr:from>
    <xdr:to>
      <xdr:col>15</xdr:col>
      <xdr:colOff>50800</xdr:colOff>
      <xdr:row>31</xdr:row>
      <xdr:rowOff>111491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416428"/>
          <a:ext cx="889000" cy="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151993</xdr:rowOff>
    </xdr:from>
    <xdr:to>
      <xdr:col>15</xdr:col>
      <xdr:colOff>101600</xdr:colOff>
      <xdr:row>35</xdr:row>
      <xdr:rowOff>82143</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98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73270</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07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111491</xdr:rowOff>
    </xdr:from>
    <xdr:to>
      <xdr:col>10</xdr:col>
      <xdr:colOff>114300</xdr:colOff>
      <xdr:row>32</xdr:row>
      <xdr:rowOff>87854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426441"/>
          <a:ext cx="889000" cy="14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170556</xdr:rowOff>
    </xdr:from>
    <xdr:to>
      <xdr:col>10</xdr:col>
      <xdr:colOff>165100</xdr:colOff>
      <xdr:row>35</xdr:row>
      <xdr:rowOff>100706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599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91833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09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110800</xdr:rowOff>
    </xdr:from>
    <xdr:to>
      <xdr:col>6</xdr:col>
      <xdr:colOff>38100</xdr:colOff>
      <xdr:row>37</xdr:row>
      <xdr:rowOff>40950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32077</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37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82088</xdr:rowOff>
    </xdr:from>
    <xdr:to>
      <xdr:col>24</xdr:col>
      <xdr:colOff>114300</xdr:colOff>
      <xdr:row>31</xdr:row>
      <xdr:rowOff>12238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22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168465</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14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22194</xdr:rowOff>
    </xdr:from>
    <xdr:to>
      <xdr:col>20</xdr:col>
      <xdr:colOff>38100</xdr:colOff>
      <xdr:row>31</xdr:row>
      <xdr:rowOff>123794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33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29</xdr:row>
      <xdr:rowOff>140321</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85095" y="5112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50678</xdr:rowOff>
    </xdr:from>
    <xdr:to>
      <xdr:col>15</xdr:col>
      <xdr:colOff>101600</xdr:colOff>
      <xdr:row>31</xdr:row>
      <xdr:rowOff>152278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36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168805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60691</xdr:rowOff>
    </xdr:from>
    <xdr:to>
      <xdr:col>10</xdr:col>
      <xdr:colOff>165100</xdr:colOff>
      <xdr:row>31</xdr:row>
      <xdr:rowOff>162291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37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7368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15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37054</xdr:rowOff>
    </xdr:from>
    <xdr:to>
      <xdr:col>6</xdr:col>
      <xdr:colOff>38100</xdr:colOff>
      <xdr:row>32</xdr:row>
      <xdr:rowOff>138654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52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155181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5298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73254</xdr:rowOff>
    </xdr:from>
    <xdr:to>
      <xdr:col>24</xdr:col>
      <xdr:colOff>62865</xdr:colOff>
      <xdr:row>58</xdr:row>
      <xdr:rowOff>73025</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45754"/>
          <a:ext cx="1270" cy="137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76852</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02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73025</xdr:rowOff>
    </xdr:from>
    <xdr:to>
      <xdr:col>24</xdr:col>
      <xdr:colOff>152400</xdr:colOff>
      <xdr:row>58</xdr:row>
      <xdr:rowOff>73025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01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19931</xdr:rowOff>
    </xdr:from>
    <xdr:ext cx="534377"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42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73254</xdr:rowOff>
    </xdr:from>
    <xdr:to>
      <xdr:col>24</xdr:col>
      <xdr:colOff>152400</xdr:colOff>
      <xdr:row>50</xdr:row>
      <xdr:rowOff>73254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4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160121</xdr:rowOff>
    </xdr:from>
    <xdr:to>
      <xdr:col>24</xdr:col>
      <xdr:colOff>63500</xdr:colOff>
      <xdr:row>54</xdr:row>
      <xdr:rowOff>44983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246971"/>
          <a:ext cx="838200" cy="5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2100</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431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23673</xdr:rowOff>
    </xdr:from>
    <xdr:to>
      <xdr:col>24</xdr:col>
      <xdr:colOff>114300</xdr:colOff>
      <xdr:row>55</xdr:row>
      <xdr:rowOff>125273</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45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44983</xdr:rowOff>
    </xdr:from>
    <xdr:to>
      <xdr:col>19</xdr:col>
      <xdr:colOff>177800</xdr:colOff>
      <xdr:row>54</xdr:row>
      <xdr:rowOff>96114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303283"/>
          <a:ext cx="889000" cy="5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11100</xdr:rowOff>
    </xdr:from>
    <xdr:to>
      <xdr:col>20</xdr:col>
      <xdr:colOff>38100</xdr:colOff>
      <xdr:row>55</xdr:row>
      <xdr:rowOff>112700</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44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103827</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17411" y="953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96114</xdr:rowOff>
    </xdr:from>
    <xdr:to>
      <xdr:col>15</xdr:col>
      <xdr:colOff>50800</xdr:colOff>
      <xdr:row>55</xdr:row>
      <xdr:rowOff>36144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354414"/>
          <a:ext cx="889000" cy="1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68935</xdr:rowOff>
    </xdr:from>
    <xdr:to>
      <xdr:col>15</xdr:col>
      <xdr:colOff>101600</xdr:colOff>
      <xdr:row>54</xdr:row>
      <xdr:rowOff>170535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32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161662</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41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36144</xdr:rowOff>
    </xdr:from>
    <xdr:to>
      <xdr:col>10</xdr:col>
      <xdr:colOff>114300</xdr:colOff>
      <xdr:row>55</xdr:row>
      <xdr:rowOff>57328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465894"/>
          <a:ext cx="889000" cy="2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34112</xdr:rowOff>
    </xdr:from>
    <xdr:to>
      <xdr:col>10</xdr:col>
      <xdr:colOff>165100</xdr:colOff>
      <xdr:row>55</xdr:row>
      <xdr:rowOff>135712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463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126839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55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142773</xdr:rowOff>
    </xdr:from>
    <xdr:to>
      <xdr:col>6</xdr:col>
      <xdr:colOff>38100</xdr:colOff>
      <xdr:row>57</xdr:row>
      <xdr:rowOff>72923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4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64050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83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109321</xdr:rowOff>
    </xdr:from>
    <xdr:to>
      <xdr:col>24</xdr:col>
      <xdr:colOff>114300</xdr:colOff>
      <xdr:row>54</xdr:row>
      <xdr:rowOff>39471</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19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132198</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04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165633</xdr:rowOff>
    </xdr:from>
    <xdr:to>
      <xdr:col>20</xdr:col>
      <xdr:colOff>38100</xdr:colOff>
      <xdr:row>54</xdr:row>
      <xdr:rowOff>95783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25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52</xdr:row>
      <xdr:rowOff>112310</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17411" y="902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45314</xdr:rowOff>
    </xdr:from>
    <xdr:to>
      <xdr:col>15</xdr:col>
      <xdr:colOff>101600</xdr:colOff>
      <xdr:row>54</xdr:row>
      <xdr:rowOff>146914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30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163441</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07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156794</xdr:rowOff>
    </xdr:from>
    <xdr:to>
      <xdr:col>10</xdr:col>
      <xdr:colOff>165100</xdr:colOff>
      <xdr:row>55</xdr:row>
      <xdr:rowOff>86944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41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103471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19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6528</xdr:rowOff>
    </xdr:from>
    <xdr:to>
      <xdr:col>6</xdr:col>
      <xdr:colOff>38100</xdr:colOff>
      <xdr:row>55</xdr:row>
      <xdr:rowOff>108128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43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124655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21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139573</xdr:rowOff>
    </xdr:from>
    <xdr:to>
      <xdr:col>24</xdr:col>
      <xdr:colOff>62865</xdr:colOff>
      <xdr:row>77</xdr:row>
      <xdr:rowOff>83565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1969623"/>
          <a:ext cx="1270" cy="1315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87392</xdr:rowOff>
    </xdr:from>
    <xdr:ext cx="469744"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28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83565</xdr:rowOff>
    </xdr:from>
    <xdr:to>
      <xdr:col>24</xdr:col>
      <xdr:colOff>152400</xdr:colOff>
      <xdr:row>77</xdr:row>
      <xdr:rowOff>83565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285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86250</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74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139573</xdr:rowOff>
    </xdr:from>
    <xdr:to>
      <xdr:col>24</xdr:col>
      <xdr:colOff>152400</xdr:colOff>
      <xdr:row>69</xdr:row>
      <xdr:rowOff>139573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196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83565</xdr:rowOff>
    </xdr:from>
    <xdr:to>
      <xdr:col>24</xdr:col>
      <xdr:colOff>63500</xdr:colOff>
      <xdr:row>77</xdr:row>
      <xdr:rowOff>106807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285215"/>
          <a:ext cx="838200" cy="2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114825</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630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91948</xdr:rowOff>
    </xdr:from>
    <xdr:to>
      <xdr:col>24</xdr:col>
      <xdr:colOff>114300</xdr:colOff>
      <xdr:row>75</xdr:row>
      <xdr:rowOff>22098</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277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106807</xdr:rowOff>
    </xdr:from>
    <xdr:to>
      <xdr:col>19</xdr:col>
      <xdr:colOff>177800</xdr:colOff>
      <xdr:row>77</xdr:row>
      <xdr:rowOff>116205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308457"/>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134239</xdr:rowOff>
    </xdr:from>
    <xdr:to>
      <xdr:col>20</xdr:col>
      <xdr:colOff>38100</xdr:colOff>
      <xdr:row>75</xdr:row>
      <xdr:rowOff>64389</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282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73</xdr:row>
      <xdr:rowOff>80916</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49728" y="1259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116205</xdr:rowOff>
    </xdr:from>
    <xdr:to>
      <xdr:col>15</xdr:col>
      <xdr:colOff>50800</xdr:colOff>
      <xdr:row>77</xdr:row>
      <xdr:rowOff>139192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317855"/>
          <a:ext cx="889000" cy="2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41148</xdr:rowOff>
    </xdr:from>
    <xdr:to>
      <xdr:col>15</xdr:col>
      <xdr:colOff>101600</xdr:colOff>
      <xdr:row>75</xdr:row>
      <xdr:rowOff>142748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289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159275</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67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139192</xdr:rowOff>
    </xdr:from>
    <xdr:to>
      <xdr:col>10</xdr:col>
      <xdr:colOff>114300</xdr:colOff>
      <xdr:row>77</xdr:row>
      <xdr:rowOff>139827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340842"/>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69977</xdr:rowOff>
    </xdr:from>
    <xdr:to>
      <xdr:col>10</xdr:col>
      <xdr:colOff>165100</xdr:colOff>
      <xdr:row>76</xdr:row>
      <xdr:rowOff>127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292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16654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2703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107188</xdr:rowOff>
    </xdr:from>
    <xdr:to>
      <xdr:col>6</xdr:col>
      <xdr:colOff>38100</xdr:colOff>
      <xdr:row>76</xdr:row>
      <xdr:rowOff>37337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29659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53865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274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32765</xdr:rowOff>
    </xdr:from>
    <xdr:to>
      <xdr:col>24</xdr:col>
      <xdr:colOff>114300</xdr:colOff>
      <xdr:row>77</xdr:row>
      <xdr:rowOff>134365</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119142</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4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56007</xdr:rowOff>
    </xdr:from>
    <xdr:to>
      <xdr:col>20</xdr:col>
      <xdr:colOff>38100</xdr:colOff>
      <xdr:row>77</xdr:row>
      <xdr:rowOff>157607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5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148734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49728" y="1335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65405</xdr:rowOff>
    </xdr:from>
    <xdr:to>
      <xdr:col>15</xdr:col>
      <xdr:colOff>101600</xdr:colOff>
      <xdr:row>77</xdr:row>
      <xdr:rowOff>167005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6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158132</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35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88392</xdr:rowOff>
    </xdr:from>
    <xdr:to>
      <xdr:col>10</xdr:col>
      <xdr:colOff>165100</xdr:colOff>
      <xdr:row>78</xdr:row>
      <xdr:rowOff>18542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9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9669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38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89027</xdr:rowOff>
    </xdr:from>
    <xdr:to>
      <xdr:col>6</xdr:col>
      <xdr:colOff>38100</xdr:colOff>
      <xdr:row>78</xdr:row>
      <xdr:rowOff>19177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9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10304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383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6" name="直線コネクタ 205">
          <a:extLst>
            <a:ext uri="{FF2B5EF4-FFF2-40B4-BE49-F238E27FC236}">
              <a16:creationId xmlns:a16="http://schemas.microsoft.com/office/drawing/2014/main" id="{00000000-0008-0000-0600-0000CE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58601</xdr:rowOff>
    </xdr:from>
    <xdr:to>
      <xdr:col>24</xdr:col>
      <xdr:colOff>62865</xdr:colOff>
      <xdr:row>99</xdr:row>
      <xdr:rowOff>29211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660551"/>
          <a:ext cx="1270" cy="134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33038</xdr:rowOff>
    </xdr:from>
    <xdr:ext cx="469744"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0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29211</xdr:rowOff>
    </xdr:from>
    <xdr:to>
      <xdr:col>24</xdr:col>
      <xdr:colOff>152400</xdr:colOff>
      <xdr:row>99</xdr:row>
      <xdr:rowOff>29211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5278</xdr:rowOff>
    </xdr:from>
    <xdr:ext cx="534377"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43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58601</xdr:rowOff>
    </xdr:from>
    <xdr:to>
      <xdr:col>24</xdr:col>
      <xdr:colOff>152400</xdr:colOff>
      <xdr:row>91</xdr:row>
      <xdr:rowOff>58601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660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160165</xdr:rowOff>
    </xdr:from>
    <xdr:to>
      <xdr:col>24</xdr:col>
      <xdr:colOff>63500</xdr:colOff>
      <xdr:row>95</xdr:row>
      <xdr:rowOff>33238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276465"/>
          <a:ext cx="838200" cy="4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94432</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10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116005</xdr:rowOff>
    </xdr:from>
    <xdr:to>
      <xdr:col>24</xdr:col>
      <xdr:colOff>114300</xdr:colOff>
      <xdr:row>95</xdr:row>
      <xdr:rowOff>46155</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2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33238</xdr:rowOff>
    </xdr:from>
    <xdr:to>
      <xdr:col>19</xdr:col>
      <xdr:colOff>177800</xdr:colOff>
      <xdr:row>95</xdr:row>
      <xdr:rowOff>107370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320988"/>
          <a:ext cx="889000" cy="7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128960</xdr:rowOff>
    </xdr:from>
    <xdr:to>
      <xdr:col>20</xdr:col>
      <xdr:colOff>38100</xdr:colOff>
      <xdr:row>95</xdr:row>
      <xdr:rowOff>59110</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2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75637</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17411" y="1602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107370</xdr:rowOff>
    </xdr:from>
    <xdr:to>
      <xdr:col>15</xdr:col>
      <xdr:colOff>50800</xdr:colOff>
      <xdr:row>95</xdr:row>
      <xdr:rowOff>144163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395120"/>
          <a:ext cx="889000" cy="3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170435</xdr:rowOff>
    </xdr:from>
    <xdr:to>
      <xdr:col>15</xdr:col>
      <xdr:colOff>101600</xdr:colOff>
      <xdr:row>95</xdr:row>
      <xdr:rowOff>100585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28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117112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06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144163</xdr:rowOff>
    </xdr:from>
    <xdr:to>
      <xdr:col>10</xdr:col>
      <xdr:colOff>114300</xdr:colOff>
      <xdr:row>96</xdr:row>
      <xdr:rowOff>17453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431913"/>
          <a:ext cx="889000" cy="4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162596</xdr:rowOff>
    </xdr:from>
    <xdr:to>
      <xdr:col>10</xdr:col>
      <xdr:colOff>165100</xdr:colOff>
      <xdr:row>95</xdr:row>
      <xdr:rowOff>92746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27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109273</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05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62556</xdr:rowOff>
    </xdr:from>
    <xdr:to>
      <xdr:col>6</xdr:col>
      <xdr:colOff>38100</xdr:colOff>
      <xdr:row>95</xdr:row>
      <xdr:rowOff>164156</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3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9233</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1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109365</xdr:rowOff>
    </xdr:from>
    <xdr:to>
      <xdr:col>24</xdr:col>
      <xdr:colOff>114300</xdr:colOff>
      <xdr:row>95</xdr:row>
      <xdr:rowOff>39515</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22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132242</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07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153888</xdr:rowOff>
    </xdr:from>
    <xdr:to>
      <xdr:col>20</xdr:col>
      <xdr:colOff>38100</xdr:colOff>
      <xdr:row>95</xdr:row>
      <xdr:rowOff>84038</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27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75165</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17411" y="163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56570</xdr:rowOff>
    </xdr:from>
    <xdr:to>
      <xdr:col>15</xdr:col>
      <xdr:colOff>101600</xdr:colOff>
      <xdr:row>95</xdr:row>
      <xdr:rowOff>158170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3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149297</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4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93363</xdr:rowOff>
    </xdr:from>
    <xdr:to>
      <xdr:col>10</xdr:col>
      <xdr:colOff>165100</xdr:colOff>
      <xdr:row>96</xdr:row>
      <xdr:rowOff>23513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38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14640</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47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138103</xdr:rowOff>
    </xdr:from>
    <xdr:to>
      <xdr:col>6</xdr:col>
      <xdr:colOff>38100</xdr:colOff>
      <xdr:row>96</xdr:row>
      <xdr:rowOff>68253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42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59380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51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a:extLst>
            <a:ext uri="{FF2B5EF4-FFF2-40B4-BE49-F238E27FC236}">
              <a16:creationId xmlns:a16="http://schemas.microsoft.com/office/drawing/2014/main" id="{00000000-0008-0000-0600-00000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160579</xdr:rowOff>
    </xdr:from>
    <xdr:to>
      <xdr:col>54</xdr:col>
      <xdr:colOff>189865</xdr:colOff>
      <xdr:row>37</xdr:row>
      <xdr:rowOff>48565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304079"/>
          <a:ext cx="127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52392</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39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48565</xdr:rowOff>
    </xdr:from>
    <xdr:to>
      <xdr:col>55</xdr:col>
      <xdr:colOff>88900</xdr:colOff>
      <xdr:row>37</xdr:row>
      <xdr:rowOff>48565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3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107256</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7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160579</xdr:rowOff>
    </xdr:from>
    <xdr:to>
      <xdr:col>55</xdr:col>
      <xdr:colOff>88900</xdr:colOff>
      <xdr:row>30</xdr:row>
      <xdr:rowOff>160579</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304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83122</xdr:rowOff>
    </xdr:from>
    <xdr:to>
      <xdr:col>55</xdr:col>
      <xdr:colOff>0</xdr:colOff>
      <xdr:row>36</xdr:row>
      <xdr:rowOff>54280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9639300" y="6083872"/>
          <a:ext cx="838200" cy="14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155630</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813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132753</xdr:rowOff>
    </xdr:from>
    <xdr:to>
      <xdr:col>55</xdr:col>
      <xdr:colOff>50800</xdr:colOff>
      <xdr:row>35</xdr:row>
      <xdr:rowOff>62903</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596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83122</xdr:rowOff>
    </xdr:from>
    <xdr:to>
      <xdr:col>50</xdr:col>
      <xdr:colOff>114300</xdr:colOff>
      <xdr:row>35</xdr:row>
      <xdr:rowOff>97295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6083872"/>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98082</xdr:rowOff>
    </xdr:from>
    <xdr:to>
      <xdr:col>50</xdr:col>
      <xdr:colOff>165100</xdr:colOff>
      <xdr:row>34</xdr:row>
      <xdr:rowOff>28232</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575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32</xdr:row>
      <xdr:rowOff>44759</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27095" y="5531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74016</xdr:rowOff>
    </xdr:from>
    <xdr:to>
      <xdr:col>45</xdr:col>
      <xdr:colOff>177800</xdr:colOff>
      <xdr:row>35</xdr:row>
      <xdr:rowOff>97295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7861300" y="6074766"/>
          <a:ext cx="889000" cy="2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81661</xdr:rowOff>
    </xdr:from>
    <xdr:to>
      <xdr:col>46</xdr:col>
      <xdr:colOff>38100</xdr:colOff>
      <xdr:row>34</xdr:row>
      <xdr:rowOff>11811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573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28338</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50795" y="551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74016</xdr:rowOff>
    </xdr:from>
    <xdr:to>
      <xdr:col>41</xdr:col>
      <xdr:colOff>50800</xdr:colOff>
      <xdr:row>38</xdr:row>
      <xdr:rowOff>41935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074766"/>
          <a:ext cx="889000" cy="48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167462</xdr:rowOff>
    </xdr:from>
    <xdr:to>
      <xdr:col>41</xdr:col>
      <xdr:colOff>101600</xdr:colOff>
      <xdr:row>34</xdr:row>
      <xdr:rowOff>97612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582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114139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61795" y="5600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145783</xdr:rowOff>
    </xdr:from>
    <xdr:to>
      <xdr:col>36</xdr:col>
      <xdr:colOff>165100</xdr:colOff>
      <xdr:row>38</xdr:row>
      <xdr:rowOff>75933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48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92460</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26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3480</xdr:rowOff>
    </xdr:from>
    <xdr:to>
      <xdr:col>55</xdr:col>
      <xdr:colOff>50800</xdr:colOff>
      <xdr:row>36</xdr:row>
      <xdr:rowOff>105080</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1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153357</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15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32322</xdr:rowOff>
    </xdr:from>
    <xdr:to>
      <xdr:col>50</xdr:col>
      <xdr:colOff>165100</xdr:colOff>
      <xdr:row>35</xdr:row>
      <xdr:rowOff>133922</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03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35</xdr:row>
      <xdr:rowOff>125049</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27095" y="6125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46495</xdr:rowOff>
    </xdr:from>
    <xdr:to>
      <xdr:col>46</xdr:col>
      <xdr:colOff>38100</xdr:colOff>
      <xdr:row>35</xdr:row>
      <xdr:rowOff>148095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04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139222</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50795" y="6139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23216</xdr:rowOff>
    </xdr:from>
    <xdr:to>
      <xdr:col>41</xdr:col>
      <xdr:colOff>101600</xdr:colOff>
      <xdr:row>35</xdr:row>
      <xdr:rowOff>124816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02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115943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61795" y="611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162585</xdr:rowOff>
    </xdr:from>
    <xdr:to>
      <xdr:col>36</xdr:col>
      <xdr:colOff>165100</xdr:colOff>
      <xdr:row>38</xdr:row>
      <xdr:rowOff>92735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5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83862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59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a:extLst>
            <a:ext uri="{FF2B5EF4-FFF2-40B4-BE49-F238E27FC236}">
              <a16:creationId xmlns:a16="http://schemas.microsoft.com/office/drawing/2014/main" id="{00000000-0008-0000-0600-00004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170790</xdr:rowOff>
    </xdr:from>
    <xdr:to>
      <xdr:col>54</xdr:col>
      <xdr:colOff>189865</xdr:colOff>
      <xdr:row>59</xdr:row>
      <xdr:rowOff>34789</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43290"/>
          <a:ext cx="1270" cy="1407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38616</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5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34789</xdr:rowOff>
    </xdr:from>
    <xdr:to>
      <xdr:col>55</xdr:col>
      <xdr:colOff>88900</xdr:colOff>
      <xdr:row>59</xdr:row>
      <xdr:rowOff>34789</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50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117467</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1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170790</xdr:rowOff>
    </xdr:from>
    <xdr:to>
      <xdr:col>55</xdr:col>
      <xdr:colOff>88900</xdr:colOff>
      <xdr:row>50</xdr:row>
      <xdr:rowOff>170790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4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166904</xdr:rowOff>
    </xdr:from>
    <xdr:to>
      <xdr:col>55</xdr:col>
      <xdr:colOff>0</xdr:colOff>
      <xdr:row>57</xdr:row>
      <xdr:rowOff>69095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768104"/>
          <a:ext cx="838200" cy="7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167539</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597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144662</xdr:rowOff>
    </xdr:from>
    <xdr:to>
      <xdr:col>55</xdr:col>
      <xdr:colOff>50800</xdr:colOff>
      <xdr:row>57</xdr:row>
      <xdr:rowOff>74812</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74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166904</xdr:rowOff>
    </xdr:from>
    <xdr:to>
      <xdr:col>50</xdr:col>
      <xdr:colOff>114300</xdr:colOff>
      <xdr:row>57</xdr:row>
      <xdr:rowOff>71724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768104"/>
          <a:ext cx="889000" cy="7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101571</xdr:rowOff>
    </xdr:from>
    <xdr:to>
      <xdr:col>50</xdr:col>
      <xdr:colOff>165100</xdr:colOff>
      <xdr:row>57</xdr:row>
      <xdr:rowOff>31721</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7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55</xdr:row>
      <xdr:rowOff>48248</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27095" y="947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1267</xdr:rowOff>
    </xdr:from>
    <xdr:to>
      <xdr:col>45</xdr:col>
      <xdr:colOff>177800</xdr:colOff>
      <xdr:row>57</xdr:row>
      <xdr:rowOff>71724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773917"/>
          <a:ext cx="889000" cy="7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36143</xdr:rowOff>
    </xdr:from>
    <xdr:to>
      <xdr:col>46</xdr:col>
      <xdr:colOff>38100</xdr:colOff>
      <xdr:row>57</xdr:row>
      <xdr:rowOff>137743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8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128870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901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4630</xdr:rowOff>
    </xdr:from>
    <xdr:to>
      <xdr:col>41</xdr:col>
      <xdr:colOff>50800</xdr:colOff>
      <xdr:row>57</xdr:row>
      <xdr:rowOff>1267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605830"/>
          <a:ext cx="889000" cy="16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110764</xdr:rowOff>
    </xdr:from>
    <xdr:to>
      <xdr:col>41</xdr:col>
      <xdr:colOff>101600</xdr:colOff>
      <xdr:row>58</xdr:row>
      <xdr:rowOff>40914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8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32041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97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150704</xdr:rowOff>
    </xdr:from>
    <xdr:to>
      <xdr:col>36</xdr:col>
      <xdr:colOff>165100</xdr:colOff>
      <xdr:row>58</xdr:row>
      <xdr:rowOff>80854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9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71981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1001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18295</xdr:rowOff>
    </xdr:from>
    <xdr:to>
      <xdr:col>55</xdr:col>
      <xdr:colOff>50800</xdr:colOff>
      <xdr:row>57</xdr:row>
      <xdr:rowOff>119895</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7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168172</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76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116104</xdr:rowOff>
    </xdr:from>
    <xdr:to>
      <xdr:col>50</xdr:col>
      <xdr:colOff>165100</xdr:colOff>
      <xdr:row>57</xdr:row>
      <xdr:rowOff>46254</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71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57</xdr:row>
      <xdr:rowOff>37381</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27095" y="981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20924</xdr:rowOff>
    </xdr:from>
    <xdr:to>
      <xdr:col>46</xdr:col>
      <xdr:colOff>38100</xdr:colOff>
      <xdr:row>57</xdr:row>
      <xdr:rowOff>122524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79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139051</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956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121917</xdr:rowOff>
    </xdr:from>
    <xdr:to>
      <xdr:col>41</xdr:col>
      <xdr:colOff>101600</xdr:colOff>
      <xdr:row>57</xdr:row>
      <xdr:rowOff>52067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72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68594</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949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125280</xdr:rowOff>
    </xdr:from>
    <xdr:to>
      <xdr:col>36</xdr:col>
      <xdr:colOff>165100</xdr:colOff>
      <xdr:row>56</xdr:row>
      <xdr:rowOff>55430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5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71957</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93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155611</xdr:rowOff>
    </xdr:from>
    <xdr:to>
      <xdr:col>54</xdr:col>
      <xdr:colOff>189865</xdr:colOff>
      <xdr:row>77</xdr:row>
      <xdr:rowOff>134305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157111"/>
          <a:ext cx="1270" cy="1178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138132</xdr:rowOff>
    </xdr:from>
    <xdr:ext cx="469744"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33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134305</xdr:rowOff>
    </xdr:from>
    <xdr:to>
      <xdr:col>55</xdr:col>
      <xdr:colOff>88900</xdr:colOff>
      <xdr:row>77</xdr:row>
      <xdr:rowOff>134305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3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102288</xdr:rowOff>
    </xdr:from>
    <xdr:ext cx="534377"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93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155611</xdr:rowOff>
    </xdr:from>
    <xdr:to>
      <xdr:col>55</xdr:col>
      <xdr:colOff>88900</xdr:colOff>
      <xdr:row>70</xdr:row>
      <xdr:rowOff>155611</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15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89979</xdr:rowOff>
    </xdr:from>
    <xdr:to>
      <xdr:col>55</xdr:col>
      <xdr:colOff>0</xdr:colOff>
      <xdr:row>77</xdr:row>
      <xdr:rowOff>134305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9639300" y="13291629"/>
          <a:ext cx="838200" cy="4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40453</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25563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17576</xdr:rowOff>
    </xdr:from>
    <xdr:to>
      <xdr:col>55</xdr:col>
      <xdr:colOff>50800</xdr:colOff>
      <xdr:row>74</xdr:row>
      <xdr:rowOff>119176</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27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125230</xdr:rowOff>
    </xdr:from>
    <xdr:to>
      <xdr:col>50</xdr:col>
      <xdr:colOff>114300</xdr:colOff>
      <xdr:row>77</xdr:row>
      <xdr:rowOff>89979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8750300" y="12983980"/>
          <a:ext cx="889000" cy="30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17531</xdr:rowOff>
    </xdr:from>
    <xdr:to>
      <xdr:col>50</xdr:col>
      <xdr:colOff>165100</xdr:colOff>
      <xdr:row>74</xdr:row>
      <xdr:rowOff>119131</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270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135658</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59411" y="1248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125230</xdr:rowOff>
    </xdr:from>
    <xdr:to>
      <xdr:col>45</xdr:col>
      <xdr:colOff>177800</xdr:colOff>
      <xdr:row>77</xdr:row>
      <xdr:rowOff>132956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7861300" y="12983980"/>
          <a:ext cx="889000" cy="35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79596</xdr:rowOff>
    </xdr:from>
    <xdr:to>
      <xdr:col>46</xdr:col>
      <xdr:colOff>38100</xdr:colOff>
      <xdr:row>74</xdr:row>
      <xdr:rowOff>9746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259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26273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237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171430</xdr:rowOff>
    </xdr:from>
    <xdr:to>
      <xdr:col>41</xdr:col>
      <xdr:colOff>50800</xdr:colOff>
      <xdr:row>77</xdr:row>
      <xdr:rowOff>132956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972300" y="13201630"/>
          <a:ext cx="889000" cy="13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69629</xdr:rowOff>
    </xdr:from>
    <xdr:to>
      <xdr:col>41</xdr:col>
      <xdr:colOff>101600</xdr:colOff>
      <xdr:row>73</xdr:row>
      <xdr:rowOff>171229</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258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16306</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236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130939</xdr:rowOff>
    </xdr:from>
    <xdr:to>
      <xdr:col>36</xdr:col>
      <xdr:colOff>165100</xdr:colOff>
      <xdr:row>73</xdr:row>
      <xdr:rowOff>61089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247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77616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225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83505</xdr:rowOff>
    </xdr:from>
    <xdr:to>
      <xdr:col>55</xdr:col>
      <xdr:colOff>50800</xdr:colOff>
      <xdr:row>78</xdr:row>
      <xdr:rowOff>13655</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28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169882</xdr:rowOff>
    </xdr:from>
    <xdr:ext cx="469744"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200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39179</xdr:rowOff>
    </xdr:from>
    <xdr:to>
      <xdr:col>50</xdr:col>
      <xdr:colOff>165100</xdr:colOff>
      <xdr:row>77</xdr:row>
      <xdr:rowOff>140779</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24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77</xdr:row>
      <xdr:rowOff>131906</xdr:rowOff>
    </xdr:from>
    <xdr:ext cx="469744"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91728" y="1333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74430</xdr:rowOff>
    </xdr:from>
    <xdr:to>
      <xdr:col>46</xdr:col>
      <xdr:colOff>38100</xdr:colOff>
      <xdr:row>76</xdr:row>
      <xdr:rowOff>4580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293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167157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02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82156</xdr:rowOff>
    </xdr:from>
    <xdr:to>
      <xdr:col>41</xdr:col>
      <xdr:colOff>101600</xdr:colOff>
      <xdr:row>78</xdr:row>
      <xdr:rowOff>12306</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2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3433</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26428" y="1337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120630</xdr:rowOff>
    </xdr:from>
    <xdr:to>
      <xdr:col>36</xdr:col>
      <xdr:colOff>165100</xdr:colOff>
      <xdr:row>77</xdr:row>
      <xdr:rowOff>50780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15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41907</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24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55290</xdr:rowOff>
    </xdr:from>
    <xdr:to>
      <xdr:col>54</xdr:col>
      <xdr:colOff>189865</xdr:colOff>
      <xdr:row>99</xdr:row>
      <xdr:rowOff>102115</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485790"/>
          <a:ext cx="1270" cy="15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105942</xdr:rowOff>
    </xdr:from>
    <xdr:ext cx="534377"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707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102115</xdr:rowOff>
    </xdr:from>
    <xdr:to>
      <xdr:col>55</xdr:col>
      <xdr:colOff>88900</xdr:colOff>
      <xdr:row>99</xdr:row>
      <xdr:rowOff>102115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707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1967</xdr:rowOff>
    </xdr:from>
    <xdr:ext cx="599010"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26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55290</xdr:rowOff>
    </xdr:from>
    <xdr:to>
      <xdr:col>55</xdr:col>
      <xdr:colOff>88900</xdr:colOff>
      <xdr:row>90</xdr:row>
      <xdr:rowOff>55290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48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48222</xdr:rowOff>
    </xdr:from>
    <xdr:to>
      <xdr:col>55</xdr:col>
      <xdr:colOff>0</xdr:colOff>
      <xdr:row>94</xdr:row>
      <xdr:rowOff>70910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9639300" y="16164522"/>
          <a:ext cx="838200" cy="2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92436</xdr:rowOff>
    </xdr:from>
    <xdr:ext cx="534377"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551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114009</xdr:rowOff>
    </xdr:from>
    <xdr:to>
      <xdr:col>55</xdr:col>
      <xdr:colOff>50800</xdr:colOff>
      <xdr:row>97</xdr:row>
      <xdr:rowOff>44159</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10426700" y="1657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48222</xdr:rowOff>
    </xdr:from>
    <xdr:to>
      <xdr:col>50</xdr:col>
      <xdr:colOff>114300</xdr:colOff>
      <xdr:row>96</xdr:row>
      <xdr:rowOff>42487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8750300" y="16164522"/>
          <a:ext cx="889000" cy="33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108083</xdr:rowOff>
    </xdr:from>
    <xdr:to>
      <xdr:col>50</xdr:col>
      <xdr:colOff>165100</xdr:colOff>
      <xdr:row>97</xdr:row>
      <xdr:rowOff>38233</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9588500" y="1656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29360</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59411" y="1666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88131</xdr:rowOff>
    </xdr:from>
    <xdr:to>
      <xdr:col>45</xdr:col>
      <xdr:colOff>177800</xdr:colOff>
      <xdr:row>96</xdr:row>
      <xdr:rowOff>42487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7861300" y="16204431"/>
          <a:ext cx="889000" cy="29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125609</xdr:rowOff>
    </xdr:from>
    <xdr:to>
      <xdr:col>46</xdr:col>
      <xdr:colOff>38100</xdr:colOff>
      <xdr:row>98</xdr:row>
      <xdr:rowOff>55759</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8699500" y="1675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46886</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3111" y="1684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161398</xdr:rowOff>
    </xdr:from>
    <xdr:to>
      <xdr:col>41</xdr:col>
      <xdr:colOff>50800</xdr:colOff>
      <xdr:row>94</xdr:row>
      <xdr:rowOff>88131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972300" y="16106248"/>
          <a:ext cx="889000" cy="9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35694</xdr:rowOff>
    </xdr:from>
    <xdr:to>
      <xdr:col>41</xdr:col>
      <xdr:colOff>101600</xdr:colOff>
      <xdr:row>98</xdr:row>
      <xdr:rowOff>137294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83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128421</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93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124391</xdr:rowOff>
    </xdr:from>
    <xdr:to>
      <xdr:col>36</xdr:col>
      <xdr:colOff>165100</xdr:colOff>
      <xdr:row>99</xdr:row>
      <xdr:rowOff>54541</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6921500" y="1692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45668</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05111" y="1701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20110</xdr:rowOff>
    </xdr:from>
    <xdr:to>
      <xdr:col>55</xdr:col>
      <xdr:colOff>50800</xdr:colOff>
      <xdr:row>94</xdr:row>
      <xdr:rowOff>121710</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10426700" y="1613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42987</xdr:rowOff>
    </xdr:from>
    <xdr:ext cx="534377" cy="25904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598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168872</xdr:rowOff>
    </xdr:from>
    <xdr:to>
      <xdr:col>50</xdr:col>
      <xdr:colOff>165100</xdr:colOff>
      <xdr:row>94</xdr:row>
      <xdr:rowOff>99022</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588500" y="1611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92</xdr:row>
      <xdr:rowOff>115549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59411" y="1588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163137</xdr:rowOff>
    </xdr:from>
    <xdr:to>
      <xdr:col>46</xdr:col>
      <xdr:colOff>38100</xdr:colOff>
      <xdr:row>96</xdr:row>
      <xdr:rowOff>93287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99500" y="1645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109814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22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37331</xdr:rowOff>
    </xdr:from>
    <xdr:to>
      <xdr:col>41</xdr:col>
      <xdr:colOff>101600</xdr:colOff>
      <xdr:row>94</xdr:row>
      <xdr:rowOff>138931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10500" y="1615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155458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59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110598</xdr:rowOff>
    </xdr:from>
    <xdr:to>
      <xdr:col>36</xdr:col>
      <xdr:colOff>165100</xdr:colOff>
      <xdr:row>94</xdr:row>
      <xdr:rowOff>40748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6921500" y="160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57275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583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39139</xdr:rowOff>
    </xdr:from>
    <xdr:to>
      <xdr:col>85</xdr:col>
      <xdr:colOff>126364</xdr:colOff>
      <xdr:row>38</xdr:row>
      <xdr:rowOff>129276</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182639"/>
          <a:ext cx="1269" cy="1461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133103</xdr:rowOff>
    </xdr:from>
    <xdr:ext cx="378565"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648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129276</xdr:rowOff>
    </xdr:from>
    <xdr:to>
      <xdr:col>86</xdr:col>
      <xdr:colOff>25400</xdr:colOff>
      <xdr:row>38</xdr:row>
      <xdr:rowOff>129276</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64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157266</xdr:rowOff>
    </xdr:from>
    <xdr:ext cx="534377"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495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39139</xdr:rowOff>
    </xdr:from>
    <xdr:to>
      <xdr:col>86</xdr:col>
      <xdr:colOff>25400</xdr:colOff>
      <xdr:row>30</xdr:row>
      <xdr:rowOff>39139</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18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91854</xdr:rowOff>
    </xdr:from>
    <xdr:to>
      <xdr:col>85</xdr:col>
      <xdr:colOff>127000</xdr:colOff>
      <xdr:row>38</xdr:row>
      <xdr:rowOff>114348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5481300" y="6606954"/>
          <a:ext cx="838200" cy="2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57187</xdr:rowOff>
    </xdr:from>
    <xdr:ext cx="469744"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229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34310</xdr:rowOff>
    </xdr:from>
    <xdr:to>
      <xdr:col>85</xdr:col>
      <xdr:colOff>177800</xdr:colOff>
      <xdr:row>37</xdr:row>
      <xdr:rowOff>135910</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114348</xdr:rowOff>
    </xdr:from>
    <xdr:to>
      <xdr:col>81</xdr:col>
      <xdr:colOff>50800</xdr:colOff>
      <xdr:row>38</xdr:row>
      <xdr:rowOff>122212</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4592300" y="6629448"/>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53513</xdr:rowOff>
    </xdr:from>
    <xdr:to>
      <xdr:col>81</xdr:col>
      <xdr:colOff>101600</xdr:colOff>
      <xdr:row>37</xdr:row>
      <xdr:rowOff>155113</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39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190</xdr:rowOff>
    </xdr:from>
    <xdr:ext cx="469744"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33728" y="617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122212</xdr:rowOff>
    </xdr:from>
    <xdr:to>
      <xdr:col>76</xdr:col>
      <xdr:colOff>114300</xdr:colOff>
      <xdr:row>38</xdr:row>
      <xdr:rowOff>129618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3703300" y="6637312"/>
          <a:ext cx="889000" cy="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37968</xdr:rowOff>
    </xdr:from>
    <xdr:to>
      <xdr:col>76</xdr:col>
      <xdr:colOff>165100</xdr:colOff>
      <xdr:row>37</xdr:row>
      <xdr:rowOff>139568</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156095</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57428" y="615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124841</xdr:rowOff>
    </xdr:from>
    <xdr:to>
      <xdr:col>71</xdr:col>
      <xdr:colOff>177800</xdr:colOff>
      <xdr:row>38</xdr:row>
      <xdr:rowOff>129618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814300" y="6639941"/>
          <a:ext cx="889000" cy="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77264</xdr:rowOff>
    </xdr:from>
    <xdr:to>
      <xdr:col>72</xdr:col>
      <xdr:colOff>38100</xdr:colOff>
      <xdr:row>38</xdr:row>
      <xdr:rowOff>7414</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42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23941</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68428" y="619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86523</xdr:rowOff>
    </xdr:from>
    <xdr:to>
      <xdr:col>67</xdr:col>
      <xdr:colOff>101600</xdr:colOff>
      <xdr:row>38</xdr:row>
      <xdr:rowOff>16673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43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33200</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79428" y="620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41054</xdr:rowOff>
    </xdr:from>
    <xdr:to>
      <xdr:col>85</xdr:col>
      <xdr:colOff>177800</xdr:colOff>
      <xdr:row>38</xdr:row>
      <xdr:rowOff>142654</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55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127431</xdr:rowOff>
    </xdr:from>
    <xdr:ext cx="469744"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47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63548</xdr:rowOff>
    </xdr:from>
    <xdr:to>
      <xdr:col>81</xdr:col>
      <xdr:colOff>101600</xdr:colOff>
      <xdr:row>38</xdr:row>
      <xdr:rowOff>165148</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57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156275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33728" y="667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71412</xdr:rowOff>
    </xdr:from>
    <xdr:to>
      <xdr:col>76</xdr:col>
      <xdr:colOff>165100</xdr:colOff>
      <xdr:row>39</xdr:row>
      <xdr:rowOff>1562</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58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164139</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3017" y="6679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78818</xdr:rowOff>
    </xdr:from>
    <xdr:to>
      <xdr:col>72</xdr:col>
      <xdr:colOff>38100</xdr:colOff>
      <xdr:row>39</xdr:row>
      <xdr:rowOff>8968</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59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95</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686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74041</xdr:rowOff>
    </xdr:from>
    <xdr:to>
      <xdr:col>67</xdr:col>
      <xdr:colOff>101600</xdr:colOff>
      <xdr:row>39</xdr:row>
      <xdr:rowOff>4191</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58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166768</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5017" y="6681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5" name="失業対策事業費グラフ枠">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7" name="失業対策事業費最小値テキスト">
          <a:extLst>
            <a:ext uri="{FF2B5EF4-FFF2-40B4-BE49-F238E27FC236}">
              <a16:creationId xmlns:a16="http://schemas.microsoft.com/office/drawing/2014/main" id="{00000000-0008-0000-0600-00002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9" name="失業対策事業費最大値テキスト">
          <a:extLst>
            <a:ext uri="{FF2B5EF4-FFF2-40B4-BE49-F238E27FC236}">
              <a16:creationId xmlns:a16="http://schemas.microsoft.com/office/drawing/2014/main" id="{00000000-0008-0000-0600-00002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2" name="失業対策事業費平均値テキスト">
          <a:extLst>
            <a:ext uri="{FF2B5EF4-FFF2-40B4-BE49-F238E27FC236}">
              <a16:creationId xmlns:a16="http://schemas.microsoft.com/office/drawing/2014/main" id="{00000000-0008-0000-0600-00002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3" name="フローチャート: 判断 552">
          <a:extLst>
            <a:ext uri="{FF2B5EF4-FFF2-40B4-BE49-F238E27FC236}">
              <a16:creationId xmlns:a16="http://schemas.microsoft.com/office/drawing/2014/main" id="{00000000-0008-0000-0600-00002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楕円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1" name="失業対策事業費該当値テキスト">
          <a:extLst>
            <a:ext uri="{FF2B5EF4-FFF2-40B4-BE49-F238E27FC236}">
              <a16:creationId xmlns:a16="http://schemas.microsoft.com/office/drawing/2014/main" id="{00000000-0008-0000-0600-00003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9" name="公債費グラフ枠">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97317</xdr:rowOff>
    </xdr:from>
    <xdr:to>
      <xdr:col>85</xdr:col>
      <xdr:colOff>126364</xdr:colOff>
      <xdr:row>78</xdr:row>
      <xdr:rowOff>16165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flipV="1">
          <a:off x="16317595" y="12098817"/>
          <a:ext cx="1269" cy="1290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19992</xdr:rowOff>
    </xdr:from>
    <xdr:ext cx="534377" cy="259045"/>
    <xdr:sp macro="" textlink="">
      <xdr:nvSpPr>
        <xdr:cNvPr id="601" name="公債費最小値テキスト">
          <a:extLst>
            <a:ext uri="{FF2B5EF4-FFF2-40B4-BE49-F238E27FC236}">
              <a16:creationId xmlns:a16="http://schemas.microsoft.com/office/drawing/2014/main" id="{00000000-0008-0000-0600-000059020000}"/>
            </a:ext>
          </a:extLst>
        </xdr:cNvPr>
        <xdr:cNvSpPr txBox="1"/>
      </xdr:nvSpPr>
      <xdr:spPr>
        <a:xfrm>
          <a:off x="16370300" y="1339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16165</xdr:rowOff>
    </xdr:from>
    <xdr:to>
      <xdr:col>86</xdr:col>
      <xdr:colOff>25400</xdr:colOff>
      <xdr:row>78</xdr:row>
      <xdr:rowOff>16165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6230600" y="13389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43994</xdr:rowOff>
    </xdr:from>
    <xdr:ext cx="599010" cy="259045"/>
    <xdr:sp macro="" textlink="">
      <xdr:nvSpPr>
        <xdr:cNvPr id="603" name="公債費最大値テキスト">
          <a:extLst>
            <a:ext uri="{FF2B5EF4-FFF2-40B4-BE49-F238E27FC236}">
              <a16:creationId xmlns:a16="http://schemas.microsoft.com/office/drawing/2014/main" id="{00000000-0008-0000-0600-00005B020000}"/>
            </a:ext>
          </a:extLst>
        </xdr:cNvPr>
        <xdr:cNvSpPr txBox="1"/>
      </xdr:nvSpPr>
      <xdr:spPr>
        <a:xfrm>
          <a:off x="16370300" y="1187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97317</xdr:rowOff>
    </xdr:from>
    <xdr:to>
      <xdr:col>86</xdr:col>
      <xdr:colOff>25400</xdr:colOff>
      <xdr:row>70</xdr:row>
      <xdr:rowOff>97317</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6230600" y="1209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103810</xdr:rowOff>
    </xdr:from>
    <xdr:to>
      <xdr:col>85</xdr:col>
      <xdr:colOff>127000</xdr:colOff>
      <xdr:row>73</xdr:row>
      <xdr:rowOff>134739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5481300" y="12619660"/>
          <a:ext cx="838200" cy="3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81670</xdr:rowOff>
    </xdr:from>
    <xdr:ext cx="534377" cy="259045"/>
    <xdr:sp macro="" textlink="">
      <xdr:nvSpPr>
        <xdr:cNvPr id="606" name="公債費平均値テキスト">
          <a:extLst>
            <a:ext uri="{FF2B5EF4-FFF2-40B4-BE49-F238E27FC236}">
              <a16:creationId xmlns:a16="http://schemas.microsoft.com/office/drawing/2014/main" id="{00000000-0008-0000-0600-00005E020000}"/>
            </a:ext>
          </a:extLst>
        </xdr:cNvPr>
        <xdr:cNvSpPr txBox="1"/>
      </xdr:nvSpPr>
      <xdr:spPr>
        <a:xfrm>
          <a:off x="16370300" y="12426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58793</xdr:rowOff>
    </xdr:from>
    <xdr:to>
      <xdr:col>85</xdr:col>
      <xdr:colOff>177800</xdr:colOff>
      <xdr:row>73</xdr:row>
      <xdr:rowOff>160393</xdr:rowOff>
    </xdr:to>
    <xdr:sp macro="" textlink="">
      <xdr:nvSpPr>
        <xdr:cNvPr id="607" name="フローチャート: 判断 606">
          <a:extLst>
            <a:ext uri="{FF2B5EF4-FFF2-40B4-BE49-F238E27FC236}">
              <a16:creationId xmlns:a16="http://schemas.microsoft.com/office/drawing/2014/main" id="{00000000-0008-0000-0600-00005F020000}"/>
            </a:ext>
          </a:extLst>
        </xdr:cNvPr>
        <xdr:cNvSpPr/>
      </xdr:nvSpPr>
      <xdr:spPr>
        <a:xfrm>
          <a:off x="16268700" y="1257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103810</xdr:rowOff>
    </xdr:from>
    <xdr:to>
      <xdr:col>81</xdr:col>
      <xdr:colOff>50800</xdr:colOff>
      <xdr:row>73</xdr:row>
      <xdr:rowOff>149255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4592300" y="12619660"/>
          <a:ext cx="889000" cy="4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20572</xdr:rowOff>
    </xdr:from>
    <xdr:to>
      <xdr:col>81</xdr:col>
      <xdr:colOff>101600</xdr:colOff>
      <xdr:row>73</xdr:row>
      <xdr:rowOff>122172</xdr:rowOff>
    </xdr:to>
    <xdr:sp macro="" textlink="">
      <xdr:nvSpPr>
        <xdr:cNvPr id="609" name="フローチャート: 判断 608">
          <a:extLst>
            <a:ext uri="{FF2B5EF4-FFF2-40B4-BE49-F238E27FC236}">
              <a16:creationId xmlns:a16="http://schemas.microsoft.com/office/drawing/2014/main" id="{00000000-0008-0000-0600-000061020000}"/>
            </a:ext>
          </a:extLst>
        </xdr:cNvPr>
        <xdr:cNvSpPr/>
      </xdr:nvSpPr>
      <xdr:spPr>
        <a:xfrm>
          <a:off x="15430500" y="1253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71</xdr:row>
      <xdr:rowOff>138699</xdr:rowOff>
    </xdr:from>
    <xdr:ext cx="534377"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5201411" y="123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139014</xdr:rowOff>
    </xdr:from>
    <xdr:to>
      <xdr:col>76</xdr:col>
      <xdr:colOff>114300</xdr:colOff>
      <xdr:row>73</xdr:row>
      <xdr:rowOff>149255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3703300" y="12654864"/>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17463</xdr:rowOff>
    </xdr:from>
    <xdr:to>
      <xdr:col>76</xdr:col>
      <xdr:colOff>165100</xdr:colOff>
      <xdr:row>73</xdr:row>
      <xdr:rowOff>119063</xdr:rowOff>
    </xdr:to>
    <xdr:sp macro="" textlink="">
      <xdr:nvSpPr>
        <xdr:cNvPr id="612" name="フローチャート: 判断 611">
          <a:extLst>
            <a:ext uri="{FF2B5EF4-FFF2-40B4-BE49-F238E27FC236}">
              <a16:creationId xmlns:a16="http://schemas.microsoft.com/office/drawing/2014/main" id="{00000000-0008-0000-0600-000064020000}"/>
            </a:ext>
          </a:extLst>
        </xdr:cNvPr>
        <xdr:cNvSpPr/>
      </xdr:nvSpPr>
      <xdr:spPr>
        <a:xfrm>
          <a:off x="14541500" y="1253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135590</xdr:rowOff>
    </xdr:from>
    <xdr:ext cx="534377"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4325111" y="1230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121869</xdr:rowOff>
    </xdr:from>
    <xdr:to>
      <xdr:col>71</xdr:col>
      <xdr:colOff>177800</xdr:colOff>
      <xdr:row>73</xdr:row>
      <xdr:rowOff>139014</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814300" y="12637719"/>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71</xdr:row>
      <xdr:rowOff>161206</xdr:rowOff>
    </xdr:from>
    <xdr:to>
      <xdr:col>72</xdr:col>
      <xdr:colOff>38100</xdr:colOff>
      <xdr:row>72</xdr:row>
      <xdr:rowOff>91356</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3652500" y="1233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107883</xdr:rowOff>
    </xdr:from>
    <xdr:ext cx="534377"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3436111" y="121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171219</xdr:rowOff>
    </xdr:from>
    <xdr:to>
      <xdr:col>67</xdr:col>
      <xdr:colOff>101600</xdr:colOff>
      <xdr:row>73</xdr:row>
      <xdr:rowOff>101369</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2763500" y="1251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117896</xdr:rowOff>
    </xdr:from>
    <xdr:ext cx="534377"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547111" y="1229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83939</xdr:rowOff>
    </xdr:from>
    <xdr:to>
      <xdr:col>85</xdr:col>
      <xdr:colOff>177800</xdr:colOff>
      <xdr:row>74</xdr:row>
      <xdr:rowOff>14089</xdr:rowOff>
    </xdr:to>
    <xdr:sp macro="" textlink="">
      <xdr:nvSpPr>
        <xdr:cNvPr id="624" name="楕円 623">
          <a:extLst>
            <a:ext uri="{FF2B5EF4-FFF2-40B4-BE49-F238E27FC236}">
              <a16:creationId xmlns:a16="http://schemas.microsoft.com/office/drawing/2014/main" id="{00000000-0008-0000-0600-000070020000}"/>
            </a:ext>
          </a:extLst>
        </xdr:cNvPr>
        <xdr:cNvSpPr/>
      </xdr:nvSpPr>
      <xdr:spPr>
        <a:xfrm>
          <a:off x="16268700" y="1259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62366</xdr:rowOff>
    </xdr:from>
    <xdr:ext cx="534377" cy="259045"/>
    <xdr:sp macro="" textlink="">
      <xdr:nvSpPr>
        <xdr:cNvPr id="625" name="公債費該当値テキスト">
          <a:extLst>
            <a:ext uri="{FF2B5EF4-FFF2-40B4-BE49-F238E27FC236}">
              <a16:creationId xmlns:a16="http://schemas.microsoft.com/office/drawing/2014/main" id="{00000000-0008-0000-0600-000071020000}"/>
            </a:ext>
          </a:extLst>
        </xdr:cNvPr>
        <xdr:cNvSpPr txBox="1"/>
      </xdr:nvSpPr>
      <xdr:spPr>
        <a:xfrm>
          <a:off x="16370300" y="1257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53010</xdr:rowOff>
    </xdr:from>
    <xdr:to>
      <xdr:col>81</xdr:col>
      <xdr:colOff>101600</xdr:colOff>
      <xdr:row>73</xdr:row>
      <xdr:rowOff>154610</xdr:rowOff>
    </xdr:to>
    <xdr:sp macro="" textlink="">
      <xdr:nvSpPr>
        <xdr:cNvPr id="626" name="楕円 625">
          <a:extLst>
            <a:ext uri="{FF2B5EF4-FFF2-40B4-BE49-F238E27FC236}">
              <a16:creationId xmlns:a16="http://schemas.microsoft.com/office/drawing/2014/main" id="{00000000-0008-0000-0600-000072020000}"/>
            </a:ext>
          </a:extLst>
        </xdr:cNvPr>
        <xdr:cNvSpPr/>
      </xdr:nvSpPr>
      <xdr:spPr>
        <a:xfrm>
          <a:off x="15430500" y="1256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145737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01411" y="1266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98455</xdr:rowOff>
    </xdr:from>
    <xdr:to>
      <xdr:col>76</xdr:col>
      <xdr:colOff>165100</xdr:colOff>
      <xdr:row>74</xdr:row>
      <xdr:rowOff>28605</xdr:rowOff>
    </xdr:to>
    <xdr:sp macro="" textlink="">
      <xdr:nvSpPr>
        <xdr:cNvPr id="628" name="楕円 627">
          <a:extLst>
            <a:ext uri="{FF2B5EF4-FFF2-40B4-BE49-F238E27FC236}">
              <a16:creationId xmlns:a16="http://schemas.microsoft.com/office/drawing/2014/main" id="{00000000-0008-0000-0600-000074020000}"/>
            </a:ext>
          </a:extLst>
        </xdr:cNvPr>
        <xdr:cNvSpPr/>
      </xdr:nvSpPr>
      <xdr:spPr>
        <a:xfrm>
          <a:off x="14541500" y="126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19732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7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88214</xdr:rowOff>
    </xdr:from>
    <xdr:to>
      <xdr:col>72</xdr:col>
      <xdr:colOff>38100</xdr:colOff>
      <xdr:row>74</xdr:row>
      <xdr:rowOff>18364</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3652500" y="1260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9491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69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71069</xdr:rowOff>
    </xdr:from>
    <xdr:to>
      <xdr:col>67</xdr:col>
      <xdr:colOff>101600</xdr:colOff>
      <xdr:row>74</xdr:row>
      <xdr:rowOff>1219</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2763500" y="1258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163796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67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4" name="正方形/長方形 633">
          <a:extLst>
            <a:ext uri="{FF2B5EF4-FFF2-40B4-BE49-F238E27FC236}">
              <a16:creationId xmlns:a16="http://schemas.microsoft.com/office/drawing/2014/main" id="{00000000-0008-0000-0600-00007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5" name="正方形/長方形 634">
          <a:extLst>
            <a:ext uri="{FF2B5EF4-FFF2-40B4-BE49-F238E27FC236}">
              <a16:creationId xmlns:a16="http://schemas.microsoft.com/office/drawing/2014/main" id="{00000000-0008-0000-0600-00007B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0" name="積立金グラフ枠">
          <a:extLst>
            <a:ext uri="{FF2B5EF4-FFF2-40B4-BE49-F238E27FC236}">
              <a16:creationId xmlns:a16="http://schemas.microsoft.com/office/drawing/2014/main" id="{00000000-0008-0000-0600-00008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84150</xdr:rowOff>
    </xdr:from>
    <xdr:to>
      <xdr:col>85</xdr:col>
      <xdr:colOff>126364</xdr:colOff>
      <xdr:row>97</xdr:row>
      <xdr:rowOff>65520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flipV="1">
          <a:off x="16317595" y="15514650"/>
          <a:ext cx="1269" cy="1181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69347</xdr:rowOff>
    </xdr:from>
    <xdr:ext cx="469744" cy="259045"/>
    <xdr:sp macro="" textlink="">
      <xdr:nvSpPr>
        <xdr:cNvPr id="652" name="積立金最小値テキスト">
          <a:extLst>
            <a:ext uri="{FF2B5EF4-FFF2-40B4-BE49-F238E27FC236}">
              <a16:creationId xmlns:a16="http://schemas.microsoft.com/office/drawing/2014/main" id="{00000000-0008-0000-0600-00008C020000}"/>
            </a:ext>
          </a:extLst>
        </xdr:cNvPr>
        <xdr:cNvSpPr txBox="1"/>
      </xdr:nvSpPr>
      <xdr:spPr>
        <a:xfrm>
          <a:off x="16370300" y="1669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65520</xdr:rowOff>
    </xdr:from>
    <xdr:to>
      <xdr:col>86</xdr:col>
      <xdr:colOff>25400</xdr:colOff>
      <xdr:row>97</xdr:row>
      <xdr:rowOff>65520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6230600" y="1669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30827</xdr:rowOff>
    </xdr:from>
    <xdr:ext cx="534377" cy="259045"/>
    <xdr:sp macro="" textlink="">
      <xdr:nvSpPr>
        <xdr:cNvPr id="654" name="積立金最大値テキスト">
          <a:extLst>
            <a:ext uri="{FF2B5EF4-FFF2-40B4-BE49-F238E27FC236}">
              <a16:creationId xmlns:a16="http://schemas.microsoft.com/office/drawing/2014/main" id="{00000000-0008-0000-0600-00008E020000}"/>
            </a:ext>
          </a:extLst>
        </xdr:cNvPr>
        <xdr:cNvSpPr txBox="1"/>
      </xdr:nvSpPr>
      <xdr:spPr>
        <a:xfrm>
          <a:off x="16370300" y="1528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84150</xdr:rowOff>
    </xdr:from>
    <xdr:to>
      <xdr:col>86</xdr:col>
      <xdr:colOff>25400</xdr:colOff>
      <xdr:row>90</xdr:row>
      <xdr:rowOff>84150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6230600" y="1551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142900</xdr:rowOff>
    </xdr:from>
    <xdr:to>
      <xdr:col>85</xdr:col>
      <xdr:colOff>127000</xdr:colOff>
      <xdr:row>95</xdr:row>
      <xdr:rowOff>84322</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5481300" y="16259200"/>
          <a:ext cx="838200" cy="11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77143</xdr:rowOff>
    </xdr:from>
    <xdr:ext cx="534377" cy="259045"/>
    <xdr:sp macro="" textlink="">
      <xdr:nvSpPr>
        <xdr:cNvPr id="657" name="積立金平均値テキスト">
          <a:extLst>
            <a:ext uri="{FF2B5EF4-FFF2-40B4-BE49-F238E27FC236}">
              <a16:creationId xmlns:a16="http://schemas.microsoft.com/office/drawing/2014/main" id="{00000000-0008-0000-0600-000091020000}"/>
            </a:ext>
          </a:extLst>
        </xdr:cNvPr>
        <xdr:cNvSpPr txBox="1"/>
      </xdr:nvSpPr>
      <xdr:spPr>
        <a:xfrm>
          <a:off x="16370300" y="1602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54266</xdr:rowOff>
    </xdr:from>
    <xdr:to>
      <xdr:col>85</xdr:col>
      <xdr:colOff>177800</xdr:colOff>
      <xdr:row>94</xdr:row>
      <xdr:rowOff>155866</xdr:rowOff>
    </xdr:to>
    <xdr:sp macro="" textlink="">
      <xdr:nvSpPr>
        <xdr:cNvPr id="658" name="フローチャート: 判断 657">
          <a:extLst>
            <a:ext uri="{FF2B5EF4-FFF2-40B4-BE49-F238E27FC236}">
              <a16:creationId xmlns:a16="http://schemas.microsoft.com/office/drawing/2014/main" id="{00000000-0008-0000-0600-000092020000}"/>
            </a:ext>
          </a:extLst>
        </xdr:cNvPr>
        <xdr:cNvSpPr/>
      </xdr:nvSpPr>
      <xdr:spPr>
        <a:xfrm>
          <a:off x="16268700" y="1617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142900</xdr:rowOff>
    </xdr:from>
    <xdr:to>
      <xdr:col>81</xdr:col>
      <xdr:colOff>50800</xdr:colOff>
      <xdr:row>95</xdr:row>
      <xdr:rowOff>85465</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flipV="1">
          <a:off x="14592300" y="16259200"/>
          <a:ext cx="889000" cy="11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138106</xdr:rowOff>
    </xdr:from>
    <xdr:to>
      <xdr:col>81</xdr:col>
      <xdr:colOff>101600</xdr:colOff>
      <xdr:row>94</xdr:row>
      <xdr:rowOff>68256</xdr:rowOff>
    </xdr:to>
    <xdr:sp macro="" textlink="">
      <xdr:nvSpPr>
        <xdr:cNvPr id="660" name="フローチャート: 判断 659">
          <a:extLst>
            <a:ext uri="{FF2B5EF4-FFF2-40B4-BE49-F238E27FC236}">
              <a16:creationId xmlns:a16="http://schemas.microsoft.com/office/drawing/2014/main" id="{00000000-0008-0000-0600-000094020000}"/>
            </a:ext>
          </a:extLst>
        </xdr:cNvPr>
        <xdr:cNvSpPr/>
      </xdr:nvSpPr>
      <xdr:spPr>
        <a:xfrm>
          <a:off x="15430500" y="160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84783</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5201411" y="1585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55290</xdr:rowOff>
    </xdr:from>
    <xdr:to>
      <xdr:col>76</xdr:col>
      <xdr:colOff>114300</xdr:colOff>
      <xdr:row>95</xdr:row>
      <xdr:rowOff>85465</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3703300" y="16000140"/>
          <a:ext cx="889000" cy="37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92</xdr:row>
      <xdr:rowOff>145421</xdr:rowOff>
    </xdr:from>
    <xdr:to>
      <xdr:col>76</xdr:col>
      <xdr:colOff>165100</xdr:colOff>
      <xdr:row>93</xdr:row>
      <xdr:rowOff>75571</xdr:rowOff>
    </xdr:to>
    <xdr:sp macro="" textlink="">
      <xdr:nvSpPr>
        <xdr:cNvPr id="663" name="フローチャート: 判断 662">
          <a:extLst>
            <a:ext uri="{FF2B5EF4-FFF2-40B4-BE49-F238E27FC236}">
              <a16:creationId xmlns:a16="http://schemas.microsoft.com/office/drawing/2014/main" id="{00000000-0008-0000-0600-000097020000}"/>
            </a:ext>
          </a:extLst>
        </xdr:cNvPr>
        <xdr:cNvSpPr/>
      </xdr:nvSpPr>
      <xdr:spPr>
        <a:xfrm>
          <a:off x="14541500" y="15918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92098</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325111" y="1569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55290</xdr:rowOff>
    </xdr:from>
    <xdr:to>
      <xdr:col>71</xdr:col>
      <xdr:colOff>177800</xdr:colOff>
      <xdr:row>95</xdr:row>
      <xdr:rowOff>106211</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2814300" y="16000140"/>
          <a:ext cx="889000" cy="39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153136</xdr:rowOff>
    </xdr:from>
    <xdr:to>
      <xdr:col>72</xdr:col>
      <xdr:colOff>38100</xdr:colOff>
      <xdr:row>94</xdr:row>
      <xdr:rowOff>83286</xdr:rowOff>
    </xdr:to>
    <xdr:sp macro="" textlink="">
      <xdr:nvSpPr>
        <xdr:cNvPr id="666" name="フローチャート: 判断 665">
          <a:extLst>
            <a:ext uri="{FF2B5EF4-FFF2-40B4-BE49-F238E27FC236}">
              <a16:creationId xmlns:a16="http://schemas.microsoft.com/office/drawing/2014/main" id="{00000000-0008-0000-0600-00009A020000}"/>
            </a:ext>
          </a:extLst>
        </xdr:cNvPr>
        <xdr:cNvSpPr/>
      </xdr:nvSpPr>
      <xdr:spPr>
        <a:xfrm>
          <a:off x="13652500" y="1609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74413</xdr:rowOff>
    </xdr:from>
    <xdr:ext cx="534377"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3436111" y="161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114103</xdr:rowOff>
    </xdr:from>
    <xdr:to>
      <xdr:col>67</xdr:col>
      <xdr:colOff>101600</xdr:colOff>
      <xdr:row>95</xdr:row>
      <xdr:rowOff>44253</xdr:rowOff>
    </xdr:to>
    <xdr:sp macro="" textlink="">
      <xdr:nvSpPr>
        <xdr:cNvPr id="668" name="フローチャート: 判断 667">
          <a:extLst>
            <a:ext uri="{FF2B5EF4-FFF2-40B4-BE49-F238E27FC236}">
              <a16:creationId xmlns:a16="http://schemas.microsoft.com/office/drawing/2014/main" id="{00000000-0008-0000-0600-00009C020000}"/>
            </a:ext>
          </a:extLst>
        </xdr:cNvPr>
        <xdr:cNvSpPr/>
      </xdr:nvSpPr>
      <xdr:spPr>
        <a:xfrm>
          <a:off x="12763500" y="1623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60780</xdr:rowOff>
    </xdr:from>
    <xdr:ext cx="469744"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579428" y="1600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33522</xdr:rowOff>
    </xdr:from>
    <xdr:to>
      <xdr:col>85</xdr:col>
      <xdr:colOff>177800</xdr:colOff>
      <xdr:row>95</xdr:row>
      <xdr:rowOff>135122</xdr:rowOff>
    </xdr:to>
    <xdr:sp macro="" textlink="">
      <xdr:nvSpPr>
        <xdr:cNvPr id="675" name="楕円 674">
          <a:extLst>
            <a:ext uri="{FF2B5EF4-FFF2-40B4-BE49-F238E27FC236}">
              <a16:creationId xmlns:a16="http://schemas.microsoft.com/office/drawing/2014/main" id="{00000000-0008-0000-0600-0000A3020000}"/>
            </a:ext>
          </a:extLst>
        </xdr:cNvPr>
        <xdr:cNvSpPr/>
      </xdr:nvSpPr>
      <xdr:spPr>
        <a:xfrm>
          <a:off x="16268700" y="1632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11949</xdr:rowOff>
    </xdr:from>
    <xdr:ext cx="469744" cy="259045"/>
    <xdr:sp macro="" textlink="">
      <xdr:nvSpPr>
        <xdr:cNvPr id="676" name="積立金該当値テキスト">
          <a:extLst>
            <a:ext uri="{FF2B5EF4-FFF2-40B4-BE49-F238E27FC236}">
              <a16:creationId xmlns:a16="http://schemas.microsoft.com/office/drawing/2014/main" id="{00000000-0008-0000-0600-0000A4020000}"/>
            </a:ext>
          </a:extLst>
        </xdr:cNvPr>
        <xdr:cNvSpPr txBox="1"/>
      </xdr:nvSpPr>
      <xdr:spPr>
        <a:xfrm>
          <a:off x="16370300" y="1629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92100</xdr:rowOff>
    </xdr:from>
    <xdr:to>
      <xdr:col>81</xdr:col>
      <xdr:colOff>101600</xdr:colOff>
      <xdr:row>95</xdr:row>
      <xdr:rowOff>22250</xdr:rowOff>
    </xdr:to>
    <xdr:sp macro="" textlink="">
      <xdr:nvSpPr>
        <xdr:cNvPr id="677" name="楕円 676">
          <a:extLst>
            <a:ext uri="{FF2B5EF4-FFF2-40B4-BE49-F238E27FC236}">
              <a16:creationId xmlns:a16="http://schemas.microsoft.com/office/drawing/2014/main" id="{00000000-0008-0000-0600-0000A5020000}"/>
            </a:ext>
          </a:extLst>
        </xdr:cNvPr>
        <xdr:cNvSpPr/>
      </xdr:nvSpPr>
      <xdr:spPr>
        <a:xfrm>
          <a:off x="15430500" y="162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95</xdr:row>
      <xdr:rowOff>13377</xdr:rowOff>
    </xdr:from>
    <xdr:ext cx="469744"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33728" y="1630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34665</xdr:rowOff>
    </xdr:from>
    <xdr:to>
      <xdr:col>76</xdr:col>
      <xdr:colOff>165100</xdr:colOff>
      <xdr:row>95</xdr:row>
      <xdr:rowOff>136265</xdr:rowOff>
    </xdr:to>
    <xdr:sp macro="" textlink="">
      <xdr:nvSpPr>
        <xdr:cNvPr id="679" name="楕円 678">
          <a:extLst>
            <a:ext uri="{FF2B5EF4-FFF2-40B4-BE49-F238E27FC236}">
              <a16:creationId xmlns:a16="http://schemas.microsoft.com/office/drawing/2014/main" id="{00000000-0008-0000-0600-0000A7020000}"/>
            </a:ext>
          </a:extLst>
        </xdr:cNvPr>
        <xdr:cNvSpPr/>
      </xdr:nvSpPr>
      <xdr:spPr>
        <a:xfrm>
          <a:off x="14541500" y="163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127392</xdr:rowOff>
    </xdr:from>
    <xdr:ext cx="469744"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4357428" y="1641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4490</xdr:rowOff>
    </xdr:from>
    <xdr:to>
      <xdr:col>72</xdr:col>
      <xdr:colOff>38100</xdr:colOff>
      <xdr:row>93</xdr:row>
      <xdr:rowOff>106090</xdr:rowOff>
    </xdr:to>
    <xdr:sp macro="" textlink="">
      <xdr:nvSpPr>
        <xdr:cNvPr id="681" name="楕円 680">
          <a:extLst>
            <a:ext uri="{FF2B5EF4-FFF2-40B4-BE49-F238E27FC236}">
              <a16:creationId xmlns:a16="http://schemas.microsoft.com/office/drawing/2014/main" id="{00000000-0008-0000-0600-0000A9020000}"/>
            </a:ext>
          </a:extLst>
        </xdr:cNvPr>
        <xdr:cNvSpPr/>
      </xdr:nvSpPr>
      <xdr:spPr>
        <a:xfrm>
          <a:off x="13652500" y="159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122617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572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55411</xdr:rowOff>
    </xdr:from>
    <xdr:to>
      <xdr:col>67</xdr:col>
      <xdr:colOff>101600</xdr:colOff>
      <xdr:row>95</xdr:row>
      <xdr:rowOff>157011</xdr:rowOff>
    </xdr:to>
    <xdr:sp macro="" textlink="">
      <xdr:nvSpPr>
        <xdr:cNvPr id="683" name="楕円 682">
          <a:extLst>
            <a:ext uri="{FF2B5EF4-FFF2-40B4-BE49-F238E27FC236}">
              <a16:creationId xmlns:a16="http://schemas.microsoft.com/office/drawing/2014/main" id="{00000000-0008-0000-0600-0000AB020000}"/>
            </a:ext>
          </a:extLst>
        </xdr:cNvPr>
        <xdr:cNvSpPr/>
      </xdr:nvSpPr>
      <xdr:spPr>
        <a:xfrm>
          <a:off x="12763500" y="1634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148138</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79428" y="16435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5" name="正方形/長方形 684">
          <a:extLst>
            <a:ext uri="{FF2B5EF4-FFF2-40B4-BE49-F238E27FC236}">
              <a16:creationId xmlns:a16="http://schemas.microsoft.com/office/drawing/2014/main" id="{00000000-0008-0000-0600-0000A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6" name="正方形/長方形 685">
          <a:extLst>
            <a:ext uri="{FF2B5EF4-FFF2-40B4-BE49-F238E27FC236}">
              <a16:creationId xmlns:a16="http://schemas.microsoft.com/office/drawing/2014/main" id="{00000000-0008-0000-0600-0000AE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87" name="正方形/長方形 686">
          <a:extLst>
            <a:ext uri="{FF2B5EF4-FFF2-40B4-BE49-F238E27FC236}">
              <a16:creationId xmlns:a16="http://schemas.microsoft.com/office/drawing/2014/main" id="{00000000-0008-0000-0600-0000AF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88" name="正方形/長方形 687">
          <a:extLst>
            <a:ext uri="{FF2B5EF4-FFF2-40B4-BE49-F238E27FC236}">
              <a16:creationId xmlns:a16="http://schemas.microsoft.com/office/drawing/2014/main" id="{00000000-0008-0000-0600-0000B0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89" name="正方形/長方形 688">
          <a:extLst>
            <a:ext uri="{FF2B5EF4-FFF2-40B4-BE49-F238E27FC236}">
              <a16:creationId xmlns:a16="http://schemas.microsoft.com/office/drawing/2014/main" id="{00000000-0008-0000-0600-0000B1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3" name="投資及び出資金グラフ枠">
          <a:extLst>
            <a:ext uri="{FF2B5EF4-FFF2-40B4-BE49-F238E27FC236}">
              <a16:creationId xmlns:a16="http://schemas.microsoft.com/office/drawing/2014/main" id="{00000000-0008-0000-0600-0000B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59690</xdr:rowOff>
    </xdr:from>
    <xdr:to>
      <xdr:col>116</xdr:col>
      <xdr:colOff>62864</xdr:colOff>
      <xdr:row>38</xdr:row>
      <xdr:rowOff>139700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flipV="1">
          <a:off x="22159595" y="53746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05" name="投資及び出資金最小値テキスト">
          <a:extLst>
            <a:ext uri="{FF2B5EF4-FFF2-40B4-BE49-F238E27FC236}">
              <a16:creationId xmlns:a16="http://schemas.microsoft.com/office/drawing/2014/main" id="{00000000-0008-0000-0600-0000C1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6367</xdr:rowOff>
    </xdr:from>
    <xdr:ext cx="378565" cy="259045"/>
    <xdr:sp macro="" textlink="">
      <xdr:nvSpPr>
        <xdr:cNvPr id="707" name="投資及び出資金最大値テキスト">
          <a:extLst>
            <a:ext uri="{FF2B5EF4-FFF2-40B4-BE49-F238E27FC236}">
              <a16:creationId xmlns:a16="http://schemas.microsoft.com/office/drawing/2014/main" id="{00000000-0008-0000-0600-0000C3020000}"/>
            </a:ext>
          </a:extLst>
        </xdr:cNvPr>
        <xdr:cNvSpPr txBox="1"/>
      </xdr:nvSpPr>
      <xdr:spPr>
        <a:xfrm>
          <a:off x="22212300" y="5149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59690</xdr:rowOff>
    </xdr:from>
    <xdr:to>
      <xdr:col>116</xdr:col>
      <xdr:colOff>152400</xdr:colOff>
      <xdr:row>31</xdr:row>
      <xdr:rowOff>59690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22072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34053</xdr:rowOff>
    </xdr:from>
    <xdr:ext cx="378565" cy="259045"/>
    <xdr:sp macro="" textlink="">
      <xdr:nvSpPr>
        <xdr:cNvPr id="710" name="投資及び出資金平均値テキスト">
          <a:extLst>
            <a:ext uri="{FF2B5EF4-FFF2-40B4-BE49-F238E27FC236}">
              <a16:creationId xmlns:a16="http://schemas.microsoft.com/office/drawing/2014/main" id="{00000000-0008-0000-0600-0000C6020000}"/>
            </a:ext>
          </a:extLst>
        </xdr:cNvPr>
        <xdr:cNvSpPr txBox="1"/>
      </xdr:nvSpPr>
      <xdr:spPr>
        <a:xfrm>
          <a:off x="22212300" y="62062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11176</xdr:rowOff>
    </xdr:from>
    <xdr:to>
      <xdr:col>116</xdr:col>
      <xdr:colOff>114300</xdr:colOff>
      <xdr:row>37</xdr:row>
      <xdr:rowOff>112776</xdr:rowOff>
    </xdr:to>
    <xdr:sp macro="" textlink="">
      <xdr:nvSpPr>
        <xdr:cNvPr id="711" name="フローチャート: 判断 710">
          <a:extLst>
            <a:ext uri="{FF2B5EF4-FFF2-40B4-BE49-F238E27FC236}">
              <a16:creationId xmlns:a16="http://schemas.microsoft.com/office/drawing/2014/main" id="{00000000-0008-0000-0600-0000C7020000}"/>
            </a:ext>
          </a:extLst>
        </xdr:cNvPr>
        <xdr:cNvSpPr/>
      </xdr:nvSpPr>
      <xdr:spPr>
        <a:xfrm>
          <a:off x="221107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139192</xdr:rowOff>
    </xdr:from>
    <xdr:to>
      <xdr:col>112</xdr:col>
      <xdr:colOff>38100</xdr:colOff>
      <xdr:row>38</xdr:row>
      <xdr:rowOff>69342</xdr:rowOff>
    </xdr:to>
    <xdr:sp macro="" textlink="">
      <xdr:nvSpPr>
        <xdr:cNvPr id="713" name="フローチャート: 判断 712">
          <a:extLst>
            <a:ext uri="{FF2B5EF4-FFF2-40B4-BE49-F238E27FC236}">
              <a16:creationId xmlns:a16="http://schemas.microsoft.com/office/drawing/2014/main" id="{00000000-0008-0000-0600-0000C9020000}"/>
            </a:ext>
          </a:extLst>
        </xdr:cNvPr>
        <xdr:cNvSpPr/>
      </xdr:nvSpPr>
      <xdr:spPr>
        <a:xfrm>
          <a:off x="21272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36</xdr:row>
      <xdr:rowOff>85869</xdr:rowOff>
    </xdr:from>
    <xdr:ext cx="313932"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21153633" y="6258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100330</xdr:rowOff>
    </xdr:from>
    <xdr:to>
      <xdr:col>107</xdr:col>
      <xdr:colOff>101600</xdr:colOff>
      <xdr:row>37</xdr:row>
      <xdr:rowOff>30480</xdr:rowOff>
    </xdr:to>
    <xdr:sp macro="" textlink="">
      <xdr:nvSpPr>
        <xdr:cNvPr id="716" name="フローチャート: 判断 715">
          <a:extLst>
            <a:ext uri="{FF2B5EF4-FFF2-40B4-BE49-F238E27FC236}">
              <a16:creationId xmlns:a16="http://schemas.microsoft.com/office/drawing/2014/main" id="{00000000-0008-0000-0600-0000CC020000}"/>
            </a:ext>
          </a:extLst>
        </xdr:cNvPr>
        <xdr:cNvSpPr/>
      </xdr:nvSpPr>
      <xdr:spPr>
        <a:xfrm>
          <a:off x="20383500" y="627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47007</xdr:rowOff>
    </xdr:from>
    <xdr:ext cx="378565"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20245017" y="6047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66040</xdr:rowOff>
    </xdr:from>
    <xdr:to>
      <xdr:col>102</xdr:col>
      <xdr:colOff>165100</xdr:colOff>
      <xdr:row>36</xdr:row>
      <xdr:rowOff>167640</xdr:rowOff>
    </xdr:to>
    <xdr:sp macro="" textlink="">
      <xdr:nvSpPr>
        <xdr:cNvPr id="719" name="フローチャート: 判断 718">
          <a:extLst>
            <a:ext uri="{FF2B5EF4-FFF2-40B4-BE49-F238E27FC236}">
              <a16:creationId xmlns:a16="http://schemas.microsoft.com/office/drawing/2014/main" id="{00000000-0008-0000-0600-0000CF020000}"/>
            </a:ext>
          </a:extLst>
        </xdr:cNvPr>
        <xdr:cNvSpPr/>
      </xdr:nvSpPr>
      <xdr:spPr>
        <a:xfrm>
          <a:off x="19494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12717</xdr:rowOff>
    </xdr:from>
    <xdr:ext cx="378565"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9356017" y="6013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166624</xdr:rowOff>
    </xdr:from>
    <xdr:to>
      <xdr:col>98</xdr:col>
      <xdr:colOff>38100</xdr:colOff>
      <xdr:row>36</xdr:row>
      <xdr:rowOff>96774</xdr:rowOff>
    </xdr:to>
    <xdr:sp macro="" textlink="">
      <xdr:nvSpPr>
        <xdr:cNvPr id="721" name="フローチャート: 判断 720">
          <a:extLst>
            <a:ext uri="{FF2B5EF4-FFF2-40B4-BE49-F238E27FC236}">
              <a16:creationId xmlns:a16="http://schemas.microsoft.com/office/drawing/2014/main" id="{00000000-0008-0000-0600-0000D1020000}"/>
            </a:ext>
          </a:extLst>
        </xdr:cNvPr>
        <xdr:cNvSpPr/>
      </xdr:nvSpPr>
      <xdr:spPr>
        <a:xfrm>
          <a:off x="18605500" y="616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113301</xdr:rowOff>
    </xdr:from>
    <xdr:ext cx="378565"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467017" y="5942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28" name="楕円 727">
          <a:extLst>
            <a:ext uri="{FF2B5EF4-FFF2-40B4-BE49-F238E27FC236}">
              <a16:creationId xmlns:a16="http://schemas.microsoft.com/office/drawing/2014/main" id="{00000000-0008-0000-0600-0000D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29" name="投資及び出資金該当値テキスト">
          <a:extLst>
            <a:ext uri="{FF2B5EF4-FFF2-40B4-BE49-F238E27FC236}">
              <a16:creationId xmlns:a16="http://schemas.microsoft.com/office/drawing/2014/main" id="{00000000-0008-0000-0600-0000D9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0" name="楕円 729">
          <a:extLst>
            <a:ext uri="{FF2B5EF4-FFF2-40B4-BE49-F238E27FC236}">
              <a16:creationId xmlns:a16="http://schemas.microsoft.com/office/drawing/2014/main" id="{00000000-0008-0000-0600-0000D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32" name="楕円 731">
          <a:extLst>
            <a:ext uri="{FF2B5EF4-FFF2-40B4-BE49-F238E27FC236}">
              <a16:creationId xmlns:a16="http://schemas.microsoft.com/office/drawing/2014/main" id="{00000000-0008-0000-0600-0000D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34" name="楕円 733">
          <a:extLst>
            <a:ext uri="{FF2B5EF4-FFF2-40B4-BE49-F238E27FC236}">
              <a16:creationId xmlns:a16="http://schemas.microsoft.com/office/drawing/2014/main" id="{00000000-0008-0000-0600-0000D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36" name="楕円 735">
          <a:extLst>
            <a:ext uri="{FF2B5EF4-FFF2-40B4-BE49-F238E27FC236}">
              <a16:creationId xmlns:a16="http://schemas.microsoft.com/office/drawing/2014/main" id="{00000000-0008-0000-0600-0000E0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38" name="正方形/長方形 737">
          <a:extLst>
            <a:ext uri="{FF2B5EF4-FFF2-40B4-BE49-F238E27FC236}">
              <a16:creationId xmlns:a16="http://schemas.microsoft.com/office/drawing/2014/main" id="{00000000-0008-0000-0600-0000E2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39" name="正方形/長方形 738">
          <a:extLst>
            <a:ext uri="{FF2B5EF4-FFF2-40B4-BE49-F238E27FC236}">
              <a16:creationId xmlns:a16="http://schemas.microsoft.com/office/drawing/2014/main" id="{00000000-0008-0000-0600-0000E3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0" name="正方形/長方形 739">
          <a:extLst>
            <a:ext uri="{FF2B5EF4-FFF2-40B4-BE49-F238E27FC236}">
              <a16:creationId xmlns:a16="http://schemas.microsoft.com/office/drawing/2014/main" id="{00000000-0008-0000-0600-0000E4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1" name="正方形/長方形 740">
          <a:extLst>
            <a:ext uri="{FF2B5EF4-FFF2-40B4-BE49-F238E27FC236}">
              <a16:creationId xmlns:a16="http://schemas.microsoft.com/office/drawing/2014/main" id="{00000000-0008-0000-0600-0000E5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2" name="正方形/長方形 741">
          <a:extLst>
            <a:ext uri="{FF2B5EF4-FFF2-40B4-BE49-F238E27FC236}">
              <a16:creationId xmlns:a16="http://schemas.microsoft.com/office/drawing/2014/main" id="{00000000-0008-0000-0600-0000E6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3" name="正方形/長方形 742">
          <a:extLst>
            <a:ext uri="{FF2B5EF4-FFF2-40B4-BE49-F238E27FC236}">
              <a16:creationId xmlns:a16="http://schemas.microsoft.com/office/drawing/2014/main" id="{00000000-0008-0000-0600-0000E7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0" name="貸付金グラフ枠">
          <a:extLst>
            <a:ext uri="{FF2B5EF4-FFF2-40B4-BE49-F238E27FC236}">
              <a16:creationId xmlns:a16="http://schemas.microsoft.com/office/drawing/2014/main" id="{00000000-0008-0000-0600-0000F8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19375</xdr:rowOff>
    </xdr:from>
    <xdr:to>
      <xdr:col>116</xdr:col>
      <xdr:colOff>62864</xdr:colOff>
      <xdr:row>59</xdr:row>
      <xdr:rowOff>65274</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flipV="1">
          <a:off x="22159595" y="8591875"/>
          <a:ext cx="1269" cy="158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69101</xdr:rowOff>
    </xdr:from>
    <xdr:ext cx="469744" cy="259045"/>
    <xdr:sp macro="" textlink="">
      <xdr:nvSpPr>
        <xdr:cNvPr id="762" name="貸付金最小値テキスト">
          <a:extLst>
            <a:ext uri="{FF2B5EF4-FFF2-40B4-BE49-F238E27FC236}">
              <a16:creationId xmlns:a16="http://schemas.microsoft.com/office/drawing/2014/main" id="{00000000-0008-0000-0600-0000FA020000}"/>
            </a:ext>
          </a:extLst>
        </xdr:cNvPr>
        <xdr:cNvSpPr txBox="1"/>
      </xdr:nvSpPr>
      <xdr:spPr>
        <a:xfrm>
          <a:off x="22212300" y="1018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65274</xdr:rowOff>
    </xdr:from>
    <xdr:to>
      <xdr:col>116</xdr:col>
      <xdr:colOff>152400</xdr:colOff>
      <xdr:row>59</xdr:row>
      <xdr:rowOff>65274</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22072600" y="1018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137502</xdr:rowOff>
    </xdr:from>
    <xdr:ext cx="534377" cy="259045"/>
    <xdr:sp macro="" textlink="">
      <xdr:nvSpPr>
        <xdr:cNvPr id="764" name="貸付金最大値テキスト">
          <a:extLst>
            <a:ext uri="{FF2B5EF4-FFF2-40B4-BE49-F238E27FC236}">
              <a16:creationId xmlns:a16="http://schemas.microsoft.com/office/drawing/2014/main" id="{00000000-0008-0000-0600-0000FC020000}"/>
            </a:ext>
          </a:extLst>
        </xdr:cNvPr>
        <xdr:cNvSpPr txBox="1"/>
      </xdr:nvSpPr>
      <xdr:spPr>
        <a:xfrm>
          <a:off x="22212300" y="836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19375</xdr:rowOff>
    </xdr:from>
    <xdr:to>
      <xdr:col>116</xdr:col>
      <xdr:colOff>152400</xdr:colOff>
      <xdr:row>50</xdr:row>
      <xdr:rowOff>19375</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22072600" y="859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91956</xdr:rowOff>
    </xdr:from>
    <xdr:to>
      <xdr:col>116</xdr:col>
      <xdr:colOff>63500</xdr:colOff>
      <xdr:row>56</xdr:row>
      <xdr:rowOff>155441</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21323300" y="9693156"/>
          <a:ext cx="838200" cy="6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142915</xdr:rowOff>
    </xdr:from>
    <xdr:ext cx="534377" cy="259045"/>
    <xdr:sp macro="" textlink="">
      <xdr:nvSpPr>
        <xdr:cNvPr id="767" name="貸付金平均値テキスト">
          <a:extLst>
            <a:ext uri="{FF2B5EF4-FFF2-40B4-BE49-F238E27FC236}">
              <a16:creationId xmlns:a16="http://schemas.microsoft.com/office/drawing/2014/main" id="{00000000-0008-0000-0600-0000FF020000}"/>
            </a:ext>
          </a:extLst>
        </xdr:cNvPr>
        <xdr:cNvSpPr txBox="1"/>
      </xdr:nvSpPr>
      <xdr:spPr>
        <a:xfrm>
          <a:off x="22212300" y="9401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120038</xdr:rowOff>
    </xdr:from>
    <xdr:to>
      <xdr:col>116</xdr:col>
      <xdr:colOff>114300</xdr:colOff>
      <xdr:row>56</xdr:row>
      <xdr:rowOff>50188</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22110700" y="954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91956</xdr:rowOff>
    </xdr:from>
    <xdr:to>
      <xdr:col>111</xdr:col>
      <xdr:colOff>177800</xdr:colOff>
      <xdr:row>56</xdr:row>
      <xdr:rowOff>112905</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flipV="1">
          <a:off x="20434300" y="9693156"/>
          <a:ext cx="889000" cy="2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106535</xdr:rowOff>
    </xdr:from>
    <xdr:to>
      <xdr:col>112</xdr:col>
      <xdr:colOff>38100</xdr:colOff>
      <xdr:row>56</xdr:row>
      <xdr:rowOff>36685</xdr:rowOff>
    </xdr:to>
    <xdr:sp macro="" textlink="">
      <xdr:nvSpPr>
        <xdr:cNvPr id="770" name="フローチャート: 判断 769">
          <a:extLst>
            <a:ext uri="{FF2B5EF4-FFF2-40B4-BE49-F238E27FC236}">
              <a16:creationId xmlns:a16="http://schemas.microsoft.com/office/drawing/2014/main" id="{00000000-0008-0000-0600-000002030000}"/>
            </a:ext>
          </a:extLst>
        </xdr:cNvPr>
        <xdr:cNvSpPr/>
      </xdr:nvSpPr>
      <xdr:spPr>
        <a:xfrm>
          <a:off x="21272500" y="953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53212</xdr:rowOff>
    </xdr:from>
    <xdr:ext cx="534377"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043411" y="931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165646</xdr:rowOff>
    </xdr:from>
    <xdr:to>
      <xdr:col>107</xdr:col>
      <xdr:colOff>50800</xdr:colOff>
      <xdr:row>56</xdr:row>
      <xdr:rowOff>112905</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9545300" y="9595396"/>
          <a:ext cx="889000" cy="11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72539</xdr:rowOff>
    </xdr:from>
    <xdr:to>
      <xdr:col>107</xdr:col>
      <xdr:colOff>101600</xdr:colOff>
      <xdr:row>56</xdr:row>
      <xdr:rowOff>2689</xdr:rowOff>
    </xdr:to>
    <xdr:sp macro="" textlink="">
      <xdr:nvSpPr>
        <xdr:cNvPr id="773" name="フローチャート: 判断 772">
          <a:extLst>
            <a:ext uri="{FF2B5EF4-FFF2-40B4-BE49-F238E27FC236}">
              <a16:creationId xmlns:a16="http://schemas.microsoft.com/office/drawing/2014/main" id="{00000000-0008-0000-0600-000005030000}"/>
            </a:ext>
          </a:extLst>
        </xdr:cNvPr>
        <xdr:cNvSpPr/>
      </xdr:nvSpPr>
      <xdr:spPr>
        <a:xfrm>
          <a:off x="20383500" y="95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19216</xdr:rowOff>
    </xdr:from>
    <xdr:ext cx="534377"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0167111" y="927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165646</xdr:rowOff>
    </xdr:from>
    <xdr:to>
      <xdr:col>102</xdr:col>
      <xdr:colOff>114300</xdr:colOff>
      <xdr:row>56</xdr:row>
      <xdr:rowOff>126180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flipV="1">
          <a:off x="18656300" y="9595396"/>
          <a:ext cx="889000" cy="13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153545</xdr:rowOff>
    </xdr:from>
    <xdr:to>
      <xdr:col>102</xdr:col>
      <xdr:colOff>165100</xdr:colOff>
      <xdr:row>56</xdr:row>
      <xdr:rowOff>83695</xdr:rowOff>
    </xdr:to>
    <xdr:sp macro="" textlink="">
      <xdr:nvSpPr>
        <xdr:cNvPr id="776" name="フローチャート: 判断 775">
          <a:extLst>
            <a:ext uri="{FF2B5EF4-FFF2-40B4-BE49-F238E27FC236}">
              <a16:creationId xmlns:a16="http://schemas.microsoft.com/office/drawing/2014/main" id="{00000000-0008-0000-0600-000008030000}"/>
            </a:ext>
          </a:extLst>
        </xdr:cNvPr>
        <xdr:cNvSpPr/>
      </xdr:nvSpPr>
      <xdr:spPr>
        <a:xfrm>
          <a:off x="19494500" y="958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74822</xdr:rowOff>
    </xdr:from>
    <xdr:ext cx="534377"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278111" y="967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109866</xdr:rowOff>
    </xdr:from>
    <xdr:to>
      <xdr:col>98</xdr:col>
      <xdr:colOff>38100</xdr:colOff>
      <xdr:row>56</xdr:row>
      <xdr:rowOff>40016</xdr:rowOff>
    </xdr:to>
    <xdr:sp macro="" textlink="">
      <xdr:nvSpPr>
        <xdr:cNvPr id="778" name="フローチャート: 判断 777">
          <a:extLst>
            <a:ext uri="{FF2B5EF4-FFF2-40B4-BE49-F238E27FC236}">
              <a16:creationId xmlns:a16="http://schemas.microsoft.com/office/drawing/2014/main" id="{00000000-0008-0000-0600-00000A030000}"/>
            </a:ext>
          </a:extLst>
        </xdr:cNvPr>
        <xdr:cNvSpPr/>
      </xdr:nvSpPr>
      <xdr:spPr>
        <a:xfrm>
          <a:off x="18605500" y="953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56543</xdr:rowOff>
    </xdr:from>
    <xdr:ext cx="534377"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389111" y="931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104641</xdr:rowOff>
    </xdr:from>
    <xdr:to>
      <xdr:col>116</xdr:col>
      <xdr:colOff>114300</xdr:colOff>
      <xdr:row>57</xdr:row>
      <xdr:rowOff>34791</xdr:rowOff>
    </xdr:to>
    <xdr:sp macro="" textlink="">
      <xdr:nvSpPr>
        <xdr:cNvPr id="785" name="楕円 784">
          <a:extLst>
            <a:ext uri="{FF2B5EF4-FFF2-40B4-BE49-F238E27FC236}">
              <a16:creationId xmlns:a16="http://schemas.microsoft.com/office/drawing/2014/main" id="{00000000-0008-0000-0600-000011030000}"/>
            </a:ext>
          </a:extLst>
        </xdr:cNvPr>
        <xdr:cNvSpPr/>
      </xdr:nvSpPr>
      <xdr:spPr>
        <a:xfrm>
          <a:off x="22110700" y="970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83068</xdr:rowOff>
    </xdr:from>
    <xdr:ext cx="534377" cy="259045"/>
    <xdr:sp macro="" textlink="">
      <xdr:nvSpPr>
        <xdr:cNvPr id="786" name="貸付金該当値テキスト">
          <a:extLst>
            <a:ext uri="{FF2B5EF4-FFF2-40B4-BE49-F238E27FC236}">
              <a16:creationId xmlns:a16="http://schemas.microsoft.com/office/drawing/2014/main" id="{00000000-0008-0000-0600-000012030000}"/>
            </a:ext>
          </a:extLst>
        </xdr:cNvPr>
        <xdr:cNvSpPr txBox="1"/>
      </xdr:nvSpPr>
      <xdr:spPr>
        <a:xfrm>
          <a:off x="22212300" y="968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41156</xdr:rowOff>
    </xdr:from>
    <xdr:to>
      <xdr:col>112</xdr:col>
      <xdr:colOff>38100</xdr:colOff>
      <xdr:row>56</xdr:row>
      <xdr:rowOff>142756</xdr:rowOff>
    </xdr:to>
    <xdr:sp macro="" textlink="">
      <xdr:nvSpPr>
        <xdr:cNvPr id="787" name="楕円 786">
          <a:extLst>
            <a:ext uri="{FF2B5EF4-FFF2-40B4-BE49-F238E27FC236}">
              <a16:creationId xmlns:a16="http://schemas.microsoft.com/office/drawing/2014/main" id="{00000000-0008-0000-0600-000013030000}"/>
            </a:ext>
          </a:extLst>
        </xdr:cNvPr>
        <xdr:cNvSpPr/>
      </xdr:nvSpPr>
      <xdr:spPr>
        <a:xfrm>
          <a:off x="21272500" y="964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133883</xdr:rowOff>
    </xdr:from>
    <xdr:ext cx="534377"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43411" y="973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62105</xdr:rowOff>
    </xdr:from>
    <xdr:to>
      <xdr:col>107</xdr:col>
      <xdr:colOff>101600</xdr:colOff>
      <xdr:row>56</xdr:row>
      <xdr:rowOff>163705</xdr:rowOff>
    </xdr:to>
    <xdr:sp macro="" textlink="">
      <xdr:nvSpPr>
        <xdr:cNvPr id="789" name="楕円 788">
          <a:extLst>
            <a:ext uri="{FF2B5EF4-FFF2-40B4-BE49-F238E27FC236}">
              <a16:creationId xmlns:a16="http://schemas.microsoft.com/office/drawing/2014/main" id="{00000000-0008-0000-0600-000015030000}"/>
            </a:ext>
          </a:extLst>
        </xdr:cNvPr>
        <xdr:cNvSpPr/>
      </xdr:nvSpPr>
      <xdr:spPr>
        <a:xfrm>
          <a:off x="20383500" y="966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154832</xdr:rowOff>
    </xdr:from>
    <xdr:ext cx="534377"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67111" y="975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114846</xdr:rowOff>
    </xdr:from>
    <xdr:to>
      <xdr:col>102</xdr:col>
      <xdr:colOff>165100</xdr:colOff>
      <xdr:row>56</xdr:row>
      <xdr:rowOff>44996</xdr:rowOff>
    </xdr:to>
    <xdr:sp macro="" textlink="">
      <xdr:nvSpPr>
        <xdr:cNvPr id="791" name="楕円 790">
          <a:extLst>
            <a:ext uri="{FF2B5EF4-FFF2-40B4-BE49-F238E27FC236}">
              <a16:creationId xmlns:a16="http://schemas.microsoft.com/office/drawing/2014/main" id="{00000000-0008-0000-0600-000017030000}"/>
            </a:ext>
          </a:extLst>
        </xdr:cNvPr>
        <xdr:cNvSpPr/>
      </xdr:nvSpPr>
      <xdr:spPr>
        <a:xfrm>
          <a:off x="19494500" y="95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61523</xdr:rowOff>
    </xdr:from>
    <xdr:ext cx="534377"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9278111" y="931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75380</xdr:rowOff>
    </xdr:from>
    <xdr:to>
      <xdr:col>98</xdr:col>
      <xdr:colOff>38100</xdr:colOff>
      <xdr:row>57</xdr:row>
      <xdr:rowOff>5530</xdr:rowOff>
    </xdr:to>
    <xdr:sp macro="" textlink="">
      <xdr:nvSpPr>
        <xdr:cNvPr id="793" name="楕円 792">
          <a:extLst>
            <a:ext uri="{FF2B5EF4-FFF2-40B4-BE49-F238E27FC236}">
              <a16:creationId xmlns:a16="http://schemas.microsoft.com/office/drawing/2014/main" id="{00000000-0008-0000-0600-000019030000}"/>
            </a:ext>
          </a:extLst>
        </xdr:cNvPr>
        <xdr:cNvSpPr/>
      </xdr:nvSpPr>
      <xdr:spPr>
        <a:xfrm>
          <a:off x="18605500" y="96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168107</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389111" y="976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5" name="正方形/長方形 794">
          <a:extLst>
            <a:ext uri="{FF2B5EF4-FFF2-40B4-BE49-F238E27FC236}">
              <a16:creationId xmlns:a16="http://schemas.microsoft.com/office/drawing/2014/main" id="{00000000-0008-0000-0600-00001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796" name="正方形/長方形 795">
          <a:extLst>
            <a:ext uri="{FF2B5EF4-FFF2-40B4-BE49-F238E27FC236}">
              <a16:creationId xmlns:a16="http://schemas.microsoft.com/office/drawing/2014/main" id="{00000000-0008-0000-0600-00001C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797" name="正方形/長方形 796">
          <a:extLst>
            <a:ext uri="{FF2B5EF4-FFF2-40B4-BE49-F238E27FC236}">
              <a16:creationId xmlns:a16="http://schemas.microsoft.com/office/drawing/2014/main" id="{00000000-0008-0000-0600-00001D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798" name="正方形/長方形 797">
          <a:extLst>
            <a:ext uri="{FF2B5EF4-FFF2-40B4-BE49-F238E27FC236}">
              <a16:creationId xmlns:a16="http://schemas.microsoft.com/office/drawing/2014/main" id="{00000000-0008-0000-0600-00001E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799" name="正方形/長方形 798">
          <a:extLst>
            <a:ext uri="{FF2B5EF4-FFF2-40B4-BE49-F238E27FC236}">
              <a16:creationId xmlns:a16="http://schemas.microsoft.com/office/drawing/2014/main" id="{00000000-0008-0000-0600-00001F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0" name="正方形/長方形 799">
          <a:extLst>
            <a:ext uri="{FF2B5EF4-FFF2-40B4-BE49-F238E27FC236}">
              <a16:creationId xmlns:a16="http://schemas.microsoft.com/office/drawing/2014/main" id="{00000000-0008-0000-0600-00002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15" name="繰出金グラフ枠">
          <a:extLst>
            <a:ext uri="{FF2B5EF4-FFF2-40B4-BE49-F238E27FC236}">
              <a16:creationId xmlns:a16="http://schemas.microsoft.com/office/drawing/2014/main" id="{00000000-0008-0000-0600-00002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72136</xdr:rowOff>
    </xdr:from>
    <xdr:to>
      <xdr:col>116</xdr:col>
      <xdr:colOff>62864</xdr:colOff>
      <xdr:row>74</xdr:row>
      <xdr:rowOff>107950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flipV="1">
          <a:off x="22159595" y="12245086"/>
          <a:ext cx="1269" cy="550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111777</xdr:rowOff>
    </xdr:from>
    <xdr:ext cx="469744" cy="259045"/>
    <xdr:sp macro="" textlink="">
      <xdr:nvSpPr>
        <xdr:cNvPr id="817" name="繰出金最小値テキスト">
          <a:extLst>
            <a:ext uri="{FF2B5EF4-FFF2-40B4-BE49-F238E27FC236}">
              <a16:creationId xmlns:a16="http://schemas.microsoft.com/office/drawing/2014/main" id="{00000000-0008-0000-0600-000031030000}"/>
            </a:ext>
          </a:extLst>
        </xdr:cNvPr>
        <xdr:cNvSpPr txBox="1"/>
      </xdr:nvSpPr>
      <xdr:spPr>
        <a:xfrm>
          <a:off x="22212300" y="1279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107950</xdr:rowOff>
    </xdr:from>
    <xdr:to>
      <xdr:col>116</xdr:col>
      <xdr:colOff>152400</xdr:colOff>
      <xdr:row>74</xdr:row>
      <xdr:rowOff>107950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22072600" y="1279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18813</xdr:rowOff>
    </xdr:from>
    <xdr:ext cx="534377" cy="259045"/>
    <xdr:sp macro="" textlink="">
      <xdr:nvSpPr>
        <xdr:cNvPr id="819" name="繰出金最大値テキスト">
          <a:extLst>
            <a:ext uri="{FF2B5EF4-FFF2-40B4-BE49-F238E27FC236}">
              <a16:creationId xmlns:a16="http://schemas.microsoft.com/office/drawing/2014/main" id="{00000000-0008-0000-0600-000033030000}"/>
            </a:ext>
          </a:extLst>
        </xdr:cNvPr>
        <xdr:cNvSpPr txBox="1"/>
      </xdr:nvSpPr>
      <xdr:spPr>
        <a:xfrm>
          <a:off x="22212300" y="1202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72136</xdr:rowOff>
    </xdr:from>
    <xdr:to>
      <xdr:col>116</xdr:col>
      <xdr:colOff>152400</xdr:colOff>
      <xdr:row>71</xdr:row>
      <xdr:rowOff>72136</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22072600" y="12245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69977</xdr:rowOff>
    </xdr:from>
    <xdr:to>
      <xdr:col>116</xdr:col>
      <xdr:colOff>63500</xdr:colOff>
      <xdr:row>79</xdr:row>
      <xdr:rowOff>24637</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flipV="1">
          <a:off x="21323300" y="12757277"/>
          <a:ext cx="838200" cy="81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82186</xdr:rowOff>
    </xdr:from>
    <xdr:ext cx="469744" cy="259045"/>
    <xdr:sp macro="" textlink="">
      <xdr:nvSpPr>
        <xdr:cNvPr id="822" name="繰出金平均値テキスト">
          <a:extLst>
            <a:ext uri="{FF2B5EF4-FFF2-40B4-BE49-F238E27FC236}">
              <a16:creationId xmlns:a16="http://schemas.microsoft.com/office/drawing/2014/main" id="{00000000-0008-0000-0600-000036030000}"/>
            </a:ext>
          </a:extLst>
        </xdr:cNvPr>
        <xdr:cNvSpPr txBox="1"/>
      </xdr:nvSpPr>
      <xdr:spPr>
        <a:xfrm>
          <a:off x="22212300" y="12426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59309</xdr:rowOff>
    </xdr:from>
    <xdr:to>
      <xdr:col>116</xdr:col>
      <xdr:colOff>114300</xdr:colOff>
      <xdr:row>73</xdr:row>
      <xdr:rowOff>160909</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22110700" y="12575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24637</xdr:rowOff>
    </xdr:from>
    <xdr:to>
      <xdr:col>111</xdr:col>
      <xdr:colOff>177800</xdr:colOff>
      <xdr:row>79</xdr:row>
      <xdr:rowOff>35561</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flipV="1">
          <a:off x="20434300" y="13569187"/>
          <a:ext cx="889000" cy="1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78</xdr:row>
      <xdr:rowOff>36830</xdr:rowOff>
    </xdr:from>
    <xdr:to>
      <xdr:col>112</xdr:col>
      <xdr:colOff>38100</xdr:colOff>
      <xdr:row>78</xdr:row>
      <xdr:rowOff>138430</xdr:rowOff>
    </xdr:to>
    <xdr:sp macro="" textlink="">
      <xdr:nvSpPr>
        <xdr:cNvPr id="825" name="フローチャート: 判断 824">
          <a:extLst>
            <a:ext uri="{FF2B5EF4-FFF2-40B4-BE49-F238E27FC236}">
              <a16:creationId xmlns:a16="http://schemas.microsoft.com/office/drawing/2014/main" id="{00000000-0008-0000-0600-000039030000}"/>
            </a:ext>
          </a:extLst>
        </xdr:cNvPr>
        <xdr:cNvSpPr/>
      </xdr:nvSpPr>
      <xdr:spPr>
        <a:xfrm>
          <a:off x="21272500" y="1340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154957</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075728" y="1318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28448</xdr:rowOff>
    </xdr:from>
    <xdr:to>
      <xdr:col>107</xdr:col>
      <xdr:colOff>50800</xdr:colOff>
      <xdr:row>79</xdr:row>
      <xdr:rowOff>35561</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9545300" y="13572998"/>
          <a:ext cx="889000" cy="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22988</xdr:rowOff>
    </xdr:from>
    <xdr:to>
      <xdr:col>107</xdr:col>
      <xdr:colOff>101600</xdr:colOff>
      <xdr:row>78</xdr:row>
      <xdr:rowOff>124588</xdr:rowOff>
    </xdr:to>
    <xdr:sp macro="" textlink="">
      <xdr:nvSpPr>
        <xdr:cNvPr id="828" name="フローチャート: 判断 827">
          <a:extLst>
            <a:ext uri="{FF2B5EF4-FFF2-40B4-BE49-F238E27FC236}">
              <a16:creationId xmlns:a16="http://schemas.microsoft.com/office/drawing/2014/main" id="{00000000-0008-0000-0600-00003C030000}"/>
            </a:ext>
          </a:extLst>
        </xdr:cNvPr>
        <xdr:cNvSpPr/>
      </xdr:nvSpPr>
      <xdr:spPr>
        <a:xfrm>
          <a:off x="20383500" y="133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141115</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199428" y="1317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28448</xdr:rowOff>
    </xdr:from>
    <xdr:to>
      <xdr:col>102</xdr:col>
      <xdr:colOff>114300</xdr:colOff>
      <xdr:row>79</xdr:row>
      <xdr:rowOff>32386</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flipV="1">
          <a:off x="18656300" y="13572998"/>
          <a:ext cx="889000" cy="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1397</xdr:rowOff>
    </xdr:from>
    <xdr:to>
      <xdr:col>102</xdr:col>
      <xdr:colOff>165100</xdr:colOff>
      <xdr:row>78</xdr:row>
      <xdr:rowOff>102997</xdr:rowOff>
    </xdr:to>
    <xdr:sp macro="" textlink="">
      <xdr:nvSpPr>
        <xdr:cNvPr id="831" name="フローチャート: 判断 830">
          <a:extLst>
            <a:ext uri="{FF2B5EF4-FFF2-40B4-BE49-F238E27FC236}">
              <a16:creationId xmlns:a16="http://schemas.microsoft.com/office/drawing/2014/main" id="{00000000-0008-0000-0600-00003F030000}"/>
            </a:ext>
          </a:extLst>
        </xdr:cNvPr>
        <xdr:cNvSpPr/>
      </xdr:nvSpPr>
      <xdr:spPr>
        <a:xfrm>
          <a:off x="19494500" y="1337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119524</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9310428" y="1314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57913</xdr:rowOff>
    </xdr:from>
    <xdr:to>
      <xdr:col>98</xdr:col>
      <xdr:colOff>38100</xdr:colOff>
      <xdr:row>78</xdr:row>
      <xdr:rowOff>159513</xdr:rowOff>
    </xdr:to>
    <xdr:sp macro="" textlink="">
      <xdr:nvSpPr>
        <xdr:cNvPr id="833" name="フローチャート: 判断 832">
          <a:extLst>
            <a:ext uri="{FF2B5EF4-FFF2-40B4-BE49-F238E27FC236}">
              <a16:creationId xmlns:a16="http://schemas.microsoft.com/office/drawing/2014/main" id="{00000000-0008-0000-0600-000041030000}"/>
            </a:ext>
          </a:extLst>
        </xdr:cNvPr>
        <xdr:cNvSpPr/>
      </xdr:nvSpPr>
      <xdr:spPr>
        <a:xfrm>
          <a:off x="186055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77</xdr:row>
      <xdr:rowOff>4590</xdr:rowOff>
    </xdr:from>
    <xdr:ext cx="378565"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467017" y="13206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19177</xdr:rowOff>
    </xdr:from>
    <xdr:to>
      <xdr:col>116</xdr:col>
      <xdr:colOff>114300</xdr:colOff>
      <xdr:row>74</xdr:row>
      <xdr:rowOff>120777</xdr:rowOff>
    </xdr:to>
    <xdr:sp macro="" textlink="">
      <xdr:nvSpPr>
        <xdr:cNvPr id="840" name="楕円 839">
          <a:extLst>
            <a:ext uri="{FF2B5EF4-FFF2-40B4-BE49-F238E27FC236}">
              <a16:creationId xmlns:a16="http://schemas.microsoft.com/office/drawing/2014/main" id="{00000000-0008-0000-0600-000048030000}"/>
            </a:ext>
          </a:extLst>
        </xdr:cNvPr>
        <xdr:cNvSpPr/>
      </xdr:nvSpPr>
      <xdr:spPr>
        <a:xfrm>
          <a:off x="22110700" y="1270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105554</xdr:rowOff>
    </xdr:from>
    <xdr:ext cx="469744" cy="259045"/>
    <xdr:sp macro="" textlink="">
      <xdr:nvSpPr>
        <xdr:cNvPr id="841" name="繰出金該当値テキスト">
          <a:extLst>
            <a:ext uri="{FF2B5EF4-FFF2-40B4-BE49-F238E27FC236}">
              <a16:creationId xmlns:a16="http://schemas.microsoft.com/office/drawing/2014/main" id="{00000000-0008-0000-0600-000049030000}"/>
            </a:ext>
          </a:extLst>
        </xdr:cNvPr>
        <xdr:cNvSpPr txBox="1"/>
      </xdr:nvSpPr>
      <xdr:spPr>
        <a:xfrm>
          <a:off x="22212300" y="12621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145287</xdr:rowOff>
    </xdr:from>
    <xdr:to>
      <xdr:col>112</xdr:col>
      <xdr:colOff>38100</xdr:colOff>
      <xdr:row>79</xdr:row>
      <xdr:rowOff>75437</xdr:rowOff>
    </xdr:to>
    <xdr:sp macro="" textlink="">
      <xdr:nvSpPr>
        <xdr:cNvPr id="842" name="楕円 841">
          <a:extLst>
            <a:ext uri="{FF2B5EF4-FFF2-40B4-BE49-F238E27FC236}">
              <a16:creationId xmlns:a16="http://schemas.microsoft.com/office/drawing/2014/main" id="{00000000-0008-0000-0600-00004A030000}"/>
            </a:ext>
          </a:extLst>
        </xdr:cNvPr>
        <xdr:cNvSpPr/>
      </xdr:nvSpPr>
      <xdr:spPr>
        <a:xfrm>
          <a:off x="21272500" y="1351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79</xdr:row>
      <xdr:rowOff>66564</xdr:rowOff>
    </xdr:from>
    <xdr:ext cx="378565"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1121317" y="13611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156211</xdr:rowOff>
    </xdr:from>
    <xdr:to>
      <xdr:col>107</xdr:col>
      <xdr:colOff>101600</xdr:colOff>
      <xdr:row>79</xdr:row>
      <xdr:rowOff>86361</xdr:rowOff>
    </xdr:to>
    <xdr:sp macro="" textlink="">
      <xdr:nvSpPr>
        <xdr:cNvPr id="844" name="楕円 843">
          <a:extLst>
            <a:ext uri="{FF2B5EF4-FFF2-40B4-BE49-F238E27FC236}">
              <a16:creationId xmlns:a16="http://schemas.microsoft.com/office/drawing/2014/main" id="{00000000-0008-0000-0600-00004C030000}"/>
            </a:ext>
          </a:extLst>
        </xdr:cNvPr>
        <xdr:cNvSpPr/>
      </xdr:nvSpPr>
      <xdr:spPr>
        <a:xfrm>
          <a:off x="203835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79</xdr:row>
      <xdr:rowOff>77488</xdr:rowOff>
    </xdr:from>
    <xdr:ext cx="313932"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0277333" y="13622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149098</xdr:rowOff>
    </xdr:from>
    <xdr:to>
      <xdr:col>102</xdr:col>
      <xdr:colOff>165100</xdr:colOff>
      <xdr:row>79</xdr:row>
      <xdr:rowOff>79248</xdr:rowOff>
    </xdr:to>
    <xdr:sp macro="" textlink="">
      <xdr:nvSpPr>
        <xdr:cNvPr id="846" name="楕円 845">
          <a:extLst>
            <a:ext uri="{FF2B5EF4-FFF2-40B4-BE49-F238E27FC236}">
              <a16:creationId xmlns:a16="http://schemas.microsoft.com/office/drawing/2014/main" id="{00000000-0008-0000-0600-00004E030000}"/>
            </a:ext>
          </a:extLst>
        </xdr:cNvPr>
        <xdr:cNvSpPr/>
      </xdr:nvSpPr>
      <xdr:spPr>
        <a:xfrm>
          <a:off x="19494500" y="1352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79</xdr:row>
      <xdr:rowOff>70375</xdr:rowOff>
    </xdr:from>
    <xdr:ext cx="378565"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9356017" y="13614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153036</xdr:rowOff>
    </xdr:from>
    <xdr:to>
      <xdr:col>98</xdr:col>
      <xdr:colOff>38100</xdr:colOff>
      <xdr:row>79</xdr:row>
      <xdr:rowOff>83186</xdr:rowOff>
    </xdr:to>
    <xdr:sp macro="" textlink="">
      <xdr:nvSpPr>
        <xdr:cNvPr id="848" name="楕円 847">
          <a:extLst>
            <a:ext uri="{FF2B5EF4-FFF2-40B4-BE49-F238E27FC236}">
              <a16:creationId xmlns:a16="http://schemas.microsoft.com/office/drawing/2014/main" id="{00000000-0008-0000-0600-000050030000}"/>
            </a:ext>
          </a:extLst>
        </xdr:cNvPr>
        <xdr:cNvSpPr/>
      </xdr:nvSpPr>
      <xdr:spPr>
        <a:xfrm>
          <a:off x="18605500" y="1352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79</xdr:row>
      <xdr:rowOff>74313</xdr:rowOff>
    </xdr:from>
    <xdr:ext cx="313932"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8499333" y="136188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0" name="正方形/長方形 849">
          <a:extLst>
            <a:ext uri="{FF2B5EF4-FFF2-40B4-BE49-F238E27FC236}">
              <a16:creationId xmlns:a16="http://schemas.microsoft.com/office/drawing/2014/main" id="{00000000-0008-0000-0600-00005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1" name="正方形/長方形 850">
          <a:extLst>
            <a:ext uri="{FF2B5EF4-FFF2-40B4-BE49-F238E27FC236}">
              <a16:creationId xmlns:a16="http://schemas.microsoft.com/office/drawing/2014/main" id="{00000000-0008-0000-0600-000053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2" name="正方形/長方形 851">
          <a:extLst>
            <a:ext uri="{FF2B5EF4-FFF2-40B4-BE49-F238E27FC236}">
              <a16:creationId xmlns:a16="http://schemas.microsoft.com/office/drawing/2014/main" id="{00000000-0008-0000-0600-000054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3" name="正方形/長方形 852">
          <a:extLst>
            <a:ext uri="{FF2B5EF4-FFF2-40B4-BE49-F238E27FC236}">
              <a16:creationId xmlns:a16="http://schemas.microsoft.com/office/drawing/2014/main" id="{00000000-0008-0000-0600-000055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4" name="正方形/長方形 853">
          <a:extLst>
            <a:ext uri="{FF2B5EF4-FFF2-40B4-BE49-F238E27FC236}">
              <a16:creationId xmlns:a16="http://schemas.microsoft.com/office/drawing/2014/main" id="{00000000-0008-0000-0600-000056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55" name="正方形/長方形 854">
          <a:extLst>
            <a:ext uri="{FF2B5EF4-FFF2-40B4-BE49-F238E27FC236}">
              <a16:creationId xmlns:a16="http://schemas.microsoft.com/office/drawing/2014/main" id="{00000000-0008-0000-0600-00005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2" name="前年度繰上充用金グラフ枠">
          <a:extLst>
            <a:ext uri="{FF2B5EF4-FFF2-40B4-BE49-F238E27FC236}">
              <a16:creationId xmlns:a16="http://schemas.microsoft.com/office/drawing/2014/main" id="{00000000-0008-0000-0600-00005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4" name="前年度繰上充用金最小値テキスト">
          <a:extLst>
            <a:ext uri="{FF2B5EF4-FFF2-40B4-BE49-F238E27FC236}">
              <a16:creationId xmlns:a16="http://schemas.microsoft.com/office/drawing/2014/main" id="{00000000-0008-0000-0600-00006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66" name="前年度繰上充用金最大値テキスト">
          <a:extLst>
            <a:ext uri="{FF2B5EF4-FFF2-40B4-BE49-F238E27FC236}">
              <a16:creationId xmlns:a16="http://schemas.microsoft.com/office/drawing/2014/main" id="{00000000-0008-0000-0600-00006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69" name="前年度繰上充用金平均値テキスト">
          <a:extLst>
            <a:ext uri="{FF2B5EF4-FFF2-40B4-BE49-F238E27FC236}">
              <a16:creationId xmlns:a16="http://schemas.microsoft.com/office/drawing/2014/main" id="{00000000-0008-0000-0600-00006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88" name="前年度繰上充用金該当値テキスト">
          <a:extLst>
            <a:ext uri="{FF2B5EF4-FFF2-40B4-BE49-F238E27FC236}">
              <a16:creationId xmlns:a16="http://schemas.microsoft.com/office/drawing/2014/main" id="{00000000-0008-0000-0600-00007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・歳出決算の総額は、住民一人当たり</a:t>
          </a:r>
          <a:r>
            <a:rPr kumimoji="1" lang="en-US" altLang="ja-JP" sz="1300">
              <a:latin typeface="ＭＳ Ｐゴシック" panose="020B0600070205080204" pitchFamily="50" charset="-128"/>
              <a:ea typeface="ＭＳ Ｐゴシック" panose="020B0600070205080204" pitchFamily="50" charset="-128"/>
            </a:rPr>
            <a:t>516,264</a:t>
          </a:r>
          <a:r>
            <a:rPr kumimoji="1" lang="ja-JP" altLang="en-US" sz="1300">
              <a:latin typeface="ＭＳ Ｐゴシック" panose="020B0600070205080204" pitchFamily="50" charset="-128"/>
              <a:ea typeface="ＭＳ Ｐゴシック" panose="020B0600070205080204" pitchFamily="50" charset="-128"/>
            </a:rPr>
            <a:t>円となっている。主な構成要素である人件費は住民一人当たり</a:t>
          </a:r>
          <a:r>
            <a:rPr kumimoji="1" lang="en-US" altLang="ja-JP" sz="1300">
              <a:latin typeface="ＭＳ Ｐゴシック" panose="020B0600070205080204" pitchFamily="50" charset="-128"/>
              <a:ea typeface="ＭＳ Ｐゴシック" panose="020B0600070205080204" pitchFamily="50" charset="-128"/>
            </a:rPr>
            <a:t>150,149</a:t>
          </a:r>
          <a:r>
            <a:rPr kumimoji="1" lang="ja-JP" altLang="en-US" sz="1300">
              <a:latin typeface="ＭＳ Ｐゴシック" panose="020B0600070205080204" pitchFamily="50" charset="-128"/>
              <a:ea typeface="ＭＳ Ｐゴシック" panose="020B0600070205080204" pitchFamily="50" charset="-128"/>
            </a:rPr>
            <a:t>円となっており、昨年度に比べて</a:t>
          </a:r>
          <a:r>
            <a:rPr kumimoji="1" lang="en-US" altLang="ja-JP" sz="1300">
              <a:latin typeface="ＭＳ Ｐゴシック" panose="020B0600070205080204" pitchFamily="50" charset="-128"/>
              <a:ea typeface="ＭＳ Ｐゴシック" panose="020B0600070205080204" pitchFamily="50" charset="-128"/>
            </a:rPr>
            <a:t>2,440</a:t>
          </a:r>
          <a:r>
            <a:rPr kumimoji="1" lang="ja-JP" altLang="en-US" sz="1300">
              <a:latin typeface="ＭＳ Ｐゴシック" panose="020B0600070205080204" pitchFamily="50" charset="-128"/>
              <a:ea typeface="ＭＳ Ｐゴシック" panose="020B0600070205080204" pitchFamily="50" charset="-128"/>
            </a:rPr>
            <a:t>円の増額となっている。これは、定年退職者の増による退職手当の増等によるものである。同一グループ内において、人口規模が小さいため、住民一人当たりの人件費はグループ内平均に比べ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・普通建設事業費については、以前はグループ内平均に比べ高い水準だったが、「佐賀県行財政運営計画</a:t>
          </a:r>
          <a:r>
            <a:rPr kumimoji="1" lang="en-US" altLang="ja-JP" sz="1300">
              <a:latin typeface="ＭＳ Ｐゴシック" panose="020B0600070205080204" pitchFamily="50" charset="-128"/>
              <a:ea typeface="ＭＳ Ｐゴシック" panose="020B0600070205080204" pitchFamily="50" charset="-128"/>
            </a:rPr>
            <a:t>2015</a:t>
          </a:r>
          <a:r>
            <a:rPr kumimoji="1" lang="ja-JP" altLang="en-US" sz="1300">
              <a:latin typeface="ＭＳ Ｐゴシック" panose="020B0600070205080204" pitchFamily="50" charset="-128"/>
              <a:ea typeface="ＭＳ Ｐゴシック" panose="020B0600070205080204" pitchFamily="50" charset="-128"/>
            </a:rPr>
            <a:t>」等により投資的経費の総額を段階的に抑制しつつ、計画的な事業執行を図ってきたことから、近年はグループ内平均と同程度の水準となっている。また、新規整備と更新整備においてグループ内の乖離が生じているのは、新規公共施設等を整備するための経費を絞って選別していることが主な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828,781
822,443
2,440.70
437,769,528
427,869,930
5,397,947
256,811,655
698,339,363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144434</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38463</xdr:rowOff>
    </xdr:from>
    <xdr:to>
      <xdr:col>24</xdr:col>
      <xdr:colOff>62865</xdr:colOff>
      <xdr:row>39</xdr:row>
      <xdr:rowOff>76019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81963"/>
          <a:ext cx="127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79846</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6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76019</xdr:rowOff>
    </xdr:from>
    <xdr:to>
      <xdr:col>24</xdr:col>
      <xdr:colOff>152400</xdr:colOff>
      <xdr:row>39</xdr:row>
      <xdr:rowOff>76019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156590</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5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38463</xdr:rowOff>
    </xdr:from>
    <xdr:to>
      <xdr:col>24</xdr:col>
      <xdr:colOff>152400</xdr:colOff>
      <xdr:row>30</xdr:row>
      <xdr:rowOff>38463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8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76019</xdr:rowOff>
    </xdr:from>
    <xdr:to>
      <xdr:col>24</xdr:col>
      <xdr:colOff>63500</xdr:colOff>
      <xdr:row>31</xdr:row>
      <xdr:rowOff>95613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39096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13443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14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35016</xdr:rowOff>
    </xdr:from>
    <xdr:to>
      <xdr:col>24</xdr:col>
      <xdr:colOff>114300</xdr:colOff>
      <xdr:row>35</xdr:row>
      <xdr:rowOff>136616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76019</xdr:rowOff>
    </xdr:from>
    <xdr:to>
      <xdr:col>19</xdr:col>
      <xdr:colOff>177800</xdr:colOff>
      <xdr:row>31</xdr:row>
      <xdr:rowOff>138067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39096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70939</xdr:rowOff>
    </xdr:from>
    <xdr:to>
      <xdr:col>20</xdr:col>
      <xdr:colOff>38100</xdr:colOff>
      <xdr:row>36</xdr:row>
      <xdr:rowOff>1089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35</xdr:row>
      <xdr:rowOff>163666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49728" y="616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82550</xdr:rowOff>
    </xdr:from>
    <xdr:to>
      <xdr:col>15</xdr:col>
      <xdr:colOff>50800</xdr:colOff>
      <xdr:row>31</xdr:row>
      <xdr:rowOff>138067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39750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84001</xdr:rowOff>
    </xdr:from>
    <xdr:to>
      <xdr:col>15</xdr:col>
      <xdr:colOff>101600</xdr:colOff>
      <xdr:row>36</xdr:row>
      <xdr:rowOff>14151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8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5278</xdr:rowOff>
    </xdr:from>
    <xdr:ext cx="378565"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719017" y="6177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82550</xdr:rowOff>
    </xdr:from>
    <xdr:to>
      <xdr:col>10</xdr:col>
      <xdr:colOff>114300</xdr:colOff>
      <xdr:row>32</xdr:row>
      <xdr:rowOff>31931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397500"/>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20320</xdr:rowOff>
    </xdr:from>
    <xdr:to>
      <xdr:col>10</xdr:col>
      <xdr:colOff>165100</xdr:colOff>
      <xdr:row>36</xdr:row>
      <xdr:rowOff>121920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113047</xdr:rowOff>
    </xdr:from>
    <xdr:ext cx="378565"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830017" y="6285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152581</xdr:rowOff>
    </xdr:from>
    <xdr:to>
      <xdr:col>6</xdr:col>
      <xdr:colOff>38100</xdr:colOff>
      <xdr:row>38</xdr:row>
      <xdr:rowOff>82731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49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38</xdr:row>
      <xdr:rowOff>73858</xdr:rowOff>
    </xdr:from>
    <xdr:ext cx="378565"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941017" y="6588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44813</xdr:rowOff>
    </xdr:from>
    <xdr:to>
      <xdr:col>24</xdr:col>
      <xdr:colOff>114300</xdr:colOff>
      <xdr:row>31</xdr:row>
      <xdr:rowOff>146413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35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67690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21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25219</xdr:rowOff>
    </xdr:from>
    <xdr:to>
      <xdr:col>20</xdr:col>
      <xdr:colOff>38100</xdr:colOff>
      <xdr:row>31</xdr:row>
      <xdr:rowOff>126819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34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29</xdr:row>
      <xdr:rowOff>143346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49728" y="511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87267</xdr:rowOff>
    </xdr:from>
    <xdr:to>
      <xdr:col>15</xdr:col>
      <xdr:colOff>101600</xdr:colOff>
      <xdr:row>32</xdr:row>
      <xdr:rowOff>17417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40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33944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17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31750</xdr:rowOff>
    </xdr:from>
    <xdr:to>
      <xdr:col>10</xdr:col>
      <xdr:colOff>165100</xdr:colOff>
      <xdr:row>31</xdr:row>
      <xdr:rowOff>133350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3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149877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1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152581</xdr:rowOff>
    </xdr:from>
    <xdr:to>
      <xdr:col>6</xdr:col>
      <xdr:colOff>38100</xdr:colOff>
      <xdr:row>32</xdr:row>
      <xdr:rowOff>82731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46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99258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24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85476</xdr:rowOff>
    </xdr:from>
    <xdr:to>
      <xdr:col>24</xdr:col>
      <xdr:colOff>62865</xdr:colOff>
      <xdr:row>57</xdr:row>
      <xdr:rowOff>59416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57976"/>
          <a:ext cx="1270" cy="1174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63243</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8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59416</xdr:rowOff>
    </xdr:from>
    <xdr:to>
      <xdr:col>24</xdr:col>
      <xdr:colOff>152400</xdr:colOff>
      <xdr:row>57</xdr:row>
      <xdr:rowOff>59416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8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32153</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3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85476</xdr:rowOff>
    </xdr:from>
    <xdr:to>
      <xdr:col>24</xdr:col>
      <xdr:colOff>152400</xdr:colOff>
      <xdr:row>50</xdr:row>
      <xdr:rowOff>85476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57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75464</xdr:rowOff>
    </xdr:from>
    <xdr:to>
      <xdr:col>24</xdr:col>
      <xdr:colOff>63500</xdr:colOff>
      <xdr:row>55</xdr:row>
      <xdr:rowOff>10313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333764"/>
          <a:ext cx="838200" cy="10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63258</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321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84831</xdr:rowOff>
    </xdr:from>
    <xdr:to>
      <xdr:col>24</xdr:col>
      <xdr:colOff>114300</xdr:colOff>
      <xdr:row>55</xdr:row>
      <xdr:rowOff>14981</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34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159954</xdr:rowOff>
    </xdr:from>
    <xdr:to>
      <xdr:col>19</xdr:col>
      <xdr:colOff>177800</xdr:colOff>
      <xdr:row>55</xdr:row>
      <xdr:rowOff>10313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418254"/>
          <a:ext cx="889000" cy="2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61971</xdr:rowOff>
    </xdr:from>
    <xdr:to>
      <xdr:col>20</xdr:col>
      <xdr:colOff>38100</xdr:colOff>
      <xdr:row>54</xdr:row>
      <xdr:rowOff>163571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32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8648</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17411" y="909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91785</xdr:rowOff>
    </xdr:from>
    <xdr:to>
      <xdr:col>15</xdr:col>
      <xdr:colOff>50800</xdr:colOff>
      <xdr:row>54</xdr:row>
      <xdr:rowOff>159954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350085"/>
          <a:ext cx="889000" cy="6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97038</xdr:rowOff>
    </xdr:from>
    <xdr:to>
      <xdr:col>15</xdr:col>
      <xdr:colOff>101600</xdr:colOff>
      <xdr:row>54</xdr:row>
      <xdr:rowOff>27188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18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43715</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895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91785</xdr:rowOff>
    </xdr:from>
    <xdr:to>
      <xdr:col>10</xdr:col>
      <xdr:colOff>114300</xdr:colOff>
      <xdr:row>55</xdr:row>
      <xdr:rowOff>42407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350085"/>
          <a:ext cx="889000" cy="12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100330</xdr:rowOff>
    </xdr:from>
    <xdr:to>
      <xdr:col>10</xdr:col>
      <xdr:colOff>165100</xdr:colOff>
      <xdr:row>55</xdr:row>
      <xdr:rowOff>30480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35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21607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45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71572</xdr:rowOff>
    </xdr:from>
    <xdr:to>
      <xdr:col>6</xdr:col>
      <xdr:colOff>38100</xdr:colOff>
      <xdr:row>57</xdr:row>
      <xdr:rowOff>1722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6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164299</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76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24664</xdr:rowOff>
    </xdr:from>
    <xdr:to>
      <xdr:col>24</xdr:col>
      <xdr:colOff>114300</xdr:colOff>
      <xdr:row>54</xdr:row>
      <xdr:rowOff>126264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2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47541</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13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130963</xdr:rowOff>
    </xdr:from>
    <xdr:to>
      <xdr:col>20</xdr:col>
      <xdr:colOff>38100</xdr:colOff>
      <xdr:row>55</xdr:row>
      <xdr:rowOff>61113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38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52240</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17411" y="948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109154</xdr:rowOff>
    </xdr:from>
    <xdr:to>
      <xdr:col>15</xdr:col>
      <xdr:colOff>101600</xdr:colOff>
      <xdr:row>55</xdr:row>
      <xdr:rowOff>39304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36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30431</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46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40985</xdr:rowOff>
    </xdr:from>
    <xdr:to>
      <xdr:col>10</xdr:col>
      <xdr:colOff>165100</xdr:colOff>
      <xdr:row>54</xdr:row>
      <xdr:rowOff>142585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29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159112</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07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163057</xdr:rowOff>
    </xdr:from>
    <xdr:to>
      <xdr:col>6</xdr:col>
      <xdr:colOff>38100</xdr:colOff>
      <xdr:row>55</xdr:row>
      <xdr:rowOff>93207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42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109734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19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77107</xdr:rowOff>
    </xdr:from>
    <xdr:to>
      <xdr:col>24</xdr:col>
      <xdr:colOff>62865</xdr:colOff>
      <xdr:row>77</xdr:row>
      <xdr:rowOff>168548</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078607"/>
          <a:ext cx="127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925</xdr:rowOff>
    </xdr:from>
    <xdr:ext cx="534377"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7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168548</xdr:rowOff>
    </xdr:from>
    <xdr:to>
      <xdr:col>24</xdr:col>
      <xdr:colOff>152400</xdr:colOff>
      <xdr:row>77</xdr:row>
      <xdr:rowOff>168548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70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23784</xdr:rowOff>
    </xdr:from>
    <xdr:ext cx="534377"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8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77107</xdr:rowOff>
    </xdr:from>
    <xdr:to>
      <xdr:col>24</xdr:col>
      <xdr:colOff>152400</xdr:colOff>
      <xdr:row>70</xdr:row>
      <xdr:rowOff>77107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07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135781</xdr:rowOff>
    </xdr:from>
    <xdr:to>
      <xdr:col>24</xdr:col>
      <xdr:colOff>63500</xdr:colOff>
      <xdr:row>73</xdr:row>
      <xdr:rowOff>59472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3797300" y="12137281"/>
          <a:ext cx="838200" cy="43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1614</xdr:rowOff>
    </xdr:from>
    <xdr:ext cx="534377"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346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150187</xdr:rowOff>
    </xdr:from>
    <xdr:to>
      <xdr:col>24</xdr:col>
      <xdr:colOff>114300</xdr:colOff>
      <xdr:row>73</xdr:row>
      <xdr:rowOff>80337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4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135781</xdr:rowOff>
    </xdr:from>
    <xdr:to>
      <xdr:col>19</xdr:col>
      <xdr:colOff>177800</xdr:colOff>
      <xdr:row>73</xdr:row>
      <xdr:rowOff>161036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137281"/>
          <a:ext cx="889000" cy="53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71</xdr:row>
      <xdr:rowOff>103705</xdr:rowOff>
    </xdr:from>
    <xdr:to>
      <xdr:col>20</xdr:col>
      <xdr:colOff>38100</xdr:colOff>
      <xdr:row>72</xdr:row>
      <xdr:rowOff>33855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2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24982</xdr:rowOff>
    </xdr:from>
    <xdr:ext cx="534377"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517411" y="1236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40858</xdr:rowOff>
    </xdr:from>
    <xdr:to>
      <xdr:col>15</xdr:col>
      <xdr:colOff>50800</xdr:colOff>
      <xdr:row>73</xdr:row>
      <xdr:rowOff>161036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019300" y="12556708"/>
          <a:ext cx="889000" cy="12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71</xdr:row>
      <xdr:rowOff>4209</xdr:rowOff>
    </xdr:from>
    <xdr:to>
      <xdr:col>15</xdr:col>
      <xdr:colOff>101600</xdr:colOff>
      <xdr:row>71</xdr:row>
      <xdr:rowOff>105809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2177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122336</xdr:rowOff>
    </xdr:from>
    <xdr:ext cx="534377"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41111" y="1195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40858</xdr:rowOff>
    </xdr:from>
    <xdr:to>
      <xdr:col>10</xdr:col>
      <xdr:colOff>114300</xdr:colOff>
      <xdr:row>75</xdr:row>
      <xdr:rowOff>121630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2556708"/>
          <a:ext cx="889000" cy="42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59944</xdr:rowOff>
    </xdr:from>
    <xdr:to>
      <xdr:col>10</xdr:col>
      <xdr:colOff>165100</xdr:colOff>
      <xdr:row>75</xdr:row>
      <xdr:rowOff>161544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29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152671</xdr:rowOff>
    </xdr:from>
    <xdr:ext cx="534377"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52111" y="130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139846</xdr:rowOff>
    </xdr:from>
    <xdr:to>
      <xdr:col>6</xdr:col>
      <xdr:colOff>38100</xdr:colOff>
      <xdr:row>79</xdr:row>
      <xdr:rowOff>69996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51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61123</xdr:rowOff>
    </xdr:from>
    <xdr:ext cx="534377"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63111" y="1360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8672</xdr:rowOff>
    </xdr:from>
    <xdr:to>
      <xdr:col>24</xdr:col>
      <xdr:colOff>114300</xdr:colOff>
      <xdr:row>73</xdr:row>
      <xdr:rowOff>110272</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52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158549</xdr:rowOff>
    </xdr:from>
    <xdr:ext cx="534377"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50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84981</xdr:rowOff>
    </xdr:from>
    <xdr:to>
      <xdr:col>20</xdr:col>
      <xdr:colOff>38100</xdr:colOff>
      <xdr:row>71</xdr:row>
      <xdr:rowOff>15131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08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69</xdr:row>
      <xdr:rowOff>31658</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517411" y="1186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110236</xdr:rowOff>
    </xdr:from>
    <xdr:to>
      <xdr:col>15</xdr:col>
      <xdr:colOff>101600</xdr:colOff>
      <xdr:row>74</xdr:row>
      <xdr:rowOff>40386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62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31513</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41111" y="1271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161508</xdr:rowOff>
    </xdr:from>
    <xdr:to>
      <xdr:col>10</xdr:col>
      <xdr:colOff>165100</xdr:colOff>
      <xdr:row>73</xdr:row>
      <xdr:rowOff>91658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50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108185</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52111" y="1228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70830</xdr:rowOff>
    </xdr:from>
    <xdr:to>
      <xdr:col>6</xdr:col>
      <xdr:colOff>38100</xdr:colOff>
      <xdr:row>76</xdr:row>
      <xdr:rowOff>980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9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17507</xdr:rowOff>
    </xdr:from>
    <xdr:ext cx="534377"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63111" y="1270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108420</xdr:rowOff>
    </xdr:from>
    <xdr:to>
      <xdr:col>24</xdr:col>
      <xdr:colOff>62865</xdr:colOff>
      <xdr:row>98</xdr:row>
      <xdr:rowOff>148120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710370"/>
          <a:ext cx="1270" cy="12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151947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5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148120</xdr:rowOff>
    </xdr:from>
    <xdr:to>
      <xdr:col>24</xdr:col>
      <xdr:colOff>152400</xdr:colOff>
      <xdr:row>98</xdr:row>
      <xdr:rowOff>148120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55097</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48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108420</xdr:rowOff>
    </xdr:from>
    <xdr:to>
      <xdr:col>24</xdr:col>
      <xdr:colOff>152400</xdr:colOff>
      <xdr:row>91</xdr:row>
      <xdr:rowOff>108420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71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120955</xdr:rowOff>
    </xdr:from>
    <xdr:to>
      <xdr:col>24</xdr:col>
      <xdr:colOff>63500</xdr:colOff>
      <xdr:row>98</xdr:row>
      <xdr:rowOff>49327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751605"/>
          <a:ext cx="838200" cy="9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113568</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01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90691</xdr:rowOff>
    </xdr:from>
    <xdr:to>
      <xdr:col>24</xdr:col>
      <xdr:colOff>114300</xdr:colOff>
      <xdr:row>97</xdr:row>
      <xdr:rowOff>20841</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4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126442</xdr:rowOff>
    </xdr:from>
    <xdr:to>
      <xdr:col>19</xdr:col>
      <xdr:colOff>177800</xdr:colOff>
      <xdr:row>97</xdr:row>
      <xdr:rowOff>120955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585642"/>
          <a:ext cx="889000" cy="16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102921</xdr:rowOff>
    </xdr:from>
    <xdr:to>
      <xdr:col>20</xdr:col>
      <xdr:colOff>38100</xdr:colOff>
      <xdr:row>97</xdr:row>
      <xdr:rowOff>33071</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6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49598</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17411" y="1633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106211</xdr:rowOff>
    </xdr:from>
    <xdr:to>
      <xdr:col>15</xdr:col>
      <xdr:colOff>50800</xdr:colOff>
      <xdr:row>96</xdr:row>
      <xdr:rowOff>126442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565411"/>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115990</xdr:rowOff>
    </xdr:from>
    <xdr:to>
      <xdr:col>15</xdr:col>
      <xdr:colOff>101600</xdr:colOff>
      <xdr:row>97</xdr:row>
      <xdr:rowOff>46140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37267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66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106211</xdr:rowOff>
    </xdr:from>
    <xdr:to>
      <xdr:col>10</xdr:col>
      <xdr:colOff>114300</xdr:colOff>
      <xdr:row>97</xdr:row>
      <xdr:rowOff>59461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565411"/>
          <a:ext cx="889000" cy="12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125857</xdr:rowOff>
    </xdr:from>
    <xdr:to>
      <xdr:col>10</xdr:col>
      <xdr:colOff>165100</xdr:colOff>
      <xdr:row>97</xdr:row>
      <xdr:rowOff>56007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47134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7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41427</xdr:rowOff>
    </xdr:from>
    <xdr:to>
      <xdr:col>6</xdr:col>
      <xdr:colOff>38100</xdr:colOff>
      <xdr:row>97</xdr:row>
      <xdr:rowOff>143027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7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134154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76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169977</xdr:rowOff>
    </xdr:from>
    <xdr:to>
      <xdr:col>24</xdr:col>
      <xdr:colOff>114300</xdr:colOff>
      <xdr:row>98</xdr:row>
      <xdr:rowOff>100127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80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84904</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7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70155</xdr:rowOff>
    </xdr:from>
    <xdr:to>
      <xdr:col>20</xdr:col>
      <xdr:colOff>38100</xdr:colOff>
      <xdr:row>98</xdr:row>
      <xdr:rowOff>305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0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162882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17411" y="1679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75642</xdr:rowOff>
    </xdr:from>
    <xdr:to>
      <xdr:col>15</xdr:col>
      <xdr:colOff>101600</xdr:colOff>
      <xdr:row>97</xdr:row>
      <xdr:rowOff>5792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3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22319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55411</xdr:rowOff>
    </xdr:from>
    <xdr:to>
      <xdr:col>10</xdr:col>
      <xdr:colOff>165100</xdr:colOff>
      <xdr:row>96</xdr:row>
      <xdr:rowOff>157011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1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2088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28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8661</xdr:rowOff>
    </xdr:from>
    <xdr:to>
      <xdr:col>6</xdr:col>
      <xdr:colOff>38100</xdr:colOff>
      <xdr:row>97</xdr:row>
      <xdr:rowOff>110261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3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126788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41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82550</xdr:rowOff>
    </xdr:from>
    <xdr:to>
      <xdr:col>54</xdr:col>
      <xdr:colOff>189865</xdr:colOff>
      <xdr:row>38</xdr:row>
      <xdr:rowOff>125526</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397500"/>
          <a:ext cx="1270" cy="1243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129353</xdr:rowOff>
    </xdr:from>
    <xdr:ext cx="469744"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64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125526</xdr:rowOff>
    </xdr:from>
    <xdr:to>
      <xdr:col>55</xdr:col>
      <xdr:colOff>88900</xdr:colOff>
      <xdr:row>38</xdr:row>
      <xdr:rowOff>125526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64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29227</xdr:rowOff>
    </xdr:from>
    <xdr:ext cx="469744"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1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82550</xdr:rowOff>
    </xdr:from>
    <xdr:to>
      <xdr:col>55</xdr:col>
      <xdr:colOff>88900</xdr:colOff>
      <xdr:row>31</xdr:row>
      <xdr:rowOff>82550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39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16256</xdr:rowOff>
    </xdr:from>
    <xdr:to>
      <xdr:col>55</xdr:col>
      <xdr:colOff>0</xdr:colOff>
      <xdr:row>37</xdr:row>
      <xdr:rowOff>28601</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9639300" y="6359906"/>
          <a:ext cx="8382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53255</xdr:rowOff>
    </xdr:from>
    <xdr:ext cx="469744"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054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30378</xdr:rowOff>
    </xdr:from>
    <xdr:to>
      <xdr:col>55</xdr:col>
      <xdr:colOff>50800</xdr:colOff>
      <xdr:row>36</xdr:row>
      <xdr:rowOff>131978</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28601</xdr:rowOff>
    </xdr:from>
    <xdr:to>
      <xdr:col>50</xdr:col>
      <xdr:colOff>114300</xdr:colOff>
      <xdr:row>37</xdr:row>
      <xdr:rowOff>106325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8750300" y="6372251"/>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25349</xdr:rowOff>
    </xdr:from>
    <xdr:to>
      <xdr:col>50</xdr:col>
      <xdr:colOff>165100</xdr:colOff>
      <xdr:row>36</xdr:row>
      <xdr:rowOff>126949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19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143476</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391728" y="59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112725</xdr:rowOff>
    </xdr:from>
    <xdr:to>
      <xdr:col>45</xdr:col>
      <xdr:colOff>177800</xdr:colOff>
      <xdr:row>37</xdr:row>
      <xdr:rowOff>106325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7861300" y="5427675"/>
          <a:ext cx="889000" cy="102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167081</xdr:rowOff>
    </xdr:from>
    <xdr:to>
      <xdr:col>46</xdr:col>
      <xdr:colOff>38100</xdr:colOff>
      <xdr:row>35</xdr:row>
      <xdr:rowOff>97231</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59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113758</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15428" y="577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112725</xdr:rowOff>
    </xdr:from>
    <xdr:to>
      <xdr:col>41</xdr:col>
      <xdr:colOff>50800</xdr:colOff>
      <xdr:row>32</xdr:row>
      <xdr:rowOff>104953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6972300" y="5427675"/>
          <a:ext cx="889000" cy="16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31</xdr:row>
      <xdr:rowOff>29007</xdr:rowOff>
    </xdr:from>
    <xdr:to>
      <xdr:col>41</xdr:col>
      <xdr:colOff>101600</xdr:colOff>
      <xdr:row>31</xdr:row>
      <xdr:rowOff>130607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53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147134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26428" y="511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43180</xdr:rowOff>
    </xdr:from>
    <xdr:to>
      <xdr:col>36</xdr:col>
      <xdr:colOff>165100</xdr:colOff>
      <xdr:row>33</xdr:row>
      <xdr:rowOff>144780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135907</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37428" y="57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136906</xdr:rowOff>
    </xdr:from>
    <xdr:to>
      <xdr:col>55</xdr:col>
      <xdr:colOff>50800</xdr:colOff>
      <xdr:row>37</xdr:row>
      <xdr:rowOff>67056</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30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115333</xdr:rowOff>
    </xdr:from>
    <xdr:ext cx="469744"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149251</xdr:rowOff>
    </xdr:from>
    <xdr:to>
      <xdr:col>50</xdr:col>
      <xdr:colOff>165100</xdr:colOff>
      <xdr:row>37</xdr:row>
      <xdr:rowOff>79401</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32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37</xdr:row>
      <xdr:rowOff>70528</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391728" y="641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55525</xdr:rowOff>
    </xdr:from>
    <xdr:to>
      <xdr:col>46</xdr:col>
      <xdr:colOff>38100</xdr:colOff>
      <xdr:row>37</xdr:row>
      <xdr:rowOff>157125</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3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148252</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15428" y="64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61925</xdr:rowOff>
    </xdr:from>
    <xdr:to>
      <xdr:col>41</xdr:col>
      <xdr:colOff>101600</xdr:colOff>
      <xdr:row>31</xdr:row>
      <xdr:rowOff>163525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537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154652</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26428" y="546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54153</xdr:rowOff>
    </xdr:from>
    <xdr:to>
      <xdr:col>36</xdr:col>
      <xdr:colOff>165100</xdr:colOff>
      <xdr:row>32</xdr:row>
      <xdr:rowOff>155753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554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830</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37428" y="5315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62891</xdr:rowOff>
    </xdr:from>
    <xdr:to>
      <xdr:col>54</xdr:col>
      <xdr:colOff>189865</xdr:colOff>
      <xdr:row>59</xdr:row>
      <xdr:rowOff>60643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635391"/>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64470</xdr:rowOff>
    </xdr:from>
    <xdr:ext cx="534377"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60643</xdr:rowOff>
    </xdr:from>
    <xdr:to>
      <xdr:col>55</xdr:col>
      <xdr:colOff>88900</xdr:colOff>
      <xdr:row>59</xdr:row>
      <xdr:rowOff>60643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76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9568</xdr:rowOff>
    </xdr:from>
    <xdr:ext cx="534377"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1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62891</xdr:rowOff>
    </xdr:from>
    <xdr:to>
      <xdr:col>55</xdr:col>
      <xdr:colOff>88900</xdr:colOff>
      <xdr:row>50</xdr:row>
      <xdr:rowOff>62891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63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145491</xdr:rowOff>
    </xdr:from>
    <xdr:to>
      <xdr:col>55</xdr:col>
      <xdr:colOff>0</xdr:colOff>
      <xdr:row>57</xdr:row>
      <xdr:rowOff>67920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746691"/>
          <a:ext cx="838200" cy="9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166946</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425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144069</xdr:rowOff>
    </xdr:from>
    <xdr:to>
      <xdr:col>55</xdr:col>
      <xdr:colOff>50800</xdr:colOff>
      <xdr:row>56</xdr:row>
      <xdr:rowOff>74219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57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145491</xdr:rowOff>
    </xdr:from>
    <xdr:to>
      <xdr:col>50</xdr:col>
      <xdr:colOff>114300</xdr:colOff>
      <xdr:row>57</xdr:row>
      <xdr:rowOff>106096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746691"/>
          <a:ext cx="889000" cy="13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130619</xdr:rowOff>
    </xdr:from>
    <xdr:to>
      <xdr:col>50</xdr:col>
      <xdr:colOff>165100</xdr:colOff>
      <xdr:row>56</xdr:row>
      <xdr:rowOff>60769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77296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59411" y="93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144043</xdr:rowOff>
    </xdr:from>
    <xdr:to>
      <xdr:col>45</xdr:col>
      <xdr:colOff>177800</xdr:colOff>
      <xdr:row>57</xdr:row>
      <xdr:rowOff>106096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745243"/>
          <a:ext cx="889000" cy="13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115913</xdr:rowOff>
    </xdr:from>
    <xdr:to>
      <xdr:col>46</xdr:col>
      <xdr:colOff>38100</xdr:colOff>
      <xdr:row>57</xdr:row>
      <xdr:rowOff>46063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1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62590</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49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104953</xdr:rowOff>
    </xdr:from>
    <xdr:to>
      <xdr:col>41</xdr:col>
      <xdr:colOff>50800</xdr:colOff>
      <xdr:row>56</xdr:row>
      <xdr:rowOff>144043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706153"/>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147498</xdr:rowOff>
    </xdr:from>
    <xdr:to>
      <xdr:col>41</xdr:col>
      <xdr:colOff>101600</xdr:colOff>
      <xdr:row>57</xdr:row>
      <xdr:rowOff>77648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74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68775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84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23596</xdr:rowOff>
    </xdr:from>
    <xdr:to>
      <xdr:col>36</xdr:col>
      <xdr:colOff>165100</xdr:colOff>
      <xdr:row>56</xdr:row>
      <xdr:rowOff>125196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62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141723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40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17120</xdr:rowOff>
    </xdr:from>
    <xdr:to>
      <xdr:col>55</xdr:col>
      <xdr:colOff>50800</xdr:colOff>
      <xdr:row>57</xdr:row>
      <xdr:rowOff>118720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78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166997</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76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94691</xdr:rowOff>
    </xdr:from>
    <xdr:to>
      <xdr:col>50</xdr:col>
      <xdr:colOff>165100</xdr:colOff>
      <xdr:row>57</xdr:row>
      <xdr:rowOff>24841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69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15968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59411" y="978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55296</xdr:rowOff>
    </xdr:from>
    <xdr:to>
      <xdr:col>46</xdr:col>
      <xdr:colOff>38100</xdr:colOff>
      <xdr:row>57</xdr:row>
      <xdr:rowOff>156896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82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148023</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92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93243</xdr:rowOff>
    </xdr:from>
    <xdr:to>
      <xdr:col>41</xdr:col>
      <xdr:colOff>101600</xdr:colOff>
      <xdr:row>57</xdr:row>
      <xdr:rowOff>23393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69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39920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46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54153</xdr:rowOff>
    </xdr:from>
    <xdr:to>
      <xdr:col>36</xdr:col>
      <xdr:colOff>165100</xdr:colOff>
      <xdr:row>56</xdr:row>
      <xdr:rowOff>155753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65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146880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74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100234</xdr:rowOff>
    </xdr:from>
    <xdr:to>
      <xdr:col>54</xdr:col>
      <xdr:colOff>189865</xdr:colOff>
      <xdr:row>78</xdr:row>
      <xdr:rowOff>159866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01734"/>
          <a:ext cx="1270" cy="1431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163693</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3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159866</xdr:rowOff>
    </xdr:from>
    <xdr:to>
      <xdr:col>55</xdr:col>
      <xdr:colOff>88900</xdr:colOff>
      <xdr:row>78</xdr:row>
      <xdr:rowOff>159866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3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46911</xdr:rowOff>
    </xdr:from>
    <xdr:ext cx="534377"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7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100234</xdr:rowOff>
    </xdr:from>
    <xdr:to>
      <xdr:col>55</xdr:col>
      <xdr:colOff>88900</xdr:colOff>
      <xdr:row>70</xdr:row>
      <xdr:rowOff>100234</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0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134165</xdr:rowOff>
    </xdr:from>
    <xdr:to>
      <xdr:col>55</xdr:col>
      <xdr:colOff>0</xdr:colOff>
      <xdr:row>75</xdr:row>
      <xdr:rowOff>145562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2992915"/>
          <a:ext cx="838200" cy="1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94550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2781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71673</xdr:rowOff>
    </xdr:from>
    <xdr:to>
      <xdr:col>55</xdr:col>
      <xdr:colOff>50800</xdr:colOff>
      <xdr:row>76</xdr:row>
      <xdr:rowOff>1823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29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113297</xdr:rowOff>
    </xdr:from>
    <xdr:to>
      <xdr:col>50</xdr:col>
      <xdr:colOff>114300</xdr:colOff>
      <xdr:row>75</xdr:row>
      <xdr:rowOff>145562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2972047"/>
          <a:ext cx="889000" cy="3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43882</xdr:rowOff>
    </xdr:from>
    <xdr:to>
      <xdr:col>50</xdr:col>
      <xdr:colOff>165100</xdr:colOff>
      <xdr:row>75</xdr:row>
      <xdr:rowOff>145482</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290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162009</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59411" y="1267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154494</xdr:rowOff>
    </xdr:from>
    <xdr:to>
      <xdr:col>45</xdr:col>
      <xdr:colOff>177800</xdr:colOff>
      <xdr:row>75</xdr:row>
      <xdr:rowOff>113297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2841794"/>
          <a:ext cx="889000" cy="13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6849</xdr:rowOff>
    </xdr:from>
    <xdr:to>
      <xdr:col>46</xdr:col>
      <xdr:colOff>38100</xdr:colOff>
      <xdr:row>75</xdr:row>
      <xdr:rowOff>108449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28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124976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264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154494</xdr:rowOff>
    </xdr:from>
    <xdr:to>
      <xdr:col>41</xdr:col>
      <xdr:colOff>50800</xdr:colOff>
      <xdr:row>75</xdr:row>
      <xdr:rowOff>133626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2841794"/>
          <a:ext cx="889000" cy="15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95758</xdr:rowOff>
    </xdr:from>
    <xdr:to>
      <xdr:col>41</xdr:col>
      <xdr:colOff>101600</xdr:colOff>
      <xdr:row>76</xdr:row>
      <xdr:rowOff>25908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17035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04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146377</xdr:rowOff>
    </xdr:from>
    <xdr:to>
      <xdr:col>36</xdr:col>
      <xdr:colOff>165100</xdr:colOff>
      <xdr:row>76</xdr:row>
      <xdr:rowOff>76527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00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67654</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09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83365</xdr:rowOff>
    </xdr:from>
    <xdr:to>
      <xdr:col>55</xdr:col>
      <xdr:colOff>50800</xdr:colOff>
      <xdr:row>76</xdr:row>
      <xdr:rowOff>13515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294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61792</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92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94762</xdr:rowOff>
    </xdr:from>
    <xdr:to>
      <xdr:col>50</xdr:col>
      <xdr:colOff>165100</xdr:colOff>
      <xdr:row>76</xdr:row>
      <xdr:rowOff>24912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295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16039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59411" y="130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62497</xdr:rowOff>
    </xdr:from>
    <xdr:to>
      <xdr:col>46</xdr:col>
      <xdr:colOff>38100</xdr:colOff>
      <xdr:row>75</xdr:row>
      <xdr:rowOff>164097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292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155224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01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103694</xdr:rowOff>
    </xdr:from>
    <xdr:to>
      <xdr:col>41</xdr:col>
      <xdr:colOff>101600</xdr:colOff>
      <xdr:row>75</xdr:row>
      <xdr:rowOff>33844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279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50371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256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82826</xdr:rowOff>
    </xdr:from>
    <xdr:to>
      <xdr:col>36</xdr:col>
      <xdr:colOff>165100</xdr:colOff>
      <xdr:row>76</xdr:row>
      <xdr:rowOff>12976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294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29503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271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113982</xdr:rowOff>
    </xdr:from>
    <xdr:to>
      <xdr:col>54</xdr:col>
      <xdr:colOff>189865</xdr:colOff>
      <xdr:row>98</xdr:row>
      <xdr:rowOff>118408</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482"/>
          <a:ext cx="1270" cy="137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122235</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92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118408</xdr:rowOff>
    </xdr:from>
    <xdr:to>
      <xdr:col>55</xdr:col>
      <xdr:colOff>88900</xdr:colOff>
      <xdr:row>98</xdr:row>
      <xdr:rowOff>118408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92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60659</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113982</xdr:rowOff>
    </xdr:from>
    <xdr:to>
      <xdr:col>55</xdr:col>
      <xdr:colOff>88900</xdr:colOff>
      <xdr:row>90</xdr:row>
      <xdr:rowOff>113982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37140</xdr:rowOff>
    </xdr:from>
    <xdr:to>
      <xdr:col>55</xdr:col>
      <xdr:colOff>0</xdr:colOff>
      <xdr:row>97</xdr:row>
      <xdr:rowOff>38005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667790"/>
          <a:ext cx="8382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88509</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376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65632</xdr:rowOff>
    </xdr:from>
    <xdr:to>
      <xdr:col>55</xdr:col>
      <xdr:colOff>50800</xdr:colOff>
      <xdr:row>96</xdr:row>
      <xdr:rowOff>167232</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37140</xdr:rowOff>
    </xdr:from>
    <xdr:to>
      <xdr:col>50</xdr:col>
      <xdr:colOff>114300</xdr:colOff>
      <xdr:row>97</xdr:row>
      <xdr:rowOff>130539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667790"/>
          <a:ext cx="889000" cy="9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67591</xdr:rowOff>
    </xdr:from>
    <xdr:to>
      <xdr:col>50</xdr:col>
      <xdr:colOff>165100</xdr:colOff>
      <xdr:row>96</xdr:row>
      <xdr:rowOff>169191</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2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14268</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59411" y="1630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130539</xdr:rowOff>
    </xdr:from>
    <xdr:to>
      <xdr:col>45</xdr:col>
      <xdr:colOff>177800</xdr:colOff>
      <xdr:row>97</xdr:row>
      <xdr:rowOff>147276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761189"/>
          <a:ext cx="889000" cy="1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102012</xdr:rowOff>
    </xdr:from>
    <xdr:to>
      <xdr:col>46</xdr:col>
      <xdr:colOff>38100</xdr:colOff>
      <xdr:row>97</xdr:row>
      <xdr:rowOff>32162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48689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33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57502</xdr:rowOff>
    </xdr:from>
    <xdr:to>
      <xdr:col>41</xdr:col>
      <xdr:colOff>50800</xdr:colOff>
      <xdr:row>97</xdr:row>
      <xdr:rowOff>147276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688152"/>
          <a:ext cx="889000" cy="8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146490</xdr:rowOff>
    </xdr:from>
    <xdr:to>
      <xdr:col>41</xdr:col>
      <xdr:colOff>101600</xdr:colOff>
      <xdr:row>97</xdr:row>
      <xdr:rowOff>76640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0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93167</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38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16842</xdr:rowOff>
    </xdr:from>
    <xdr:to>
      <xdr:col>36</xdr:col>
      <xdr:colOff>165100</xdr:colOff>
      <xdr:row>97</xdr:row>
      <xdr:rowOff>118442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4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109569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74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158655</xdr:rowOff>
    </xdr:from>
    <xdr:to>
      <xdr:col>55</xdr:col>
      <xdr:colOff>50800</xdr:colOff>
      <xdr:row>97</xdr:row>
      <xdr:rowOff>88805</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137082</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59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157790</xdr:rowOff>
    </xdr:from>
    <xdr:to>
      <xdr:col>50</xdr:col>
      <xdr:colOff>165100</xdr:colOff>
      <xdr:row>97</xdr:row>
      <xdr:rowOff>87940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61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79067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59411" y="1670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79739</xdr:rowOff>
    </xdr:from>
    <xdr:to>
      <xdr:col>46</xdr:col>
      <xdr:colOff>38100</xdr:colOff>
      <xdr:row>98</xdr:row>
      <xdr:rowOff>9889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1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1016</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80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96476</xdr:rowOff>
    </xdr:from>
    <xdr:to>
      <xdr:col>41</xdr:col>
      <xdr:colOff>101600</xdr:colOff>
      <xdr:row>98</xdr:row>
      <xdr:rowOff>26626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2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17753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8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6702</xdr:rowOff>
    </xdr:from>
    <xdr:to>
      <xdr:col>36</xdr:col>
      <xdr:colOff>165100</xdr:colOff>
      <xdr:row>97</xdr:row>
      <xdr:rowOff>108302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63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124829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41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警察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6426</xdr:rowOff>
    </xdr:from>
    <xdr:to>
      <xdr:col>85</xdr:col>
      <xdr:colOff>126364</xdr:colOff>
      <xdr:row>39</xdr:row>
      <xdr:rowOff>32715</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149926"/>
          <a:ext cx="1269" cy="1569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36542</xdr:rowOff>
    </xdr:from>
    <xdr:ext cx="534377" cy="259045"/>
    <xdr:sp macro="" textlink="">
      <xdr:nvSpPr>
        <xdr:cNvPr id="506" name="警察費最小値テキスト">
          <a:extLst>
            <a:ext uri="{FF2B5EF4-FFF2-40B4-BE49-F238E27FC236}">
              <a16:creationId xmlns:a16="http://schemas.microsoft.com/office/drawing/2014/main" id="{00000000-0008-0000-0700-0000FA010000}"/>
            </a:ext>
          </a:extLst>
        </xdr:cNvPr>
        <xdr:cNvSpPr txBox="1"/>
      </xdr:nvSpPr>
      <xdr:spPr>
        <a:xfrm>
          <a:off x="16370300" y="672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32715</xdr:rowOff>
    </xdr:from>
    <xdr:to>
      <xdr:col>86</xdr:col>
      <xdr:colOff>25400</xdr:colOff>
      <xdr:row>39</xdr:row>
      <xdr:rowOff>32715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719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124553</xdr:rowOff>
    </xdr:from>
    <xdr:ext cx="534377" cy="259045"/>
    <xdr:sp macro="" textlink="">
      <xdr:nvSpPr>
        <xdr:cNvPr id="508" name="警察費最大値テキスト">
          <a:extLst>
            <a:ext uri="{FF2B5EF4-FFF2-40B4-BE49-F238E27FC236}">
              <a16:creationId xmlns:a16="http://schemas.microsoft.com/office/drawing/2014/main" id="{00000000-0008-0000-0700-0000FC010000}"/>
            </a:ext>
          </a:extLst>
        </xdr:cNvPr>
        <xdr:cNvSpPr txBox="1"/>
      </xdr:nvSpPr>
      <xdr:spPr>
        <a:xfrm>
          <a:off x="16370300" y="492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6426</xdr:rowOff>
    </xdr:from>
    <xdr:to>
      <xdr:col>86</xdr:col>
      <xdr:colOff>25400</xdr:colOff>
      <xdr:row>30</xdr:row>
      <xdr:rowOff>6426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149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141300</xdr:rowOff>
    </xdr:from>
    <xdr:to>
      <xdr:col>85</xdr:col>
      <xdr:colOff>127000</xdr:colOff>
      <xdr:row>34</xdr:row>
      <xdr:rowOff>132613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5799150"/>
          <a:ext cx="838200" cy="16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52925</xdr:rowOff>
    </xdr:from>
    <xdr:ext cx="534377" cy="259045"/>
    <xdr:sp macro="" textlink="">
      <xdr:nvSpPr>
        <xdr:cNvPr id="511" name="警察費平均値テキスト">
          <a:extLst>
            <a:ext uri="{FF2B5EF4-FFF2-40B4-BE49-F238E27FC236}">
              <a16:creationId xmlns:a16="http://schemas.microsoft.com/office/drawing/2014/main" id="{00000000-0008-0000-0700-0000FF010000}"/>
            </a:ext>
          </a:extLst>
        </xdr:cNvPr>
        <xdr:cNvSpPr txBox="1"/>
      </xdr:nvSpPr>
      <xdr:spPr>
        <a:xfrm>
          <a:off x="16370300" y="6053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74498</xdr:rowOff>
    </xdr:from>
    <xdr:to>
      <xdr:col>85</xdr:col>
      <xdr:colOff>177800</xdr:colOff>
      <xdr:row>36</xdr:row>
      <xdr:rowOff>4648</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0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46431</xdr:rowOff>
    </xdr:from>
    <xdr:to>
      <xdr:col>81</xdr:col>
      <xdr:colOff>50800</xdr:colOff>
      <xdr:row>34</xdr:row>
      <xdr:rowOff>132613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4592300" y="5704281"/>
          <a:ext cx="889000" cy="25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109245</xdr:rowOff>
    </xdr:from>
    <xdr:to>
      <xdr:col>81</xdr:col>
      <xdr:colOff>101600</xdr:colOff>
      <xdr:row>36</xdr:row>
      <xdr:rowOff>39395</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30522</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01411" y="620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46431</xdr:rowOff>
    </xdr:from>
    <xdr:to>
      <xdr:col>76</xdr:col>
      <xdr:colOff>114300</xdr:colOff>
      <xdr:row>34</xdr:row>
      <xdr:rowOff>15342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5704281"/>
          <a:ext cx="889000" cy="14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11176</xdr:rowOff>
    </xdr:from>
    <xdr:to>
      <xdr:col>76</xdr:col>
      <xdr:colOff>165100</xdr:colOff>
      <xdr:row>36</xdr:row>
      <xdr:rowOff>112776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18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103903</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27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141300</xdr:rowOff>
    </xdr:from>
    <xdr:to>
      <xdr:col>71</xdr:col>
      <xdr:colOff>177800</xdr:colOff>
      <xdr:row>34</xdr:row>
      <xdr:rowOff>15342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814300" y="5627700"/>
          <a:ext cx="889000" cy="21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37008</xdr:rowOff>
    </xdr:from>
    <xdr:to>
      <xdr:col>72</xdr:col>
      <xdr:colOff>38100</xdr:colOff>
      <xdr:row>36</xdr:row>
      <xdr:rowOff>138608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0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129735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30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170053</xdr:rowOff>
    </xdr:from>
    <xdr:to>
      <xdr:col>67</xdr:col>
      <xdr:colOff>101600</xdr:colOff>
      <xdr:row>37</xdr:row>
      <xdr:rowOff>100203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3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91330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43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90500</xdr:rowOff>
    </xdr:from>
    <xdr:to>
      <xdr:col>85</xdr:col>
      <xdr:colOff>177800</xdr:colOff>
      <xdr:row>34</xdr:row>
      <xdr:rowOff>20650</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57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113377</xdr:rowOff>
    </xdr:from>
    <xdr:ext cx="534377" cy="259045"/>
    <xdr:sp macro="" textlink="">
      <xdr:nvSpPr>
        <xdr:cNvPr id="530" name="警察費該当値テキスト">
          <a:extLst>
            <a:ext uri="{FF2B5EF4-FFF2-40B4-BE49-F238E27FC236}">
              <a16:creationId xmlns:a16="http://schemas.microsoft.com/office/drawing/2014/main" id="{00000000-0008-0000-0700-000012020000}"/>
            </a:ext>
          </a:extLst>
        </xdr:cNvPr>
        <xdr:cNvSpPr txBox="1"/>
      </xdr:nvSpPr>
      <xdr:spPr>
        <a:xfrm>
          <a:off x="16370300" y="559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81813</xdr:rowOff>
    </xdr:from>
    <xdr:to>
      <xdr:col>81</xdr:col>
      <xdr:colOff>101600</xdr:colOff>
      <xdr:row>35</xdr:row>
      <xdr:rowOff>11963</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59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28490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01411" y="568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167081</xdr:rowOff>
    </xdr:from>
    <xdr:to>
      <xdr:col>76</xdr:col>
      <xdr:colOff>165100</xdr:colOff>
      <xdr:row>33</xdr:row>
      <xdr:rowOff>97231</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565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113758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42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135992</xdr:rowOff>
    </xdr:from>
    <xdr:to>
      <xdr:col>72</xdr:col>
      <xdr:colOff>38100</xdr:colOff>
      <xdr:row>34</xdr:row>
      <xdr:rowOff>66142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579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82669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56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90500</xdr:rowOff>
    </xdr:from>
    <xdr:to>
      <xdr:col>67</xdr:col>
      <xdr:colOff>101600</xdr:colOff>
      <xdr:row>33</xdr:row>
      <xdr:rowOff>20650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55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37177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35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58</xdr:row>
      <xdr:rowOff>73677</xdr:rowOff>
    </xdr:from>
    <xdr:ext cx="59541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850581" y="1001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147777</xdr:rowOff>
    </xdr:from>
    <xdr:to>
      <xdr:col>85</xdr:col>
      <xdr:colOff>126364</xdr:colOff>
      <xdr:row>58</xdr:row>
      <xdr:rowOff>116992</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720277"/>
          <a:ext cx="1269" cy="13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120819</xdr:rowOff>
    </xdr:from>
    <xdr:ext cx="599010"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1006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116992</xdr:rowOff>
    </xdr:from>
    <xdr:to>
      <xdr:col>86</xdr:col>
      <xdr:colOff>25400</xdr:colOff>
      <xdr:row>58</xdr:row>
      <xdr:rowOff>116992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1006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94454</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495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147777</xdr:rowOff>
    </xdr:from>
    <xdr:to>
      <xdr:col>86</xdr:col>
      <xdr:colOff>25400</xdr:colOff>
      <xdr:row>50</xdr:row>
      <xdr:rowOff>147777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720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48489</xdr:rowOff>
    </xdr:from>
    <xdr:to>
      <xdr:col>85</xdr:col>
      <xdr:colOff>127000</xdr:colOff>
      <xdr:row>51</xdr:row>
      <xdr:rowOff>125603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5481300" y="8792439"/>
          <a:ext cx="838200" cy="7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50030</xdr:rowOff>
    </xdr:from>
    <xdr:ext cx="599010"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308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71603</xdr:rowOff>
    </xdr:from>
    <xdr:to>
      <xdr:col>85</xdr:col>
      <xdr:colOff>177800</xdr:colOff>
      <xdr:row>55</xdr:row>
      <xdr:rowOff>1753</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32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125603</xdr:rowOff>
    </xdr:from>
    <xdr:to>
      <xdr:col>81</xdr:col>
      <xdr:colOff>50800</xdr:colOff>
      <xdr:row>52</xdr:row>
      <xdr:rowOff>154940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4592300" y="8869553"/>
          <a:ext cx="889000" cy="20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102006</xdr:rowOff>
    </xdr:from>
    <xdr:to>
      <xdr:col>81</xdr:col>
      <xdr:colOff>101600</xdr:colOff>
      <xdr:row>55</xdr:row>
      <xdr:rowOff>32156</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36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55</xdr:row>
      <xdr:rowOff>23283</xdr:rowOff>
    </xdr:from>
    <xdr:ext cx="599010"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169095" y="945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154940</xdr:rowOff>
    </xdr:from>
    <xdr:to>
      <xdr:col>76</xdr:col>
      <xdr:colOff>114300</xdr:colOff>
      <xdr:row>53</xdr:row>
      <xdr:rowOff>48260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907034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66345</xdr:rowOff>
    </xdr:from>
    <xdr:to>
      <xdr:col>76</xdr:col>
      <xdr:colOff>165100</xdr:colOff>
      <xdr:row>55</xdr:row>
      <xdr:rowOff>167945</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159072</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292795" y="9588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48260</xdr:rowOff>
    </xdr:from>
    <xdr:to>
      <xdr:col>71</xdr:col>
      <xdr:colOff>177800</xdr:colOff>
      <xdr:row>53</xdr:row>
      <xdr:rowOff>146329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2814300" y="9135110"/>
          <a:ext cx="889000" cy="9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115722</xdr:rowOff>
    </xdr:from>
    <xdr:to>
      <xdr:col>72</xdr:col>
      <xdr:colOff>38100</xdr:colOff>
      <xdr:row>56</xdr:row>
      <xdr:rowOff>45872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36999</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03795" y="963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11329</xdr:rowOff>
    </xdr:from>
    <xdr:to>
      <xdr:col>67</xdr:col>
      <xdr:colOff>101600</xdr:colOff>
      <xdr:row>58</xdr:row>
      <xdr:rowOff>112929</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95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104056</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14795" y="100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169139</xdr:rowOff>
    </xdr:from>
    <xdr:to>
      <xdr:col>85</xdr:col>
      <xdr:colOff>177800</xdr:colOff>
      <xdr:row>51</xdr:row>
      <xdr:rowOff>99289</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874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84066</xdr:rowOff>
    </xdr:from>
    <xdr:ext cx="599010"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865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74803</xdr:rowOff>
    </xdr:from>
    <xdr:to>
      <xdr:col>81</xdr:col>
      <xdr:colOff>101600</xdr:colOff>
      <xdr:row>52</xdr:row>
      <xdr:rowOff>4953</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881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50</xdr:row>
      <xdr:rowOff>21480</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169095" y="8593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104140</xdr:rowOff>
    </xdr:from>
    <xdr:to>
      <xdr:col>76</xdr:col>
      <xdr:colOff>165100</xdr:colOff>
      <xdr:row>53</xdr:row>
      <xdr:rowOff>34290</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01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50817</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292795" y="879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168910</xdr:rowOff>
    </xdr:from>
    <xdr:to>
      <xdr:col>72</xdr:col>
      <xdr:colOff>38100</xdr:colOff>
      <xdr:row>53</xdr:row>
      <xdr:rowOff>99060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08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115587</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03795" y="8859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95529</xdr:rowOff>
    </xdr:from>
    <xdr:to>
      <xdr:col>67</xdr:col>
      <xdr:colOff>101600</xdr:colOff>
      <xdr:row>54</xdr:row>
      <xdr:rowOff>25679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18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42206</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14795" y="895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災害復旧費グラフ枠">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39139</xdr:rowOff>
    </xdr:from>
    <xdr:to>
      <xdr:col>85</xdr:col>
      <xdr:colOff>126364</xdr:colOff>
      <xdr:row>78</xdr:row>
      <xdr:rowOff>129276</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flipV="1">
          <a:off x="16317595" y="12040639"/>
          <a:ext cx="1269" cy="1461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133103</xdr:rowOff>
    </xdr:from>
    <xdr:ext cx="378565" cy="259045"/>
    <xdr:sp macro="" textlink="">
      <xdr:nvSpPr>
        <xdr:cNvPr id="615" name="災害復旧費最小値テキスト">
          <a:extLst>
            <a:ext uri="{FF2B5EF4-FFF2-40B4-BE49-F238E27FC236}">
              <a16:creationId xmlns:a16="http://schemas.microsoft.com/office/drawing/2014/main" id="{00000000-0008-0000-0700-000067020000}"/>
            </a:ext>
          </a:extLst>
        </xdr:cNvPr>
        <xdr:cNvSpPr txBox="1"/>
      </xdr:nvSpPr>
      <xdr:spPr>
        <a:xfrm>
          <a:off x="16370300" y="13506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129276</xdr:rowOff>
    </xdr:from>
    <xdr:to>
      <xdr:col>86</xdr:col>
      <xdr:colOff>25400</xdr:colOff>
      <xdr:row>78</xdr:row>
      <xdr:rowOff>129276</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6230600" y="1350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157266</xdr:rowOff>
    </xdr:from>
    <xdr:ext cx="534377" cy="259045"/>
    <xdr:sp macro="" textlink="">
      <xdr:nvSpPr>
        <xdr:cNvPr id="617" name="災害復旧費最大値テキスト">
          <a:extLst>
            <a:ext uri="{FF2B5EF4-FFF2-40B4-BE49-F238E27FC236}">
              <a16:creationId xmlns:a16="http://schemas.microsoft.com/office/drawing/2014/main" id="{00000000-0008-0000-0700-000069020000}"/>
            </a:ext>
          </a:extLst>
        </xdr:cNvPr>
        <xdr:cNvSpPr txBox="1"/>
      </xdr:nvSpPr>
      <xdr:spPr>
        <a:xfrm>
          <a:off x="16370300" y="118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39139</xdr:rowOff>
    </xdr:from>
    <xdr:to>
      <xdr:col>86</xdr:col>
      <xdr:colOff>25400</xdr:colOff>
      <xdr:row>70</xdr:row>
      <xdr:rowOff>39139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20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91853</xdr:rowOff>
    </xdr:from>
    <xdr:to>
      <xdr:col>85</xdr:col>
      <xdr:colOff>127000</xdr:colOff>
      <xdr:row>78</xdr:row>
      <xdr:rowOff>114348</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5481300" y="13464953"/>
          <a:ext cx="838200" cy="2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57188</xdr:rowOff>
    </xdr:from>
    <xdr:ext cx="469744" cy="259045"/>
    <xdr:sp macro="" textlink="">
      <xdr:nvSpPr>
        <xdr:cNvPr id="620" name="災害復旧費平均値テキスト">
          <a:extLst>
            <a:ext uri="{FF2B5EF4-FFF2-40B4-BE49-F238E27FC236}">
              <a16:creationId xmlns:a16="http://schemas.microsoft.com/office/drawing/2014/main" id="{00000000-0008-0000-0700-00006C020000}"/>
            </a:ext>
          </a:extLst>
        </xdr:cNvPr>
        <xdr:cNvSpPr txBox="1"/>
      </xdr:nvSpPr>
      <xdr:spPr>
        <a:xfrm>
          <a:off x="16370300" y="1308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34311</xdr:rowOff>
    </xdr:from>
    <xdr:to>
      <xdr:col>85</xdr:col>
      <xdr:colOff>177800</xdr:colOff>
      <xdr:row>77</xdr:row>
      <xdr:rowOff>135911</xdr:rowOff>
    </xdr:to>
    <xdr:sp macro="" textlink="">
      <xdr:nvSpPr>
        <xdr:cNvPr id="621" name="フローチャート: 判断 620">
          <a:extLst>
            <a:ext uri="{FF2B5EF4-FFF2-40B4-BE49-F238E27FC236}">
              <a16:creationId xmlns:a16="http://schemas.microsoft.com/office/drawing/2014/main" id="{00000000-0008-0000-0700-00006D020000}"/>
            </a:ext>
          </a:extLst>
        </xdr:cNvPr>
        <xdr:cNvSpPr/>
      </xdr:nvSpPr>
      <xdr:spPr>
        <a:xfrm>
          <a:off x="16268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114348</xdr:rowOff>
    </xdr:from>
    <xdr:to>
      <xdr:col>81</xdr:col>
      <xdr:colOff>50800</xdr:colOff>
      <xdr:row>78</xdr:row>
      <xdr:rowOff>122213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4592300" y="13487448"/>
          <a:ext cx="889000" cy="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53513</xdr:rowOff>
    </xdr:from>
    <xdr:to>
      <xdr:col>81</xdr:col>
      <xdr:colOff>101600</xdr:colOff>
      <xdr:row>77</xdr:row>
      <xdr:rowOff>155113</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5430500" y="132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190</xdr:rowOff>
    </xdr:from>
    <xdr:ext cx="469744"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5233728" y="1303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122213</xdr:rowOff>
    </xdr:from>
    <xdr:to>
      <xdr:col>76</xdr:col>
      <xdr:colOff>114300</xdr:colOff>
      <xdr:row>78</xdr:row>
      <xdr:rowOff>129618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3703300" y="13495313"/>
          <a:ext cx="889000" cy="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37968</xdr:rowOff>
    </xdr:from>
    <xdr:to>
      <xdr:col>76</xdr:col>
      <xdr:colOff>165100</xdr:colOff>
      <xdr:row>77</xdr:row>
      <xdr:rowOff>139568</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4541500" y="1323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156095</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4357428" y="1301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124840</xdr:rowOff>
    </xdr:from>
    <xdr:to>
      <xdr:col>71</xdr:col>
      <xdr:colOff>177800</xdr:colOff>
      <xdr:row>78</xdr:row>
      <xdr:rowOff>129618</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814300" y="13497940"/>
          <a:ext cx="8890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77195</xdr:rowOff>
    </xdr:from>
    <xdr:to>
      <xdr:col>72</xdr:col>
      <xdr:colOff>38100</xdr:colOff>
      <xdr:row>78</xdr:row>
      <xdr:rowOff>7345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3652500" y="132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23872</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3468428" y="1305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86409</xdr:rowOff>
    </xdr:from>
    <xdr:to>
      <xdr:col>67</xdr:col>
      <xdr:colOff>101600</xdr:colOff>
      <xdr:row>78</xdr:row>
      <xdr:rowOff>16559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2763500" y="1328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33086</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2579428" y="1306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41053</xdr:rowOff>
    </xdr:from>
    <xdr:to>
      <xdr:col>85</xdr:col>
      <xdr:colOff>177800</xdr:colOff>
      <xdr:row>78</xdr:row>
      <xdr:rowOff>142653</xdr:rowOff>
    </xdr:to>
    <xdr:sp macro="" textlink="">
      <xdr:nvSpPr>
        <xdr:cNvPr id="638" name="楕円 637">
          <a:extLst>
            <a:ext uri="{FF2B5EF4-FFF2-40B4-BE49-F238E27FC236}">
              <a16:creationId xmlns:a16="http://schemas.microsoft.com/office/drawing/2014/main" id="{00000000-0008-0000-0700-00007E020000}"/>
            </a:ext>
          </a:extLst>
        </xdr:cNvPr>
        <xdr:cNvSpPr/>
      </xdr:nvSpPr>
      <xdr:spPr>
        <a:xfrm>
          <a:off x="16268700" y="1341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127430</xdr:rowOff>
    </xdr:from>
    <xdr:ext cx="469744" cy="259045"/>
    <xdr:sp macro="" textlink="">
      <xdr:nvSpPr>
        <xdr:cNvPr id="639" name="災害復旧費該当値テキスト">
          <a:extLst>
            <a:ext uri="{FF2B5EF4-FFF2-40B4-BE49-F238E27FC236}">
              <a16:creationId xmlns:a16="http://schemas.microsoft.com/office/drawing/2014/main" id="{00000000-0008-0000-0700-00007F020000}"/>
            </a:ext>
          </a:extLst>
        </xdr:cNvPr>
        <xdr:cNvSpPr txBox="1"/>
      </xdr:nvSpPr>
      <xdr:spPr>
        <a:xfrm>
          <a:off x="16370300" y="13329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63548</xdr:rowOff>
    </xdr:from>
    <xdr:to>
      <xdr:col>81</xdr:col>
      <xdr:colOff>101600</xdr:colOff>
      <xdr:row>78</xdr:row>
      <xdr:rowOff>165148</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5430500" y="1343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156275</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33728" y="1352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71413</xdr:rowOff>
    </xdr:from>
    <xdr:to>
      <xdr:col>76</xdr:col>
      <xdr:colOff>165100</xdr:colOff>
      <xdr:row>79</xdr:row>
      <xdr:rowOff>1563</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4541500" y="1344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164140</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3017" y="13537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78818</xdr:rowOff>
    </xdr:from>
    <xdr:to>
      <xdr:col>72</xdr:col>
      <xdr:colOff>38100</xdr:colOff>
      <xdr:row>79</xdr:row>
      <xdr:rowOff>8968</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3652500" y="1345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95</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4017" y="13544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74040</xdr:rowOff>
    </xdr:from>
    <xdr:to>
      <xdr:col>67</xdr:col>
      <xdr:colOff>101600</xdr:colOff>
      <xdr:row>79</xdr:row>
      <xdr:rowOff>4190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2763500" y="1344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166767</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5017" y="13539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公債費グラフ枠">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94004</xdr:rowOff>
    </xdr:from>
    <xdr:to>
      <xdr:col>85</xdr:col>
      <xdr:colOff>126364</xdr:colOff>
      <xdr:row>98</xdr:row>
      <xdr:rowOff>15982</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flipV="1">
          <a:off x="16317595" y="15524504"/>
          <a:ext cx="1269" cy="1293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19809</xdr:rowOff>
    </xdr:from>
    <xdr:ext cx="534377" cy="259045"/>
    <xdr:sp macro="" textlink="">
      <xdr:nvSpPr>
        <xdr:cNvPr id="669" name="公債費最小値テキスト">
          <a:extLst>
            <a:ext uri="{FF2B5EF4-FFF2-40B4-BE49-F238E27FC236}">
              <a16:creationId xmlns:a16="http://schemas.microsoft.com/office/drawing/2014/main" id="{00000000-0008-0000-0700-00009D020000}"/>
            </a:ext>
          </a:extLst>
        </xdr:cNvPr>
        <xdr:cNvSpPr txBox="1"/>
      </xdr:nvSpPr>
      <xdr:spPr>
        <a:xfrm>
          <a:off x="16370300" y="1682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15982</xdr:rowOff>
    </xdr:from>
    <xdr:to>
      <xdr:col>86</xdr:col>
      <xdr:colOff>25400</xdr:colOff>
      <xdr:row>98</xdr:row>
      <xdr:rowOff>15982</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6230600" y="1681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40681</xdr:rowOff>
    </xdr:from>
    <xdr:ext cx="599010" cy="259045"/>
    <xdr:sp macro="" textlink="">
      <xdr:nvSpPr>
        <xdr:cNvPr id="671" name="公債費最大値テキスト">
          <a:extLst>
            <a:ext uri="{FF2B5EF4-FFF2-40B4-BE49-F238E27FC236}">
              <a16:creationId xmlns:a16="http://schemas.microsoft.com/office/drawing/2014/main" id="{00000000-0008-0000-0700-00009F020000}"/>
            </a:ext>
          </a:extLst>
        </xdr:cNvPr>
        <xdr:cNvSpPr txBox="1"/>
      </xdr:nvSpPr>
      <xdr:spPr>
        <a:xfrm>
          <a:off x="16370300" y="15299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94004</xdr:rowOff>
    </xdr:from>
    <xdr:to>
      <xdr:col>86</xdr:col>
      <xdr:colOff>25400</xdr:colOff>
      <xdr:row>90</xdr:row>
      <xdr:rowOff>94004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552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103764</xdr:rowOff>
    </xdr:from>
    <xdr:to>
      <xdr:col>85</xdr:col>
      <xdr:colOff>127000</xdr:colOff>
      <xdr:row>93</xdr:row>
      <xdr:rowOff>134694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5481300" y="16048614"/>
          <a:ext cx="838200" cy="3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79407</xdr:rowOff>
    </xdr:from>
    <xdr:ext cx="534377" cy="259045"/>
    <xdr:sp macro="" textlink="">
      <xdr:nvSpPr>
        <xdr:cNvPr id="674" name="公債費平均値テキスト">
          <a:extLst>
            <a:ext uri="{FF2B5EF4-FFF2-40B4-BE49-F238E27FC236}">
              <a16:creationId xmlns:a16="http://schemas.microsoft.com/office/drawing/2014/main" id="{00000000-0008-0000-0700-0000A2020000}"/>
            </a:ext>
          </a:extLst>
        </xdr:cNvPr>
        <xdr:cNvSpPr txBox="1"/>
      </xdr:nvSpPr>
      <xdr:spPr>
        <a:xfrm>
          <a:off x="16370300" y="15852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56530</xdr:rowOff>
    </xdr:from>
    <xdr:to>
      <xdr:col>85</xdr:col>
      <xdr:colOff>177800</xdr:colOff>
      <xdr:row>93</xdr:row>
      <xdr:rowOff>158130</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6268700" y="1600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103764</xdr:rowOff>
    </xdr:from>
    <xdr:to>
      <xdr:col>81</xdr:col>
      <xdr:colOff>50800</xdr:colOff>
      <xdr:row>93</xdr:row>
      <xdr:rowOff>149209</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4592300" y="16048614"/>
          <a:ext cx="889000" cy="4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18492</xdr:rowOff>
    </xdr:from>
    <xdr:to>
      <xdr:col>81</xdr:col>
      <xdr:colOff>101600</xdr:colOff>
      <xdr:row>93</xdr:row>
      <xdr:rowOff>120092</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5430500" y="1596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91</xdr:row>
      <xdr:rowOff>136619</xdr:rowOff>
    </xdr:from>
    <xdr:ext cx="534377"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5201411" y="1573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138992</xdr:rowOff>
    </xdr:from>
    <xdr:to>
      <xdr:col>76</xdr:col>
      <xdr:colOff>114300</xdr:colOff>
      <xdr:row>93</xdr:row>
      <xdr:rowOff>149209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3703300" y="16083842"/>
          <a:ext cx="889000" cy="1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15497</xdr:rowOff>
    </xdr:from>
    <xdr:to>
      <xdr:col>76</xdr:col>
      <xdr:colOff>165100</xdr:colOff>
      <xdr:row>93</xdr:row>
      <xdr:rowOff>117097</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4541500" y="1596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133624</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4325111" y="1573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121824</xdr:rowOff>
    </xdr:from>
    <xdr:to>
      <xdr:col>71</xdr:col>
      <xdr:colOff>177800</xdr:colOff>
      <xdr:row>93</xdr:row>
      <xdr:rowOff>138992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814300" y="16066674"/>
          <a:ext cx="889000" cy="1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91</xdr:row>
      <xdr:rowOff>159172</xdr:rowOff>
    </xdr:from>
    <xdr:to>
      <xdr:col>72</xdr:col>
      <xdr:colOff>38100</xdr:colOff>
      <xdr:row>92</xdr:row>
      <xdr:rowOff>89322</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3652500" y="1576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105849</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3436111" y="1553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168339</xdr:rowOff>
    </xdr:from>
    <xdr:to>
      <xdr:col>67</xdr:col>
      <xdr:colOff>101600</xdr:colOff>
      <xdr:row>93</xdr:row>
      <xdr:rowOff>98489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2763500" y="15941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115016</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547111" y="1571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83894</xdr:rowOff>
    </xdr:from>
    <xdr:to>
      <xdr:col>85</xdr:col>
      <xdr:colOff>177800</xdr:colOff>
      <xdr:row>94</xdr:row>
      <xdr:rowOff>14044</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6268700" y="1602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62321</xdr:rowOff>
    </xdr:from>
    <xdr:ext cx="534377" cy="259045"/>
    <xdr:sp macro="" textlink="">
      <xdr:nvSpPr>
        <xdr:cNvPr id="693" name="公債費該当値テキスト">
          <a:extLst>
            <a:ext uri="{FF2B5EF4-FFF2-40B4-BE49-F238E27FC236}">
              <a16:creationId xmlns:a16="http://schemas.microsoft.com/office/drawing/2014/main" id="{00000000-0008-0000-0700-0000B5020000}"/>
            </a:ext>
          </a:extLst>
        </xdr:cNvPr>
        <xdr:cNvSpPr txBox="1"/>
      </xdr:nvSpPr>
      <xdr:spPr>
        <a:xfrm>
          <a:off x="16370300" y="1600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52964</xdr:rowOff>
    </xdr:from>
    <xdr:to>
      <xdr:col>81</xdr:col>
      <xdr:colOff>101600</xdr:colOff>
      <xdr:row>93</xdr:row>
      <xdr:rowOff>154564</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5430500" y="1599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145691</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01411" y="1609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98409</xdr:rowOff>
    </xdr:from>
    <xdr:to>
      <xdr:col>76</xdr:col>
      <xdr:colOff>165100</xdr:colOff>
      <xdr:row>94</xdr:row>
      <xdr:rowOff>28559</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4541500" y="1604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19686</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13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88192</xdr:rowOff>
    </xdr:from>
    <xdr:to>
      <xdr:col>72</xdr:col>
      <xdr:colOff>38100</xdr:colOff>
      <xdr:row>94</xdr:row>
      <xdr:rowOff>18342</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3652500" y="1603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9469</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12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71024</xdr:rowOff>
    </xdr:from>
    <xdr:to>
      <xdr:col>67</xdr:col>
      <xdr:colOff>101600</xdr:colOff>
      <xdr:row>94</xdr:row>
      <xdr:rowOff>1174</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2763500" y="160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163751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10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7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700-0000BF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諸支出金グラフ枠">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66548</xdr:rowOff>
    </xdr:from>
    <xdr:to>
      <xdr:col>116</xdr:col>
      <xdr:colOff>62864</xdr:colOff>
      <xdr:row>38</xdr:row>
      <xdr:rowOff>139700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flipV="1">
          <a:off x="22159595" y="5210048"/>
          <a:ext cx="1269"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2" name="諸支出金最小値テキスト">
          <a:extLst>
            <a:ext uri="{FF2B5EF4-FFF2-40B4-BE49-F238E27FC236}">
              <a16:creationId xmlns:a16="http://schemas.microsoft.com/office/drawing/2014/main" id="{00000000-0008-0000-0700-0000D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13225</xdr:rowOff>
    </xdr:from>
    <xdr:ext cx="378565" cy="259045"/>
    <xdr:sp macro="" textlink="">
      <xdr:nvSpPr>
        <xdr:cNvPr id="724" name="諸支出金最大値テキスト">
          <a:extLst>
            <a:ext uri="{FF2B5EF4-FFF2-40B4-BE49-F238E27FC236}">
              <a16:creationId xmlns:a16="http://schemas.microsoft.com/office/drawing/2014/main" id="{00000000-0008-0000-0700-0000D4020000}"/>
            </a:ext>
          </a:extLst>
        </xdr:cNvPr>
        <xdr:cNvSpPr txBox="1"/>
      </xdr:nvSpPr>
      <xdr:spPr>
        <a:xfrm>
          <a:off x="22212300" y="4985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66548</xdr:rowOff>
    </xdr:from>
    <xdr:to>
      <xdr:col>116</xdr:col>
      <xdr:colOff>152400</xdr:colOff>
      <xdr:row>30</xdr:row>
      <xdr:rowOff>66548</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22072600" y="521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136923</xdr:rowOff>
    </xdr:from>
    <xdr:ext cx="313932" cy="259045"/>
    <xdr:sp macro="" textlink="">
      <xdr:nvSpPr>
        <xdr:cNvPr id="727" name="諸支出金平均値テキスト">
          <a:extLst>
            <a:ext uri="{FF2B5EF4-FFF2-40B4-BE49-F238E27FC236}">
              <a16:creationId xmlns:a16="http://schemas.microsoft.com/office/drawing/2014/main" id="{00000000-0008-0000-0700-0000D7020000}"/>
            </a:ext>
          </a:extLst>
        </xdr:cNvPr>
        <xdr:cNvSpPr txBox="1"/>
      </xdr:nvSpPr>
      <xdr:spPr>
        <a:xfrm>
          <a:off x="22212300" y="63091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114046</xdr:rowOff>
    </xdr:from>
    <xdr:to>
      <xdr:col>116</xdr:col>
      <xdr:colOff>114300</xdr:colOff>
      <xdr:row>38</xdr:row>
      <xdr:rowOff>44196</xdr:rowOff>
    </xdr:to>
    <xdr:sp macro="" textlink="">
      <xdr:nvSpPr>
        <xdr:cNvPr id="728" name="フローチャート: 判断 727">
          <a:extLst>
            <a:ext uri="{FF2B5EF4-FFF2-40B4-BE49-F238E27FC236}">
              <a16:creationId xmlns:a16="http://schemas.microsoft.com/office/drawing/2014/main" id="{00000000-0008-0000-0700-0000D8020000}"/>
            </a:ext>
          </a:extLst>
        </xdr:cNvPr>
        <xdr:cNvSpPr/>
      </xdr:nvSpPr>
      <xdr:spPr>
        <a:xfrm>
          <a:off x="221107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127762</xdr:rowOff>
    </xdr:from>
    <xdr:to>
      <xdr:col>112</xdr:col>
      <xdr:colOff>38100</xdr:colOff>
      <xdr:row>36</xdr:row>
      <xdr:rowOff>57912</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21272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34</xdr:row>
      <xdr:rowOff>74439</xdr:rowOff>
    </xdr:from>
    <xdr:ext cx="313932"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21153633" y="59037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40894</xdr:rowOff>
    </xdr:from>
    <xdr:to>
      <xdr:col>107</xdr:col>
      <xdr:colOff>101600</xdr:colOff>
      <xdr:row>33</xdr:row>
      <xdr:rowOff>142494</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0383500" y="569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31</xdr:row>
      <xdr:rowOff>159021</xdr:rowOff>
    </xdr:from>
    <xdr:ext cx="313932"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0277333" y="54739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29464</xdr:rowOff>
    </xdr:from>
    <xdr:to>
      <xdr:col>102</xdr:col>
      <xdr:colOff>165100</xdr:colOff>
      <xdr:row>36</xdr:row>
      <xdr:rowOff>131064</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19494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34</xdr:row>
      <xdr:rowOff>147591</xdr:rowOff>
    </xdr:from>
    <xdr:ext cx="313932"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9388333" y="59768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47752</xdr:rowOff>
    </xdr:from>
    <xdr:to>
      <xdr:col>98</xdr:col>
      <xdr:colOff>38100</xdr:colOff>
      <xdr:row>36</xdr:row>
      <xdr:rowOff>149352</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18605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34</xdr:row>
      <xdr:rowOff>165879</xdr:rowOff>
    </xdr:from>
    <xdr:ext cx="313932"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499333" y="59951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a:extLst>
            <a:ext uri="{FF2B5EF4-FFF2-40B4-BE49-F238E27FC236}">
              <a16:creationId xmlns:a16="http://schemas.microsoft.com/office/drawing/2014/main" id="{00000000-0008-0000-0700-0000E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6" name="諸支出金該当値テキスト">
          <a:extLst>
            <a:ext uri="{FF2B5EF4-FFF2-40B4-BE49-F238E27FC236}">
              <a16:creationId xmlns:a16="http://schemas.microsoft.com/office/drawing/2014/main" id="{00000000-0008-0000-0700-0000E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a:extLst>
            <a:ext uri="{FF2B5EF4-FFF2-40B4-BE49-F238E27FC236}">
              <a16:creationId xmlns:a16="http://schemas.microsoft.com/office/drawing/2014/main" id="{00000000-0008-0000-0700-0000E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700-0000F5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前年度繰上充用金グラフ枠">
          <a:extLst>
            <a:ext uri="{FF2B5EF4-FFF2-40B4-BE49-F238E27FC236}">
              <a16:creationId xmlns:a16="http://schemas.microsoft.com/office/drawing/2014/main" id="{00000000-0008-0000-0700-0000FF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9" name="前年度繰上充用金最小値テキスト">
          <a:extLst>
            <a:ext uri="{FF2B5EF4-FFF2-40B4-BE49-F238E27FC236}">
              <a16:creationId xmlns:a16="http://schemas.microsoft.com/office/drawing/2014/main" id="{00000000-0008-0000-0700-00000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1" name="前年度繰上充用金最大値テキスト">
          <a:extLst>
            <a:ext uri="{FF2B5EF4-FFF2-40B4-BE49-F238E27FC236}">
              <a16:creationId xmlns:a16="http://schemas.microsoft.com/office/drawing/2014/main" id="{00000000-0008-0000-0700-00000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4" name="前年度繰上充用金平均値テキスト">
          <a:extLst>
            <a:ext uri="{FF2B5EF4-FFF2-40B4-BE49-F238E27FC236}">
              <a16:creationId xmlns:a16="http://schemas.microsoft.com/office/drawing/2014/main" id="{00000000-0008-0000-0700-00000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3" name="フローチャート: 判断 782">
          <a:extLst>
            <a:ext uri="{FF2B5EF4-FFF2-40B4-BE49-F238E27FC236}">
              <a16:creationId xmlns:a16="http://schemas.microsoft.com/office/drawing/2014/main" id="{00000000-0008-0000-0700-00000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3" name="前年度繰上充用金該当値テキスト">
          <a:extLst>
            <a:ext uri="{FF2B5EF4-FFF2-40B4-BE49-F238E27FC236}">
              <a16:creationId xmlns:a16="http://schemas.microsoft.com/office/drawing/2014/main" id="{00000000-0008-0000-0700-00001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8" name="楕円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2" name="正方形/長方形 801">
          <a:extLst>
            <a:ext uri="{FF2B5EF4-FFF2-40B4-BE49-F238E27FC236}">
              <a16:creationId xmlns:a16="http://schemas.microsoft.com/office/drawing/2014/main" id="{00000000-0008-0000-0700-00002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3" name="正方形/長方形 802">
          <a:extLst>
            <a:ext uri="{FF2B5EF4-FFF2-40B4-BE49-F238E27FC236}">
              <a16:creationId xmlns:a16="http://schemas.microsoft.com/office/drawing/2014/main" id="{00000000-0008-0000-0700-00002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・議会費は住民一人当たり</a:t>
          </a:r>
          <a:r>
            <a:rPr kumimoji="1" lang="en-US" altLang="ja-JP" sz="1300">
              <a:latin typeface="ＭＳ Ｐゴシック" panose="020B0600070205080204" pitchFamily="50" charset="-128"/>
              <a:ea typeface="ＭＳ Ｐゴシック" panose="020B0600070205080204" pitchFamily="50" charset="-128"/>
            </a:rPr>
            <a:t>1,221</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円となっており、類似団体と比較して一人当たりのコストが高い状態が続いている。これは、類似団体と比較して住民一人当たりの議員定数が多いことが主な要因である。</a:t>
          </a: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14,372</a:t>
          </a:r>
          <a:r>
            <a:rPr kumimoji="1" lang="ja-JP" altLang="en-US" sz="1300">
              <a:latin typeface="ＭＳ Ｐゴシック" panose="020B0600070205080204" pitchFamily="50" charset="-128"/>
              <a:ea typeface="ＭＳ Ｐゴシック" panose="020B0600070205080204" pitchFamily="50" charset="-128"/>
            </a:rPr>
            <a:t>円となっており、前年度から減少しグループ内平均に比べ低い水準となっている。これは、総合保健協会と成人病予防センターの統合移転に伴う補助事業の完了等により、普通建設事業費が減少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a:t>
          </a:r>
          <a:r>
            <a:rPr kumimoji="1" lang="en-US" altLang="ja-JP" sz="1300">
              <a:latin typeface="ＭＳ Ｐゴシック" panose="020B0600070205080204" pitchFamily="50" charset="-128"/>
              <a:ea typeface="ＭＳ Ｐゴシック" panose="020B0600070205080204" pitchFamily="50" charset="-128"/>
            </a:rPr>
            <a:t>38,384</a:t>
          </a:r>
          <a:r>
            <a:rPr kumimoji="1" lang="ja-JP" altLang="en-US" sz="1300">
              <a:latin typeface="ＭＳ Ｐゴシック" panose="020B0600070205080204" pitchFamily="50" charset="-128"/>
              <a:ea typeface="ＭＳ Ｐゴシック" panose="020B0600070205080204" pitchFamily="50" charset="-128"/>
            </a:rPr>
            <a:t>円で、前年度から減少しグループ内平均に比べ低い水準となっている。これは、農村地域防災減災事業の減少等により、普通建設事業費が減少したことが主な要因である。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・警察費は住民一人当たり</a:t>
          </a:r>
          <a:r>
            <a:rPr kumimoji="1" lang="en-US" altLang="ja-JP" sz="1300">
              <a:latin typeface="ＭＳ Ｐゴシック" panose="020B0600070205080204" pitchFamily="50" charset="-128"/>
              <a:ea typeface="ＭＳ Ｐゴシック" panose="020B0600070205080204" pitchFamily="50" charset="-128"/>
            </a:rPr>
            <a:t>25,743</a:t>
          </a:r>
          <a:r>
            <a:rPr kumimoji="1" lang="ja-JP" altLang="en-US" sz="1300">
              <a:latin typeface="ＭＳ Ｐゴシック" panose="020B0600070205080204" pitchFamily="50" charset="-128"/>
              <a:ea typeface="ＭＳ Ｐゴシック" panose="020B0600070205080204" pitchFamily="50" charset="-128"/>
            </a:rPr>
            <a:t>円となっており、グループ内平均と比べて高い水準となっている。これは、平成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年度からの県内警察署再編整備に係る事業の進捗により、普通建設事業費が増加したことが主な要因である。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117,947</a:t>
          </a:r>
          <a:r>
            <a:rPr kumimoji="1" lang="ja-JP" altLang="en-US" sz="1300">
              <a:latin typeface="ＭＳ Ｐゴシック" panose="020B0600070205080204" pitchFamily="50" charset="-128"/>
              <a:ea typeface="ＭＳ Ｐゴシック" panose="020B0600070205080204" pitchFamily="50" charset="-128"/>
            </a:rPr>
            <a:t>円となっており、グループ内平均に比べ高止まりしているのは、ＩＣＴ教育に係る経費（物件費、普通建設事業費など）が他団体と比べ大きいことが主な要因と考えられる。</a:t>
          </a:r>
        </a:p>
        <a:p>
          <a:r>
            <a:rPr kumimoji="1" lang="ja-JP" altLang="en-US" sz="1300">
              <a:latin typeface="ＭＳ Ｐゴシック" panose="020B0600070205080204" pitchFamily="50" charset="-128"/>
              <a:ea typeface="ＭＳ Ｐゴシック" panose="020B0600070205080204" pitchFamily="50" charset="-128"/>
            </a:rPr>
            <a:t>　また、昨年度に比べて住民一人当たりのコストが上昇している主な要因は、佐賀国民スポーツ大会・全国障害者スポーツ大会に向けた施設整備等に係る費用の増加にある。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財政調整基金残高は、「佐賀県行財政運営計画</a:t>
          </a:r>
          <a:r>
            <a:rPr kumimoji="1" lang="en-US" altLang="ja-JP" sz="1200">
              <a:latin typeface="ＭＳ ゴシック" pitchFamily="49" charset="-128"/>
              <a:ea typeface="ＭＳ ゴシック" pitchFamily="49" charset="-128"/>
            </a:rPr>
            <a:t>2015</a:t>
          </a:r>
          <a:r>
            <a:rPr kumimoji="1" lang="ja-JP" altLang="en-US" sz="1200">
              <a:latin typeface="ＭＳ ゴシック" pitchFamily="49" charset="-128"/>
              <a:ea typeface="ＭＳ ゴシック" pitchFamily="49" charset="-128"/>
            </a:rPr>
            <a:t>」の取組方針に基づき、一定額の基金残高の確保に努めた結果、目標である</a:t>
          </a:r>
          <a:r>
            <a:rPr kumimoji="1" lang="en-US" altLang="ja-JP" sz="1200">
              <a:latin typeface="ＭＳ ゴシック" pitchFamily="49" charset="-128"/>
              <a:ea typeface="ＭＳ ゴシック" pitchFamily="49" charset="-128"/>
            </a:rPr>
            <a:t>H30</a:t>
          </a:r>
          <a:r>
            <a:rPr kumimoji="1" lang="ja-JP" altLang="en-US" sz="1200">
              <a:latin typeface="ＭＳ ゴシック" pitchFamily="49" charset="-128"/>
              <a:ea typeface="ＭＳ ゴシック" pitchFamily="49" charset="-128"/>
            </a:rPr>
            <a:t>年度末残高</a:t>
          </a:r>
          <a:r>
            <a:rPr kumimoji="1" lang="en-US" altLang="ja-JP" sz="1200">
              <a:latin typeface="ＭＳ ゴシック" pitchFamily="49" charset="-128"/>
              <a:ea typeface="ＭＳ ゴシック" pitchFamily="49" charset="-128"/>
            </a:rPr>
            <a:t>135</a:t>
          </a:r>
          <a:r>
            <a:rPr kumimoji="1" lang="ja-JP" altLang="en-US" sz="1200">
              <a:latin typeface="ＭＳ ゴシック" pitchFamily="49" charset="-128"/>
              <a:ea typeface="ＭＳ ゴシック" pitchFamily="49" charset="-128"/>
            </a:rPr>
            <a:t>億円を上回る</a:t>
          </a:r>
          <a:r>
            <a:rPr kumimoji="1" lang="en-US" altLang="ja-JP" sz="1200">
              <a:latin typeface="ＭＳ ゴシック" pitchFamily="49" charset="-128"/>
              <a:ea typeface="ＭＳ ゴシック" pitchFamily="49" charset="-128"/>
            </a:rPr>
            <a:t>160</a:t>
          </a:r>
          <a:r>
            <a:rPr kumimoji="1" lang="ja-JP" altLang="en-US" sz="1200">
              <a:latin typeface="ＭＳ ゴシック" pitchFamily="49" charset="-128"/>
              <a:ea typeface="ＭＳ ゴシック" pitchFamily="49" charset="-128"/>
            </a:rPr>
            <a:t>億円を確保したところ。</a:t>
          </a:r>
        </a:p>
        <a:p>
          <a:r>
            <a:rPr kumimoji="1" lang="ja-JP" altLang="en-US" sz="1200">
              <a:latin typeface="ＭＳ ゴシック" pitchFamily="49" charset="-128"/>
              <a:ea typeface="ＭＳ ゴシック" pitchFamily="49" charset="-128"/>
            </a:rPr>
            <a:t>　なお、</a:t>
          </a:r>
          <a:r>
            <a:rPr kumimoji="1" lang="en-US" altLang="ja-JP" sz="1200">
              <a:latin typeface="ＭＳ ゴシック" pitchFamily="49" charset="-128"/>
              <a:ea typeface="ＭＳ ゴシック" pitchFamily="49" charset="-128"/>
            </a:rPr>
            <a:t>H30</a:t>
          </a:r>
          <a:r>
            <a:rPr kumimoji="1" lang="ja-JP" altLang="en-US" sz="1200">
              <a:latin typeface="ＭＳ ゴシック" pitchFamily="49" charset="-128"/>
              <a:ea typeface="ＭＳ ゴシック" pitchFamily="49" charset="-128"/>
            </a:rPr>
            <a:t>年度については、収支調整のための取崩しをした一方、決算剰余金の積立て等により、前年度比で横ばいとなっている。</a:t>
          </a:r>
        </a:p>
        <a:p>
          <a:r>
            <a:rPr kumimoji="1" lang="ja-JP" altLang="en-US" sz="1200">
              <a:latin typeface="ＭＳ ゴシック" pitchFamily="49" charset="-128"/>
              <a:ea typeface="ＭＳ ゴシック" pitchFamily="49" charset="-128"/>
            </a:rPr>
            <a:t>　実質収支額は、平成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年度からの国民健康保険制度の改正に伴う歳出の減などにより、増加したこと等から、前年度比で</a:t>
          </a:r>
          <a:r>
            <a:rPr kumimoji="1" lang="en-US" altLang="ja-JP" sz="1200">
              <a:latin typeface="ＭＳ ゴシック" pitchFamily="49" charset="-128"/>
              <a:ea typeface="ＭＳ ゴシック" pitchFamily="49" charset="-128"/>
            </a:rPr>
            <a:t>0.26</a:t>
          </a:r>
          <a:r>
            <a:rPr kumimoji="1" lang="ja-JP" altLang="en-US" sz="1200">
              <a:latin typeface="ＭＳ ゴシック" pitchFamily="49" charset="-128"/>
              <a:ea typeface="ＭＳ ゴシック" pitchFamily="49" charset="-128"/>
            </a:rPr>
            <a:t>ポイント増加しており、昭和</a:t>
          </a:r>
          <a:r>
            <a:rPr kumimoji="1" lang="en-US" altLang="ja-JP" sz="1200">
              <a:latin typeface="ＭＳ ゴシック" pitchFamily="49" charset="-128"/>
              <a:ea typeface="ＭＳ ゴシック" pitchFamily="49" charset="-128"/>
            </a:rPr>
            <a:t>51</a:t>
          </a:r>
          <a:r>
            <a:rPr kumimoji="1" lang="ja-JP" altLang="en-US" sz="1200">
              <a:latin typeface="ＭＳ ゴシック" pitchFamily="49" charset="-128"/>
              <a:ea typeface="ＭＳ ゴシック" pitchFamily="49" charset="-128"/>
            </a:rPr>
            <a:t>年度以降黒字となっている。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佐賀県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いずれの会計も黒字であり、連結実質赤字比率は発生していない。</a:t>
          </a:r>
        </a:p>
        <a:p>
          <a:r>
            <a:rPr kumimoji="1" lang="ja-JP" altLang="en-US" sz="1400">
              <a:latin typeface="ＭＳ ゴシック" pitchFamily="49" charset="-128"/>
              <a:ea typeface="ＭＳ ゴシック" pitchFamily="49" charset="-128"/>
            </a:rPr>
            <a:t>　一般会計の実質収支比率の改善は、分母となる標準財政規模は普通交付税の減などにより減少したものの、分子となる実質収支額が、平成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年度からの国民健康保険制度の改正に伴う歳出の減などにより、増加したことによるもの。</a:t>
          </a:r>
        </a:p>
        <a:p>
          <a:r>
            <a:rPr kumimoji="1" lang="ja-JP" altLang="en-US" sz="1400">
              <a:latin typeface="ＭＳ ゴシック" pitchFamily="49" charset="-128"/>
              <a:ea typeface="ＭＳ ゴシック" pitchFamily="49" charset="-128"/>
            </a:rPr>
            <a:t>　なお、制度の改正に伴い、平成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年度から国民健康保険事業特別会計を設置し、初年度は約</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億円の黒字となった。</a:t>
          </a:r>
        </a:p>
        <a:p>
          <a:r>
            <a:rPr kumimoji="1" lang="ja-JP" altLang="en-US" sz="1400">
              <a:latin typeface="ＭＳ ゴシック" pitchFamily="49" charset="-128"/>
              <a:ea typeface="ＭＳ ゴシック" pitchFamily="49" charset="-128"/>
            </a:rPr>
            <a:t>　一定の財政健全化は確保できているが、「佐賀県行財政運営計画</a:t>
          </a:r>
          <a:r>
            <a:rPr kumimoji="1" lang="en-US" altLang="ja-JP" sz="1400">
              <a:latin typeface="ＭＳ ゴシック" pitchFamily="49" charset="-128"/>
              <a:ea typeface="ＭＳ ゴシック" pitchFamily="49" charset="-128"/>
            </a:rPr>
            <a:t>2019</a:t>
          </a:r>
          <a:r>
            <a:rPr kumimoji="1" lang="ja-JP" altLang="en-US" sz="1400">
              <a:latin typeface="ＭＳ ゴシック" pitchFamily="49" charset="-128"/>
              <a:ea typeface="ＭＳ ゴシック" pitchFamily="49" charset="-128"/>
            </a:rPr>
            <a:t>」に基づき、引き続き持続可能な財政運営を行っていく。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59" customWidth="1"/>
    <col min="12" max="12" width="2.25" style="159" customWidth="1"/>
    <col min="13" max="17" width="2.375" style="159" customWidth="1"/>
    <col min="18" max="119" width="2.125" style="159" customWidth="1"/>
    <col min="120" max="16384" width="0" style="159" hidden="1"/>
  </cols>
  <sheetData>
    <row r="1" spans="1:119" ht="33" customHeight="1" x14ac:dyDescent="0.15">
      <c r="A1" s="157"/>
      <c r="B1" s="433" t="s">
        <v>77</v>
      </c>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c r="BN1" s="433"/>
      <c r="BO1" s="433"/>
      <c r="BP1" s="433"/>
      <c r="BQ1" s="433"/>
      <c r="BR1" s="433"/>
      <c r="BS1" s="433"/>
      <c r="BT1" s="433"/>
      <c r="BU1" s="433"/>
      <c r="BV1" s="433"/>
      <c r="BW1" s="433"/>
      <c r="BX1" s="433"/>
      <c r="BY1" s="433"/>
      <c r="BZ1" s="433"/>
      <c r="CA1" s="433"/>
      <c r="CB1" s="433"/>
      <c r="CC1" s="433"/>
      <c r="CD1" s="433"/>
      <c r="CE1" s="433"/>
      <c r="CF1" s="433"/>
      <c r="CG1" s="433"/>
      <c r="CH1" s="433"/>
      <c r="CI1" s="433"/>
      <c r="CJ1" s="433"/>
      <c r="CK1" s="433"/>
      <c r="CL1" s="433"/>
      <c r="CM1" s="433"/>
      <c r="CN1" s="433"/>
      <c r="CO1" s="433"/>
      <c r="CP1" s="433"/>
      <c r="CQ1" s="433"/>
      <c r="CR1" s="433"/>
      <c r="CS1" s="433"/>
      <c r="CT1" s="433"/>
      <c r="CU1" s="433"/>
      <c r="CV1" s="433"/>
      <c r="CW1" s="433"/>
      <c r="CX1" s="433"/>
      <c r="CY1" s="433"/>
      <c r="CZ1" s="433"/>
      <c r="DA1" s="433"/>
      <c r="DB1" s="433"/>
      <c r="DC1" s="433"/>
      <c r="DD1" s="433"/>
      <c r="DE1" s="433"/>
      <c r="DF1" s="433"/>
      <c r="DG1" s="433"/>
      <c r="DH1" s="433"/>
      <c r="DI1" s="433"/>
      <c r="DJ1" s="158"/>
      <c r="DK1" s="158"/>
      <c r="DL1" s="158"/>
      <c r="DM1" s="158"/>
      <c r="DN1" s="158"/>
      <c r="DO1" s="158"/>
    </row>
    <row r="2" spans="1:119" ht="24.75" thickBot="1" x14ac:dyDescent="0.2">
      <c r="A2" s="157"/>
      <c r="B2" s="160" t="s">
        <v>78</v>
      </c>
      <c r="C2" s="161"/>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row>
    <row r="3" spans="1:119" ht="18.75" customHeight="1" thickBot="1" x14ac:dyDescent="0.2">
      <c r="A3" s="158"/>
      <c r="B3" s="434" t="s">
        <v>79</v>
      </c>
      <c r="C3" s="435"/>
      <c r="D3" s="436"/>
      <c r="E3" s="436"/>
      <c r="F3" s="436"/>
      <c r="G3" s="436"/>
      <c r="H3" s="436"/>
      <c r="I3" s="436"/>
      <c r="J3" s="436"/>
      <c r="K3" s="436"/>
      <c r="L3" s="436" t="s">
        <v>80</v>
      </c>
      <c r="M3" s="436"/>
      <c r="N3" s="436"/>
      <c r="O3" s="436"/>
      <c r="P3" s="436"/>
      <c r="Q3" s="436"/>
      <c r="R3" s="440"/>
      <c r="S3" s="440"/>
      <c r="T3" s="440"/>
      <c r="U3" s="440"/>
      <c r="V3" s="441"/>
      <c r="W3" s="447" t="s">
        <v>81</v>
      </c>
      <c r="X3" s="448"/>
      <c r="Y3" s="448"/>
      <c r="Z3" s="448"/>
      <c r="AA3" s="448"/>
      <c r="AB3" s="448"/>
      <c r="AC3" s="448"/>
      <c r="AD3" s="448"/>
      <c r="AE3" s="448"/>
      <c r="AF3" s="448"/>
      <c r="AG3" s="448"/>
      <c r="AH3" s="448"/>
      <c r="AI3" s="448"/>
      <c r="AJ3" s="448"/>
      <c r="AK3" s="448"/>
      <c r="AL3" s="448"/>
      <c r="AM3" s="448"/>
      <c r="AN3" s="448"/>
      <c r="AO3" s="448"/>
      <c r="AP3" s="448"/>
      <c r="AQ3" s="448"/>
      <c r="AR3" s="448"/>
      <c r="AS3" s="448"/>
      <c r="AT3" s="448"/>
      <c r="AU3" s="448"/>
      <c r="AV3" s="448"/>
      <c r="AW3" s="448"/>
      <c r="AX3" s="448"/>
      <c r="AY3" s="449"/>
      <c r="AZ3" s="450" t="s">
        <v>1</v>
      </c>
      <c r="BA3" s="451"/>
      <c r="BB3" s="451"/>
      <c r="BC3" s="451"/>
      <c r="BD3" s="451"/>
      <c r="BE3" s="451"/>
      <c r="BF3" s="451"/>
      <c r="BG3" s="451"/>
      <c r="BH3" s="451"/>
      <c r="BI3" s="451"/>
      <c r="BJ3" s="451"/>
      <c r="BK3" s="451"/>
      <c r="BL3" s="451"/>
      <c r="BM3" s="452"/>
      <c r="BN3" s="453" t="s">
        <v>82</v>
      </c>
      <c r="BO3" s="454"/>
      <c r="BP3" s="454"/>
      <c r="BQ3" s="454"/>
      <c r="BR3" s="454"/>
      <c r="BS3" s="454"/>
      <c r="BT3" s="454"/>
      <c r="BU3" s="455"/>
      <c r="BV3" s="453" t="s">
        <v>83</v>
      </c>
      <c r="BW3" s="454"/>
      <c r="BX3" s="454"/>
      <c r="BY3" s="454"/>
      <c r="BZ3" s="454"/>
      <c r="CA3" s="454"/>
      <c r="CB3" s="454"/>
      <c r="CC3" s="455"/>
      <c r="CD3" s="450" t="s">
        <v>1</v>
      </c>
      <c r="CE3" s="451"/>
      <c r="CF3" s="451"/>
      <c r="CG3" s="451"/>
      <c r="CH3" s="451"/>
      <c r="CI3" s="451"/>
      <c r="CJ3" s="451"/>
      <c r="CK3" s="451"/>
      <c r="CL3" s="451"/>
      <c r="CM3" s="451"/>
      <c r="CN3" s="451"/>
      <c r="CO3" s="451"/>
      <c r="CP3" s="451"/>
      <c r="CQ3" s="451"/>
      <c r="CR3" s="451"/>
      <c r="CS3" s="452"/>
      <c r="CT3" s="453" t="s">
        <v>84</v>
      </c>
      <c r="CU3" s="454"/>
      <c r="CV3" s="454"/>
      <c r="CW3" s="454"/>
      <c r="CX3" s="454"/>
      <c r="CY3" s="454"/>
      <c r="CZ3" s="454"/>
      <c r="DA3" s="455"/>
      <c r="DB3" s="453" t="s">
        <v>85</v>
      </c>
      <c r="DC3" s="454"/>
      <c r="DD3" s="454"/>
      <c r="DE3" s="454"/>
      <c r="DF3" s="454"/>
      <c r="DG3" s="454"/>
      <c r="DH3" s="454"/>
      <c r="DI3" s="455"/>
      <c r="DJ3" s="157"/>
      <c r="DK3" s="157"/>
      <c r="DL3" s="157"/>
      <c r="DM3" s="157"/>
      <c r="DN3" s="157"/>
      <c r="DO3" s="157"/>
    </row>
    <row r="4" spans="1:119" ht="18.75" customHeight="1" x14ac:dyDescent="0.15">
      <c r="A4" s="158"/>
      <c r="B4" s="437"/>
      <c r="C4" s="438"/>
      <c r="D4" s="439"/>
      <c r="E4" s="439"/>
      <c r="F4" s="439"/>
      <c r="G4" s="439"/>
      <c r="H4" s="439"/>
      <c r="I4" s="439"/>
      <c r="J4" s="439"/>
      <c r="K4" s="439"/>
      <c r="L4" s="439"/>
      <c r="M4" s="439"/>
      <c r="N4" s="439"/>
      <c r="O4" s="439"/>
      <c r="P4" s="439"/>
      <c r="Q4" s="439"/>
      <c r="R4" s="442"/>
      <c r="S4" s="442"/>
      <c r="T4" s="442"/>
      <c r="U4" s="442"/>
      <c r="V4" s="443"/>
      <c r="W4" s="507" t="s">
        <v>86</v>
      </c>
      <c r="X4" s="508"/>
      <c r="Y4" s="509"/>
      <c r="Z4" s="516" t="s">
        <v>1</v>
      </c>
      <c r="AA4" s="494"/>
      <c r="AB4" s="494"/>
      <c r="AC4" s="494"/>
      <c r="AD4" s="494"/>
      <c r="AE4" s="494"/>
      <c r="AF4" s="494"/>
      <c r="AG4" s="494"/>
      <c r="AH4" s="495"/>
      <c r="AI4" s="516" t="s">
        <v>87</v>
      </c>
      <c r="AJ4" s="519"/>
      <c r="AK4" s="519"/>
      <c r="AL4" s="519"/>
      <c r="AM4" s="519"/>
      <c r="AN4" s="519"/>
      <c r="AO4" s="519"/>
      <c r="AP4" s="520"/>
      <c r="AQ4" s="524" t="s">
        <v>88</v>
      </c>
      <c r="AR4" s="525"/>
      <c r="AS4" s="519"/>
      <c r="AT4" s="519"/>
      <c r="AU4" s="519"/>
      <c r="AV4" s="519"/>
      <c r="AW4" s="519"/>
      <c r="AX4" s="519"/>
      <c r="AY4" s="526"/>
      <c r="AZ4" s="477" t="s">
        <v>89</v>
      </c>
      <c r="BA4" s="478"/>
      <c r="BB4" s="478"/>
      <c r="BC4" s="478"/>
      <c r="BD4" s="478"/>
      <c r="BE4" s="478"/>
      <c r="BF4" s="478"/>
      <c r="BG4" s="478"/>
      <c r="BH4" s="478"/>
      <c r="BI4" s="478"/>
      <c r="BJ4" s="478"/>
      <c r="BK4" s="478"/>
      <c r="BL4" s="478"/>
      <c r="BM4" s="479"/>
      <c r="BN4" s="456">
        <v>437769528</v>
      </c>
      <c r="BO4" s="457"/>
      <c r="BP4" s="457"/>
      <c r="BQ4" s="457"/>
      <c r="BR4" s="457"/>
      <c r="BS4" s="457"/>
      <c r="BT4" s="457"/>
      <c r="BU4" s="458"/>
      <c r="BV4" s="456">
        <v>443259819</v>
      </c>
      <c r="BW4" s="457"/>
      <c r="BX4" s="457"/>
      <c r="BY4" s="457"/>
      <c r="BZ4" s="457"/>
      <c r="CA4" s="457"/>
      <c r="CB4" s="457"/>
      <c r="CC4" s="458"/>
      <c r="CD4" s="459" t="s">
        <v>90</v>
      </c>
      <c r="CE4" s="460"/>
      <c r="CF4" s="460"/>
      <c r="CG4" s="460"/>
      <c r="CH4" s="460"/>
      <c r="CI4" s="460"/>
      <c r="CJ4" s="460"/>
      <c r="CK4" s="460"/>
      <c r="CL4" s="460"/>
      <c r="CM4" s="460"/>
      <c r="CN4" s="460"/>
      <c r="CO4" s="460"/>
      <c r="CP4" s="460"/>
      <c r="CQ4" s="460"/>
      <c r="CR4" s="460"/>
      <c r="CS4" s="461"/>
      <c r="CT4" s="462">
        <v>2.1</v>
      </c>
      <c r="CU4" s="463"/>
      <c r="CV4" s="463"/>
      <c r="CW4" s="463"/>
      <c r="CX4" s="463"/>
      <c r="CY4" s="463"/>
      <c r="CZ4" s="463"/>
      <c r="DA4" s="464"/>
      <c r="DB4" s="462">
        <v>1.8</v>
      </c>
      <c r="DC4" s="463"/>
      <c r="DD4" s="463"/>
      <c r="DE4" s="463"/>
      <c r="DF4" s="463"/>
      <c r="DG4" s="463"/>
      <c r="DH4" s="463"/>
      <c r="DI4" s="464"/>
      <c r="DJ4" s="157"/>
      <c r="DK4" s="157"/>
      <c r="DL4" s="157"/>
      <c r="DM4" s="157"/>
      <c r="DN4" s="157"/>
      <c r="DO4" s="157"/>
    </row>
    <row r="5" spans="1:119" ht="18.75" customHeight="1" thickBot="1" x14ac:dyDescent="0.2">
      <c r="A5" s="158"/>
      <c r="B5" s="437"/>
      <c r="C5" s="438"/>
      <c r="D5" s="439"/>
      <c r="E5" s="439"/>
      <c r="F5" s="439"/>
      <c r="G5" s="439"/>
      <c r="H5" s="439"/>
      <c r="I5" s="439"/>
      <c r="J5" s="439"/>
      <c r="K5" s="439"/>
      <c r="L5" s="444"/>
      <c r="M5" s="444"/>
      <c r="N5" s="444"/>
      <c r="O5" s="444"/>
      <c r="P5" s="444"/>
      <c r="Q5" s="444"/>
      <c r="R5" s="445"/>
      <c r="S5" s="445"/>
      <c r="T5" s="445"/>
      <c r="U5" s="445"/>
      <c r="V5" s="446"/>
      <c r="W5" s="510"/>
      <c r="X5" s="511"/>
      <c r="Y5" s="512"/>
      <c r="Z5" s="445"/>
      <c r="AA5" s="517"/>
      <c r="AB5" s="517"/>
      <c r="AC5" s="517"/>
      <c r="AD5" s="517"/>
      <c r="AE5" s="517"/>
      <c r="AF5" s="517"/>
      <c r="AG5" s="517"/>
      <c r="AH5" s="518"/>
      <c r="AI5" s="521"/>
      <c r="AJ5" s="522"/>
      <c r="AK5" s="522"/>
      <c r="AL5" s="522"/>
      <c r="AM5" s="522"/>
      <c r="AN5" s="522"/>
      <c r="AO5" s="522"/>
      <c r="AP5" s="523"/>
      <c r="AQ5" s="521"/>
      <c r="AR5" s="522"/>
      <c r="AS5" s="522"/>
      <c r="AT5" s="522"/>
      <c r="AU5" s="522"/>
      <c r="AV5" s="522"/>
      <c r="AW5" s="522"/>
      <c r="AX5" s="522"/>
      <c r="AY5" s="527"/>
      <c r="AZ5" s="465" t="s">
        <v>91</v>
      </c>
      <c r="BA5" s="466"/>
      <c r="BB5" s="466"/>
      <c r="BC5" s="466"/>
      <c r="BD5" s="466"/>
      <c r="BE5" s="466"/>
      <c r="BF5" s="466"/>
      <c r="BG5" s="466"/>
      <c r="BH5" s="466"/>
      <c r="BI5" s="466"/>
      <c r="BJ5" s="466"/>
      <c r="BK5" s="466"/>
      <c r="BL5" s="466"/>
      <c r="BM5" s="467"/>
      <c r="BN5" s="468">
        <v>427869930</v>
      </c>
      <c r="BO5" s="469"/>
      <c r="BP5" s="469"/>
      <c r="BQ5" s="469"/>
      <c r="BR5" s="469"/>
      <c r="BS5" s="469"/>
      <c r="BT5" s="469"/>
      <c r="BU5" s="470"/>
      <c r="BV5" s="468">
        <v>433789513</v>
      </c>
      <c r="BW5" s="469"/>
      <c r="BX5" s="469"/>
      <c r="BY5" s="469"/>
      <c r="BZ5" s="469"/>
      <c r="CA5" s="469"/>
      <c r="CB5" s="469"/>
      <c r="CC5" s="470"/>
      <c r="CD5" s="471" t="s">
        <v>92</v>
      </c>
      <c r="CE5" s="472"/>
      <c r="CF5" s="472"/>
      <c r="CG5" s="472"/>
      <c r="CH5" s="472"/>
      <c r="CI5" s="472"/>
      <c r="CJ5" s="472"/>
      <c r="CK5" s="472"/>
      <c r="CL5" s="472"/>
      <c r="CM5" s="472"/>
      <c r="CN5" s="472"/>
      <c r="CO5" s="472"/>
      <c r="CP5" s="472"/>
      <c r="CQ5" s="472"/>
      <c r="CR5" s="472"/>
      <c r="CS5" s="473"/>
      <c r="CT5" s="474">
        <v>93.5</v>
      </c>
      <c r="CU5" s="475"/>
      <c r="CV5" s="475"/>
      <c r="CW5" s="475"/>
      <c r="CX5" s="475"/>
      <c r="CY5" s="475"/>
      <c r="CZ5" s="475"/>
      <c r="DA5" s="476"/>
      <c r="DB5" s="474">
        <v>93.3</v>
      </c>
      <c r="DC5" s="475"/>
      <c r="DD5" s="475"/>
      <c r="DE5" s="475"/>
      <c r="DF5" s="475"/>
      <c r="DG5" s="475"/>
      <c r="DH5" s="475"/>
      <c r="DI5" s="476"/>
      <c r="DJ5" s="157"/>
      <c r="DK5" s="157"/>
      <c r="DL5" s="157"/>
      <c r="DM5" s="157"/>
      <c r="DN5" s="157"/>
      <c r="DO5" s="157"/>
    </row>
    <row r="6" spans="1:119" ht="18.75" customHeight="1" x14ac:dyDescent="0.15">
      <c r="A6" s="158"/>
      <c r="B6" s="453" t="s">
        <v>93</v>
      </c>
      <c r="C6" s="454"/>
      <c r="D6" s="454"/>
      <c r="E6" s="454"/>
      <c r="F6" s="454"/>
      <c r="G6" s="454"/>
      <c r="H6" s="454"/>
      <c r="I6" s="454"/>
      <c r="J6" s="454"/>
      <c r="K6" s="435"/>
      <c r="L6" s="436" t="s">
        <v>94</v>
      </c>
      <c r="M6" s="436"/>
      <c r="N6" s="436"/>
      <c r="O6" s="436"/>
      <c r="P6" s="436"/>
      <c r="Q6" s="436"/>
      <c r="R6" s="440"/>
      <c r="S6" s="440"/>
      <c r="T6" s="440"/>
      <c r="U6" s="440"/>
      <c r="V6" s="441"/>
      <c r="W6" s="510"/>
      <c r="X6" s="511"/>
      <c r="Y6" s="512"/>
      <c r="Z6" s="480" t="s">
        <v>95</v>
      </c>
      <c r="AA6" s="481"/>
      <c r="AB6" s="481"/>
      <c r="AC6" s="481"/>
      <c r="AD6" s="481"/>
      <c r="AE6" s="481"/>
      <c r="AF6" s="481"/>
      <c r="AG6" s="481"/>
      <c r="AH6" s="482"/>
      <c r="AI6" s="483">
        <v>1</v>
      </c>
      <c r="AJ6" s="484"/>
      <c r="AK6" s="484"/>
      <c r="AL6" s="484"/>
      <c r="AM6" s="484"/>
      <c r="AN6" s="484"/>
      <c r="AO6" s="484"/>
      <c r="AP6" s="485"/>
      <c r="AQ6" s="483">
        <v>12600</v>
      </c>
      <c r="AR6" s="484"/>
      <c r="AS6" s="484"/>
      <c r="AT6" s="484"/>
      <c r="AU6" s="484"/>
      <c r="AV6" s="484"/>
      <c r="AW6" s="484"/>
      <c r="AX6" s="484"/>
      <c r="AY6" s="486"/>
      <c r="AZ6" s="465" t="s">
        <v>96</v>
      </c>
      <c r="BA6" s="466"/>
      <c r="BB6" s="466"/>
      <c r="BC6" s="466"/>
      <c r="BD6" s="466"/>
      <c r="BE6" s="466"/>
      <c r="BF6" s="466"/>
      <c r="BG6" s="466"/>
      <c r="BH6" s="466"/>
      <c r="BI6" s="466"/>
      <c r="BJ6" s="466"/>
      <c r="BK6" s="466"/>
      <c r="BL6" s="466"/>
      <c r="BM6" s="467"/>
      <c r="BN6" s="468">
        <v>9899598</v>
      </c>
      <c r="BO6" s="469"/>
      <c r="BP6" s="469"/>
      <c r="BQ6" s="469"/>
      <c r="BR6" s="469"/>
      <c r="BS6" s="469"/>
      <c r="BT6" s="469"/>
      <c r="BU6" s="470"/>
      <c r="BV6" s="468">
        <v>9470306</v>
      </c>
      <c r="BW6" s="469"/>
      <c r="BX6" s="469"/>
      <c r="BY6" s="469"/>
      <c r="BZ6" s="469"/>
      <c r="CA6" s="469"/>
      <c r="CB6" s="469"/>
      <c r="CC6" s="470"/>
      <c r="CD6" s="471" t="s">
        <v>97</v>
      </c>
      <c r="CE6" s="472"/>
      <c r="CF6" s="472"/>
      <c r="CG6" s="472"/>
      <c r="CH6" s="472"/>
      <c r="CI6" s="472"/>
      <c r="CJ6" s="472"/>
      <c r="CK6" s="472"/>
      <c r="CL6" s="472"/>
      <c r="CM6" s="472"/>
      <c r="CN6" s="472"/>
      <c r="CO6" s="472"/>
      <c r="CP6" s="472"/>
      <c r="CQ6" s="472"/>
      <c r="CR6" s="472"/>
      <c r="CS6" s="473"/>
      <c r="CT6" s="490">
        <v>100.6</v>
      </c>
      <c r="CU6" s="491"/>
      <c r="CV6" s="491"/>
      <c r="CW6" s="491"/>
      <c r="CX6" s="491"/>
      <c r="CY6" s="491"/>
      <c r="CZ6" s="491"/>
      <c r="DA6" s="492"/>
      <c r="DB6" s="490">
        <v>101.1</v>
      </c>
      <c r="DC6" s="491"/>
      <c r="DD6" s="491"/>
      <c r="DE6" s="491"/>
      <c r="DF6" s="491"/>
      <c r="DG6" s="491"/>
      <c r="DH6" s="491"/>
      <c r="DI6" s="492"/>
      <c r="DJ6" s="157"/>
      <c r="DK6" s="157"/>
      <c r="DL6" s="157"/>
      <c r="DM6" s="157"/>
      <c r="DN6" s="157"/>
      <c r="DO6" s="157"/>
    </row>
    <row r="7" spans="1:119" ht="18.75" customHeight="1" x14ac:dyDescent="0.15">
      <c r="A7" s="158"/>
      <c r="B7" s="496"/>
      <c r="C7" s="497"/>
      <c r="D7" s="497"/>
      <c r="E7" s="497"/>
      <c r="F7" s="497"/>
      <c r="G7" s="497"/>
      <c r="H7" s="497"/>
      <c r="I7" s="497"/>
      <c r="J7" s="497"/>
      <c r="K7" s="438"/>
      <c r="L7" s="439"/>
      <c r="M7" s="439"/>
      <c r="N7" s="439"/>
      <c r="O7" s="439"/>
      <c r="P7" s="439"/>
      <c r="Q7" s="439"/>
      <c r="R7" s="442"/>
      <c r="S7" s="442"/>
      <c r="T7" s="442"/>
      <c r="U7" s="442"/>
      <c r="V7" s="443"/>
      <c r="W7" s="510"/>
      <c r="X7" s="511"/>
      <c r="Y7" s="512"/>
      <c r="Z7" s="480" t="s">
        <v>98</v>
      </c>
      <c r="AA7" s="481"/>
      <c r="AB7" s="481"/>
      <c r="AC7" s="481"/>
      <c r="AD7" s="481"/>
      <c r="AE7" s="481"/>
      <c r="AF7" s="481"/>
      <c r="AG7" s="481"/>
      <c r="AH7" s="482"/>
      <c r="AI7" s="483">
        <v>2</v>
      </c>
      <c r="AJ7" s="484"/>
      <c r="AK7" s="484"/>
      <c r="AL7" s="484"/>
      <c r="AM7" s="484"/>
      <c r="AN7" s="484"/>
      <c r="AO7" s="484"/>
      <c r="AP7" s="485"/>
      <c r="AQ7" s="483">
        <v>9900</v>
      </c>
      <c r="AR7" s="484"/>
      <c r="AS7" s="484"/>
      <c r="AT7" s="484"/>
      <c r="AU7" s="484"/>
      <c r="AV7" s="484"/>
      <c r="AW7" s="484"/>
      <c r="AX7" s="484"/>
      <c r="AY7" s="486"/>
      <c r="AZ7" s="465" t="s">
        <v>99</v>
      </c>
      <c r="BA7" s="466"/>
      <c r="BB7" s="466"/>
      <c r="BC7" s="466"/>
      <c r="BD7" s="466"/>
      <c r="BE7" s="466"/>
      <c r="BF7" s="466"/>
      <c r="BG7" s="466"/>
      <c r="BH7" s="466"/>
      <c r="BI7" s="466"/>
      <c r="BJ7" s="466"/>
      <c r="BK7" s="466"/>
      <c r="BL7" s="466"/>
      <c r="BM7" s="467"/>
      <c r="BN7" s="468">
        <v>4501651</v>
      </c>
      <c r="BO7" s="469"/>
      <c r="BP7" s="469"/>
      <c r="BQ7" s="469"/>
      <c r="BR7" s="469"/>
      <c r="BS7" s="469"/>
      <c r="BT7" s="469"/>
      <c r="BU7" s="470"/>
      <c r="BV7" s="468">
        <v>4724505</v>
      </c>
      <c r="BW7" s="469"/>
      <c r="BX7" s="469"/>
      <c r="BY7" s="469"/>
      <c r="BZ7" s="469"/>
      <c r="CA7" s="469"/>
      <c r="CB7" s="469"/>
      <c r="CC7" s="470"/>
      <c r="CD7" s="471" t="s">
        <v>100</v>
      </c>
      <c r="CE7" s="472"/>
      <c r="CF7" s="472"/>
      <c r="CG7" s="472"/>
      <c r="CH7" s="472"/>
      <c r="CI7" s="472"/>
      <c r="CJ7" s="472"/>
      <c r="CK7" s="472"/>
      <c r="CL7" s="472"/>
      <c r="CM7" s="472"/>
      <c r="CN7" s="472"/>
      <c r="CO7" s="472"/>
      <c r="CP7" s="472"/>
      <c r="CQ7" s="472"/>
      <c r="CR7" s="472"/>
      <c r="CS7" s="473"/>
      <c r="CT7" s="468">
        <v>256811655</v>
      </c>
      <c r="CU7" s="469"/>
      <c r="CV7" s="469"/>
      <c r="CW7" s="469"/>
      <c r="CX7" s="469"/>
      <c r="CY7" s="469"/>
      <c r="CZ7" s="469"/>
      <c r="DA7" s="470"/>
      <c r="DB7" s="468">
        <v>257991404</v>
      </c>
      <c r="DC7" s="469"/>
      <c r="DD7" s="469"/>
      <c r="DE7" s="469"/>
      <c r="DF7" s="469"/>
      <c r="DG7" s="469"/>
      <c r="DH7" s="469"/>
      <c r="DI7" s="470"/>
      <c r="DJ7" s="157"/>
      <c r="DK7" s="157"/>
      <c r="DL7" s="157"/>
      <c r="DM7" s="157"/>
      <c r="DN7" s="157"/>
      <c r="DO7" s="157"/>
    </row>
    <row r="8" spans="1:119" ht="18.75" customHeight="1" thickBot="1" x14ac:dyDescent="0.2">
      <c r="A8" s="158"/>
      <c r="B8" s="498"/>
      <c r="C8" s="499"/>
      <c r="D8" s="499"/>
      <c r="E8" s="499"/>
      <c r="F8" s="499"/>
      <c r="G8" s="499"/>
      <c r="H8" s="499"/>
      <c r="I8" s="499"/>
      <c r="J8" s="499"/>
      <c r="K8" s="500"/>
      <c r="L8" s="444"/>
      <c r="M8" s="444"/>
      <c r="N8" s="444"/>
      <c r="O8" s="444"/>
      <c r="P8" s="444"/>
      <c r="Q8" s="444"/>
      <c r="R8" s="445"/>
      <c r="S8" s="445"/>
      <c r="T8" s="445"/>
      <c r="U8" s="445"/>
      <c r="V8" s="446"/>
      <c r="W8" s="510"/>
      <c r="X8" s="511"/>
      <c r="Y8" s="512"/>
      <c r="Z8" s="480" t="s">
        <v>101</v>
      </c>
      <c r="AA8" s="481"/>
      <c r="AB8" s="481"/>
      <c r="AC8" s="481"/>
      <c r="AD8" s="481"/>
      <c r="AE8" s="481"/>
      <c r="AF8" s="481"/>
      <c r="AG8" s="481"/>
      <c r="AH8" s="482"/>
      <c r="AI8" s="483">
        <v>1</v>
      </c>
      <c r="AJ8" s="484"/>
      <c r="AK8" s="484"/>
      <c r="AL8" s="484"/>
      <c r="AM8" s="484"/>
      <c r="AN8" s="484"/>
      <c r="AO8" s="484"/>
      <c r="AP8" s="485"/>
      <c r="AQ8" s="483">
        <v>7600</v>
      </c>
      <c r="AR8" s="484"/>
      <c r="AS8" s="484"/>
      <c r="AT8" s="484"/>
      <c r="AU8" s="484"/>
      <c r="AV8" s="484"/>
      <c r="AW8" s="484"/>
      <c r="AX8" s="484"/>
      <c r="AY8" s="486"/>
      <c r="AZ8" s="465" t="s">
        <v>102</v>
      </c>
      <c r="BA8" s="466"/>
      <c r="BB8" s="466"/>
      <c r="BC8" s="466"/>
      <c r="BD8" s="466"/>
      <c r="BE8" s="466"/>
      <c r="BF8" s="466"/>
      <c r="BG8" s="466"/>
      <c r="BH8" s="466"/>
      <c r="BI8" s="466"/>
      <c r="BJ8" s="466"/>
      <c r="BK8" s="466"/>
      <c r="BL8" s="466"/>
      <c r="BM8" s="467"/>
      <c r="BN8" s="468">
        <v>5397947</v>
      </c>
      <c r="BO8" s="469"/>
      <c r="BP8" s="469"/>
      <c r="BQ8" s="469"/>
      <c r="BR8" s="469"/>
      <c r="BS8" s="469"/>
      <c r="BT8" s="469"/>
      <c r="BU8" s="470"/>
      <c r="BV8" s="468">
        <v>4745801</v>
      </c>
      <c r="BW8" s="469"/>
      <c r="BX8" s="469"/>
      <c r="BY8" s="469"/>
      <c r="BZ8" s="469"/>
      <c r="CA8" s="469"/>
      <c r="CB8" s="469"/>
      <c r="CC8" s="470"/>
      <c r="CD8" s="471" t="s">
        <v>103</v>
      </c>
      <c r="CE8" s="472"/>
      <c r="CF8" s="472"/>
      <c r="CG8" s="472"/>
      <c r="CH8" s="472"/>
      <c r="CI8" s="472"/>
      <c r="CJ8" s="472"/>
      <c r="CK8" s="472"/>
      <c r="CL8" s="472"/>
      <c r="CM8" s="472"/>
      <c r="CN8" s="472"/>
      <c r="CO8" s="472"/>
      <c r="CP8" s="472"/>
      <c r="CQ8" s="472"/>
      <c r="CR8" s="472"/>
      <c r="CS8" s="473"/>
      <c r="CT8" s="487">
        <v>0.34647</v>
      </c>
      <c r="CU8" s="488"/>
      <c r="CV8" s="488"/>
      <c r="CW8" s="488"/>
      <c r="CX8" s="488"/>
      <c r="CY8" s="488"/>
      <c r="CZ8" s="488"/>
      <c r="DA8" s="489"/>
      <c r="DB8" s="487">
        <v>0.34776000000000001</v>
      </c>
      <c r="DC8" s="488"/>
      <c r="DD8" s="488"/>
      <c r="DE8" s="488"/>
      <c r="DF8" s="488"/>
      <c r="DG8" s="488"/>
      <c r="DH8" s="488"/>
      <c r="DI8" s="489"/>
      <c r="DJ8" s="157"/>
      <c r="DK8" s="157"/>
      <c r="DL8" s="157"/>
      <c r="DM8" s="157"/>
      <c r="DN8" s="157"/>
      <c r="DO8" s="157"/>
    </row>
    <row r="9" spans="1:119" ht="18.75" customHeight="1" thickBot="1" x14ac:dyDescent="0.2">
      <c r="A9" s="158"/>
      <c r="B9" s="493" t="s">
        <v>104</v>
      </c>
      <c r="C9" s="494"/>
      <c r="D9" s="494"/>
      <c r="E9" s="494"/>
      <c r="F9" s="494"/>
      <c r="G9" s="494"/>
      <c r="H9" s="494"/>
      <c r="I9" s="494"/>
      <c r="J9" s="494"/>
      <c r="K9" s="495"/>
      <c r="L9" s="501" t="s">
        <v>105</v>
      </c>
      <c r="M9" s="502"/>
      <c r="N9" s="502"/>
      <c r="O9" s="502"/>
      <c r="P9" s="502"/>
      <c r="Q9" s="503"/>
      <c r="R9" s="504">
        <v>832832</v>
      </c>
      <c r="S9" s="505"/>
      <c r="T9" s="505"/>
      <c r="U9" s="505"/>
      <c r="V9" s="506"/>
      <c r="W9" s="510"/>
      <c r="X9" s="511"/>
      <c r="Y9" s="512"/>
      <c r="Z9" s="480" t="s">
        <v>106</v>
      </c>
      <c r="AA9" s="481"/>
      <c r="AB9" s="481"/>
      <c r="AC9" s="481"/>
      <c r="AD9" s="481"/>
      <c r="AE9" s="481"/>
      <c r="AF9" s="481"/>
      <c r="AG9" s="481"/>
      <c r="AH9" s="482"/>
      <c r="AI9" s="483">
        <v>1</v>
      </c>
      <c r="AJ9" s="484"/>
      <c r="AK9" s="484"/>
      <c r="AL9" s="484"/>
      <c r="AM9" s="484"/>
      <c r="AN9" s="484"/>
      <c r="AO9" s="484"/>
      <c r="AP9" s="485"/>
      <c r="AQ9" s="483">
        <v>9400</v>
      </c>
      <c r="AR9" s="484"/>
      <c r="AS9" s="484"/>
      <c r="AT9" s="484"/>
      <c r="AU9" s="484"/>
      <c r="AV9" s="484"/>
      <c r="AW9" s="484"/>
      <c r="AX9" s="484"/>
      <c r="AY9" s="486"/>
      <c r="AZ9" s="465" t="s">
        <v>107</v>
      </c>
      <c r="BA9" s="466"/>
      <c r="BB9" s="466"/>
      <c r="BC9" s="466"/>
      <c r="BD9" s="466"/>
      <c r="BE9" s="466"/>
      <c r="BF9" s="466"/>
      <c r="BG9" s="466"/>
      <c r="BH9" s="466"/>
      <c r="BI9" s="466"/>
      <c r="BJ9" s="466"/>
      <c r="BK9" s="466"/>
      <c r="BL9" s="466"/>
      <c r="BM9" s="467"/>
      <c r="BN9" s="468">
        <v>652146</v>
      </c>
      <c r="BO9" s="469"/>
      <c r="BP9" s="469"/>
      <c r="BQ9" s="469"/>
      <c r="BR9" s="469"/>
      <c r="BS9" s="469"/>
      <c r="BT9" s="469"/>
      <c r="BU9" s="470"/>
      <c r="BV9" s="468">
        <v>719300</v>
      </c>
      <c r="BW9" s="469"/>
      <c r="BX9" s="469"/>
      <c r="BY9" s="469"/>
      <c r="BZ9" s="469"/>
      <c r="CA9" s="469"/>
      <c r="CB9" s="469"/>
      <c r="CC9" s="470"/>
      <c r="CD9" s="534" t="s">
        <v>108</v>
      </c>
      <c r="CE9" s="535"/>
      <c r="CF9" s="535"/>
      <c r="CG9" s="535"/>
      <c r="CH9" s="535"/>
      <c r="CI9" s="535"/>
      <c r="CJ9" s="535"/>
      <c r="CK9" s="535"/>
      <c r="CL9" s="535"/>
      <c r="CM9" s="535"/>
      <c r="CN9" s="535"/>
      <c r="CO9" s="535"/>
      <c r="CP9" s="535"/>
      <c r="CQ9" s="535"/>
      <c r="CR9" s="535"/>
      <c r="CS9" s="536"/>
      <c r="CT9" s="474">
        <v>20.5</v>
      </c>
      <c r="CU9" s="475"/>
      <c r="CV9" s="475"/>
      <c r="CW9" s="475"/>
      <c r="CX9" s="475"/>
      <c r="CY9" s="475"/>
      <c r="CZ9" s="475"/>
      <c r="DA9" s="476"/>
      <c r="DB9" s="474">
        <v>21.2</v>
      </c>
      <c r="DC9" s="475"/>
      <c r="DD9" s="475"/>
      <c r="DE9" s="475"/>
      <c r="DF9" s="475"/>
      <c r="DG9" s="475"/>
      <c r="DH9" s="475"/>
      <c r="DI9" s="476"/>
      <c r="DJ9" s="157"/>
      <c r="DK9" s="157"/>
      <c r="DL9" s="157"/>
      <c r="DM9" s="157"/>
      <c r="DN9" s="157"/>
      <c r="DO9" s="157"/>
    </row>
    <row r="10" spans="1:119" ht="18.75" customHeight="1" x14ac:dyDescent="0.15">
      <c r="A10" s="158"/>
      <c r="B10" s="496"/>
      <c r="C10" s="497"/>
      <c r="D10" s="497"/>
      <c r="E10" s="497"/>
      <c r="F10" s="497"/>
      <c r="G10" s="497"/>
      <c r="H10" s="497"/>
      <c r="I10" s="497"/>
      <c r="J10" s="497"/>
      <c r="K10" s="438"/>
      <c r="L10" s="537" t="s">
        <v>109</v>
      </c>
      <c r="M10" s="538"/>
      <c r="N10" s="538"/>
      <c r="O10" s="538"/>
      <c r="P10" s="538"/>
      <c r="Q10" s="539"/>
      <c r="R10" s="483">
        <v>849788</v>
      </c>
      <c r="S10" s="484"/>
      <c r="T10" s="484"/>
      <c r="U10" s="484"/>
      <c r="V10" s="486"/>
      <c r="W10" s="510"/>
      <c r="X10" s="511"/>
      <c r="Y10" s="512"/>
      <c r="Z10" s="480" t="s">
        <v>110</v>
      </c>
      <c r="AA10" s="481"/>
      <c r="AB10" s="481"/>
      <c r="AC10" s="481"/>
      <c r="AD10" s="481"/>
      <c r="AE10" s="481"/>
      <c r="AF10" s="481"/>
      <c r="AG10" s="481"/>
      <c r="AH10" s="482"/>
      <c r="AI10" s="483">
        <v>1</v>
      </c>
      <c r="AJ10" s="484"/>
      <c r="AK10" s="484"/>
      <c r="AL10" s="484"/>
      <c r="AM10" s="484"/>
      <c r="AN10" s="484"/>
      <c r="AO10" s="484"/>
      <c r="AP10" s="485"/>
      <c r="AQ10" s="483">
        <v>8200</v>
      </c>
      <c r="AR10" s="484"/>
      <c r="AS10" s="484"/>
      <c r="AT10" s="484"/>
      <c r="AU10" s="484"/>
      <c r="AV10" s="484"/>
      <c r="AW10" s="484"/>
      <c r="AX10" s="484"/>
      <c r="AY10" s="486"/>
      <c r="AZ10" s="465" t="s">
        <v>111</v>
      </c>
      <c r="BA10" s="466"/>
      <c r="BB10" s="466"/>
      <c r="BC10" s="466"/>
      <c r="BD10" s="466"/>
      <c r="BE10" s="466"/>
      <c r="BF10" s="466"/>
      <c r="BG10" s="466"/>
      <c r="BH10" s="466"/>
      <c r="BI10" s="466"/>
      <c r="BJ10" s="466"/>
      <c r="BK10" s="466"/>
      <c r="BL10" s="466"/>
      <c r="BM10" s="467"/>
      <c r="BN10" s="468">
        <v>2354500</v>
      </c>
      <c r="BO10" s="469"/>
      <c r="BP10" s="469"/>
      <c r="BQ10" s="469"/>
      <c r="BR10" s="469"/>
      <c r="BS10" s="469"/>
      <c r="BT10" s="469"/>
      <c r="BU10" s="470"/>
      <c r="BV10" s="468">
        <v>1999961</v>
      </c>
      <c r="BW10" s="469"/>
      <c r="BX10" s="469"/>
      <c r="BY10" s="469"/>
      <c r="BZ10" s="469"/>
      <c r="CA10" s="469"/>
      <c r="CB10" s="469"/>
      <c r="CC10" s="470"/>
      <c r="CD10" s="459" t="s">
        <v>112</v>
      </c>
      <c r="CE10" s="460"/>
      <c r="CF10" s="460"/>
      <c r="CG10" s="460"/>
      <c r="CH10" s="460"/>
      <c r="CI10" s="460"/>
      <c r="CJ10" s="460"/>
      <c r="CK10" s="460"/>
      <c r="CL10" s="460"/>
      <c r="CM10" s="460"/>
      <c r="CN10" s="460"/>
      <c r="CO10" s="460"/>
      <c r="CP10" s="460"/>
      <c r="CQ10" s="460"/>
      <c r="CR10" s="460"/>
      <c r="CS10" s="461"/>
      <c r="CT10" s="162"/>
      <c r="CU10" s="163"/>
      <c r="CV10" s="163"/>
      <c r="CW10" s="163"/>
      <c r="CX10" s="163"/>
      <c r="CY10" s="163"/>
      <c r="CZ10" s="163"/>
      <c r="DA10" s="164"/>
      <c r="DB10" s="162"/>
      <c r="DC10" s="163"/>
      <c r="DD10" s="163"/>
      <c r="DE10" s="163"/>
      <c r="DF10" s="163"/>
      <c r="DG10" s="163"/>
      <c r="DH10" s="163"/>
      <c r="DI10" s="164"/>
      <c r="DJ10" s="157"/>
      <c r="DK10" s="157"/>
      <c r="DL10" s="157"/>
      <c r="DM10" s="157"/>
      <c r="DN10" s="157"/>
      <c r="DO10" s="157"/>
    </row>
    <row r="11" spans="1:119" ht="18.75" customHeight="1" thickBot="1" x14ac:dyDescent="0.2">
      <c r="A11" s="158"/>
      <c r="B11" s="498"/>
      <c r="C11" s="499"/>
      <c r="D11" s="499"/>
      <c r="E11" s="499"/>
      <c r="F11" s="499"/>
      <c r="G11" s="499"/>
      <c r="H11" s="499"/>
      <c r="I11" s="499"/>
      <c r="J11" s="499"/>
      <c r="K11" s="500"/>
      <c r="L11" s="528" t="s">
        <v>113</v>
      </c>
      <c r="M11" s="529"/>
      <c r="N11" s="529"/>
      <c r="O11" s="529"/>
      <c r="P11" s="529"/>
      <c r="Q11" s="530"/>
      <c r="R11" s="531" t="s">
        <v>114</v>
      </c>
      <c r="S11" s="532"/>
      <c r="T11" s="532"/>
      <c r="U11" s="532"/>
      <c r="V11" s="533"/>
      <c r="W11" s="513"/>
      <c r="X11" s="514"/>
      <c r="Y11" s="515"/>
      <c r="Z11" s="480" t="s">
        <v>115</v>
      </c>
      <c r="AA11" s="481"/>
      <c r="AB11" s="481"/>
      <c r="AC11" s="481"/>
      <c r="AD11" s="481"/>
      <c r="AE11" s="481"/>
      <c r="AF11" s="481"/>
      <c r="AG11" s="481"/>
      <c r="AH11" s="482"/>
      <c r="AI11" s="483">
        <v>36</v>
      </c>
      <c r="AJ11" s="484"/>
      <c r="AK11" s="484"/>
      <c r="AL11" s="484"/>
      <c r="AM11" s="484"/>
      <c r="AN11" s="484"/>
      <c r="AO11" s="484"/>
      <c r="AP11" s="485"/>
      <c r="AQ11" s="483">
        <v>7600</v>
      </c>
      <c r="AR11" s="484"/>
      <c r="AS11" s="484"/>
      <c r="AT11" s="484"/>
      <c r="AU11" s="484"/>
      <c r="AV11" s="484"/>
      <c r="AW11" s="484"/>
      <c r="AX11" s="484"/>
      <c r="AY11" s="486"/>
      <c r="AZ11" s="465" t="s">
        <v>116</v>
      </c>
      <c r="BA11" s="466"/>
      <c r="BB11" s="466"/>
      <c r="BC11" s="466"/>
      <c r="BD11" s="466"/>
      <c r="BE11" s="466"/>
      <c r="BF11" s="466"/>
      <c r="BG11" s="466"/>
      <c r="BH11" s="466"/>
      <c r="BI11" s="466"/>
      <c r="BJ11" s="466"/>
      <c r="BK11" s="466"/>
      <c r="BL11" s="466"/>
      <c r="BM11" s="467"/>
      <c r="BN11" s="468">
        <v>0</v>
      </c>
      <c r="BO11" s="469"/>
      <c r="BP11" s="469"/>
      <c r="BQ11" s="469"/>
      <c r="BR11" s="469"/>
      <c r="BS11" s="469"/>
      <c r="BT11" s="469"/>
      <c r="BU11" s="470"/>
      <c r="BV11" s="468">
        <v>0</v>
      </c>
      <c r="BW11" s="469"/>
      <c r="BX11" s="469"/>
      <c r="BY11" s="469"/>
      <c r="BZ11" s="469"/>
      <c r="CA11" s="469"/>
      <c r="CB11" s="469"/>
      <c r="CC11" s="470"/>
      <c r="CD11" s="471" t="s">
        <v>117</v>
      </c>
      <c r="CE11" s="472"/>
      <c r="CF11" s="472"/>
      <c r="CG11" s="472"/>
      <c r="CH11" s="472"/>
      <c r="CI11" s="472"/>
      <c r="CJ11" s="472"/>
      <c r="CK11" s="472"/>
      <c r="CL11" s="472"/>
      <c r="CM11" s="472"/>
      <c r="CN11" s="472"/>
      <c r="CO11" s="472"/>
      <c r="CP11" s="472"/>
      <c r="CQ11" s="472"/>
      <c r="CR11" s="472"/>
      <c r="CS11" s="473"/>
      <c r="CT11" s="540" t="s">
        <v>118</v>
      </c>
      <c r="CU11" s="541"/>
      <c r="CV11" s="541"/>
      <c r="CW11" s="541"/>
      <c r="CX11" s="541"/>
      <c r="CY11" s="541"/>
      <c r="CZ11" s="541"/>
      <c r="DA11" s="542"/>
      <c r="DB11" s="540" t="s">
        <v>119</v>
      </c>
      <c r="DC11" s="541"/>
      <c r="DD11" s="541"/>
      <c r="DE11" s="541"/>
      <c r="DF11" s="541"/>
      <c r="DG11" s="541"/>
      <c r="DH11" s="541"/>
      <c r="DI11" s="542"/>
      <c r="DJ11" s="157"/>
      <c r="DK11" s="157"/>
      <c r="DL11" s="157"/>
      <c r="DM11" s="157"/>
      <c r="DN11" s="157"/>
      <c r="DO11" s="157"/>
    </row>
    <row r="12" spans="1:119" ht="18.75" customHeight="1" x14ac:dyDescent="0.15">
      <c r="A12" s="158"/>
      <c r="B12" s="543" t="s">
        <v>120</v>
      </c>
      <c r="C12" s="544"/>
      <c r="D12" s="544"/>
      <c r="E12" s="544"/>
      <c r="F12" s="544"/>
      <c r="G12" s="544"/>
      <c r="H12" s="544"/>
      <c r="I12" s="544"/>
      <c r="J12" s="544"/>
      <c r="K12" s="545"/>
      <c r="L12" s="552" t="s">
        <v>121</v>
      </c>
      <c r="M12" s="553"/>
      <c r="N12" s="553"/>
      <c r="O12" s="553"/>
      <c r="P12" s="553"/>
      <c r="Q12" s="554"/>
      <c r="R12" s="555">
        <v>828781</v>
      </c>
      <c r="S12" s="556"/>
      <c r="T12" s="556"/>
      <c r="U12" s="556"/>
      <c r="V12" s="557"/>
      <c r="W12" s="507" t="s">
        <v>122</v>
      </c>
      <c r="X12" s="508"/>
      <c r="Y12" s="509"/>
      <c r="Z12" s="516" t="s">
        <v>1</v>
      </c>
      <c r="AA12" s="494"/>
      <c r="AB12" s="494"/>
      <c r="AC12" s="494"/>
      <c r="AD12" s="494"/>
      <c r="AE12" s="494"/>
      <c r="AF12" s="494"/>
      <c r="AG12" s="494"/>
      <c r="AH12" s="495"/>
      <c r="AI12" s="524" t="s">
        <v>123</v>
      </c>
      <c r="AJ12" s="494"/>
      <c r="AK12" s="494"/>
      <c r="AL12" s="494"/>
      <c r="AM12" s="495"/>
      <c r="AN12" s="524" t="s">
        <v>124</v>
      </c>
      <c r="AO12" s="525"/>
      <c r="AP12" s="525"/>
      <c r="AQ12" s="525"/>
      <c r="AR12" s="525"/>
      <c r="AS12" s="558"/>
      <c r="AT12" s="571" t="s">
        <v>125</v>
      </c>
      <c r="AU12" s="572"/>
      <c r="AV12" s="572"/>
      <c r="AW12" s="572"/>
      <c r="AX12" s="572"/>
      <c r="AY12" s="573"/>
      <c r="AZ12" s="465" t="s">
        <v>126</v>
      </c>
      <c r="BA12" s="466"/>
      <c r="BB12" s="466"/>
      <c r="BC12" s="466"/>
      <c r="BD12" s="466"/>
      <c r="BE12" s="466"/>
      <c r="BF12" s="466"/>
      <c r="BG12" s="466"/>
      <c r="BH12" s="466"/>
      <c r="BI12" s="466"/>
      <c r="BJ12" s="466"/>
      <c r="BK12" s="466"/>
      <c r="BL12" s="466"/>
      <c r="BM12" s="467"/>
      <c r="BN12" s="468">
        <v>2330000</v>
      </c>
      <c r="BO12" s="469"/>
      <c r="BP12" s="469"/>
      <c r="BQ12" s="469"/>
      <c r="BR12" s="469"/>
      <c r="BS12" s="469"/>
      <c r="BT12" s="469"/>
      <c r="BU12" s="470"/>
      <c r="BV12" s="468">
        <v>4600000</v>
      </c>
      <c r="BW12" s="469"/>
      <c r="BX12" s="469"/>
      <c r="BY12" s="469"/>
      <c r="BZ12" s="469"/>
      <c r="CA12" s="469"/>
      <c r="CB12" s="469"/>
      <c r="CC12" s="470"/>
      <c r="CD12" s="471" t="s">
        <v>127</v>
      </c>
      <c r="CE12" s="472"/>
      <c r="CF12" s="472"/>
      <c r="CG12" s="472"/>
      <c r="CH12" s="472"/>
      <c r="CI12" s="472"/>
      <c r="CJ12" s="472"/>
      <c r="CK12" s="472"/>
      <c r="CL12" s="472"/>
      <c r="CM12" s="472"/>
      <c r="CN12" s="472"/>
      <c r="CO12" s="472"/>
      <c r="CP12" s="472"/>
      <c r="CQ12" s="472"/>
      <c r="CR12" s="472"/>
      <c r="CS12" s="473"/>
      <c r="CT12" s="540" t="s">
        <v>128</v>
      </c>
      <c r="CU12" s="541"/>
      <c r="CV12" s="541"/>
      <c r="CW12" s="541"/>
      <c r="CX12" s="541"/>
      <c r="CY12" s="541"/>
      <c r="CZ12" s="541"/>
      <c r="DA12" s="542"/>
      <c r="DB12" s="540" t="s">
        <v>119</v>
      </c>
      <c r="DC12" s="541"/>
      <c r="DD12" s="541"/>
      <c r="DE12" s="541"/>
      <c r="DF12" s="541"/>
      <c r="DG12" s="541"/>
      <c r="DH12" s="541"/>
      <c r="DI12" s="542"/>
      <c r="DJ12" s="157"/>
      <c r="DK12" s="157"/>
      <c r="DL12" s="157"/>
      <c r="DM12" s="157"/>
      <c r="DN12" s="157"/>
      <c r="DO12" s="157"/>
    </row>
    <row r="13" spans="1:119" ht="18.75" customHeight="1" thickBot="1" x14ac:dyDescent="0.2">
      <c r="A13" s="158"/>
      <c r="B13" s="546"/>
      <c r="C13" s="547"/>
      <c r="D13" s="547"/>
      <c r="E13" s="547"/>
      <c r="F13" s="547"/>
      <c r="G13" s="547"/>
      <c r="H13" s="547"/>
      <c r="I13" s="547"/>
      <c r="J13" s="547"/>
      <c r="K13" s="548"/>
      <c r="L13" s="165"/>
      <c r="M13" s="562" t="s">
        <v>129</v>
      </c>
      <c r="N13" s="563"/>
      <c r="O13" s="563"/>
      <c r="P13" s="563"/>
      <c r="Q13" s="564"/>
      <c r="R13" s="565">
        <v>822443</v>
      </c>
      <c r="S13" s="566"/>
      <c r="T13" s="566"/>
      <c r="U13" s="566"/>
      <c r="V13" s="567"/>
      <c r="W13" s="510"/>
      <c r="X13" s="511"/>
      <c r="Y13" s="512"/>
      <c r="Z13" s="445"/>
      <c r="AA13" s="517"/>
      <c r="AB13" s="517"/>
      <c r="AC13" s="517"/>
      <c r="AD13" s="517"/>
      <c r="AE13" s="517"/>
      <c r="AF13" s="517"/>
      <c r="AG13" s="517"/>
      <c r="AH13" s="518"/>
      <c r="AI13" s="445"/>
      <c r="AJ13" s="517"/>
      <c r="AK13" s="517"/>
      <c r="AL13" s="517"/>
      <c r="AM13" s="518"/>
      <c r="AN13" s="559"/>
      <c r="AO13" s="560"/>
      <c r="AP13" s="560"/>
      <c r="AQ13" s="560"/>
      <c r="AR13" s="560"/>
      <c r="AS13" s="561"/>
      <c r="AT13" s="574"/>
      <c r="AU13" s="575"/>
      <c r="AV13" s="575"/>
      <c r="AW13" s="575"/>
      <c r="AX13" s="575"/>
      <c r="AY13" s="576"/>
      <c r="AZ13" s="568" t="s">
        <v>130</v>
      </c>
      <c r="BA13" s="569"/>
      <c r="BB13" s="569"/>
      <c r="BC13" s="569"/>
      <c r="BD13" s="569"/>
      <c r="BE13" s="569"/>
      <c r="BF13" s="569"/>
      <c r="BG13" s="569"/>
      <c r="BH13" s="569"/>
      <c r="BI13" s="569"/>
      <c r="BJ13" s="569"/>
      <c r="BK13" s="569"/>
      <c r="BL13" s="569"/>
      <c r="BM13" s="570"/>
      <c r="BN13" s="468">
        <v>676646</v>
      </c>
      <c r="BO13" s="469"/>
      <c r="BP13" s="469"/>
      <c r="BQ13" s="469"/>
      <c r="BR13" s="469"/>
      <c r="BS13" s="469"/>
      <c r="BT13" s="469"/>
      <c r="BU13" s="470"/>
      <c r="BV13" s="468">
        <v>-1880739</v>
      </c>
      <c r="BW13" s="469"/>
      <c r="BX13" s="469"/>
      <c r="BY13" s="469"/>
      <c r="BZ13" s="469"/>
      <c r="CA13" s="469"/>
      <c r="CB13" s="469"/>
      <c r="CC13" s="470"/>
      <c r="CD13" s="471" t="s">
        <v>131</v>
      </c>
      <c r="CE13" s="472"/>
      <c r="CF13" s="472"/>
      <c r="CG13" s="472"/>
      <c r="CH13" s="472"/>
      <c r="CI13" s="472"/>
      <c r="CJ13" s="472"/>
      <c r="CK13" s="472"/>
      <c r="CL13" s="472"/>
      <c r="CM13" s="472"/>
      <c r="CN13" s="472"/>
      <c r="CO13" s="472"/>
      <c r="CP13" s="472"/>
      <c r="CQ13" s="472"/>
      <c r="CR13" s="472"/>
      <c r="CS13" s="473"/>
      <c r="CT13" s="474">
        <v>9.4</v>
      </c>
      <c r="CU13" s="475"/>
      <c r="CV13" s="475"/>
      <c r="CW13" s="475"/>
      <c r="CX13" s="475"/>
      <c r="CY13" s="475"/>
      <c r="CZ13" s="475"/>
      <c r="DA13" s="476"/>
      <c r="DB13" s="474">
        <v>9.6</v>
      </c>
      <c r="DC13" s="475"/>
      <c r="DD13" s="475"/>
      <c r="DE13" s="475"/>
      <c r="DF13" s="475"/>
      <c r="DG13" s="475"/>
      <c r="DH13" s="475"/>
      <c r="DI13" s="476"/>
      <c r="DJ13" s="157"/>
      <c r="DK13" s="157"/>
      <c r="DL13" s="157"/>
      <c r="DM13" s="157"/>
      <c r="DN13" s="157"/>
      <c r="DO13" s="157"/>
    </row>
    <row r="14" spans="1:119" ht="18.75" customHeight="1" thickBot="1" x14ac:dyDescent="0.2">
      <c r="A14" s="158"/>
      <c r="B14" s="546"/>
      <c r="C14" s="547"/>
      <c r="D14" s="547"/>
      <c r="E14" s="547"/>
      <c r="F14" s="547"/>
      <c r="G14" s="547"/>
      <c r="H14" s="547"/>
      <c r="I14" s="547"/>
      <c r="J14" s="547"/>
      <c r="K14" s="548"/>
      <c r="L14" s="580" t="s">
        <v>132</v>
      </c>
      <c r="M14" s="581"/>
      <c r="N14" s="581"/>
      <c r="O14" s="581"/>
      <c r="P14" s="581"/>
      <c r="Q14" s="582"/>
      <c r="R14" s="583">
        <v>833272</v>
      </c>
      <c r="S14" s="584"/>
      <c r="T14" s="584"/>
      <c r="U14" s="584"/>
      <c r="V14" s="585"/>
      <c r="W14" s="510"/>
      <c r="X14" s="511"/>
      <c r="Y14" s="512"/>
      <c r="Z14" s="537" t="s">
        <v>133</v>
      </c>
      <c r="AA14" s="538"/>
      <c r="AB14" s="538"/>
      <c r="AC14" s="538"/>
      <c r="AD14" s="538"/>
      <c r="AE14" s="538"/>
      <c r="AF14" s="538"/>
      <c r="AG14" s="538"/>
      <c r="AH14" s="539"/>
      <c r="AI14" s="483">
        <v>3987</v>
      </c>
      <c r="AJ14" s="484"/>
      <c r="AK14" s="484"/>
      <c r="AL14" s="484"/>
      <c r="AM14" s="485"/>
      <c r="AN14" s="483">
        <v>13097295</v>
      </c>
      <c r="AO14" s="484"/>
      <c r="AP14" s="484"/>
      <c r="AQ14" s="484"/>
      <c r="AR14" s="484"/>
      <c r="AS14" s="485"/>
      <c r="AT14" s="483">
        <v>3285</v>
      </c>
      <c r="AU14" s="484"/>
      <c r="AV14" s="484"/>
      <c r="AW14" s="484"/>
      <c r="AX14" s="484"/>
      <c r="AY14" s="486"/>
      <c r="AZ14" s="477" t="s">
        <v>134</v>
      </c>
      <c r="BA14" s="478"/>
      <c r="BB14" s="478"/>
      <c r="BC14" s="478"/>
      <c r="BD14" s="478"/>
      <c r="BE14" s="478"/>
      <c r="BF14" s="478"/>
      <c r="BG14" s="478"/>
      <c r="BH14" s="478"/>
      <c r="BI14" s="478"/>
      <c r="BJ14" s="478"/>
      <c r="BK14" s="478"/>
      <c r="BL14" s="478"/>
      <c r="BM14" s="479"/>
      <c r="BN14" s="456">
        <v>76919808</v>
      </c>
      <c r="BO14" s="457"/>
      <c r="BP14" s="457"/>
      <c r="BQ14" s="457"/>
      <c r="BR14" s="457"/>
      <c r="BS14" s="457"/>
      <c r="BT14" s="457"/>
      <c r="BU14" s="458"/>
      <c r="BV14" s="456">
        <v>75351761</v>
      </c>
      <c r="BW14" s="457"/>
      <c r="BX14" s="457"/>
      <c r="BY14" s="457"/>
      <c r="BZ14" s="457"/>
      <c r="CA14" s="457"/>
      <c r="CB14" s="457"/>
      <c r="CC14" s="458"/>
      <c r="CD14" s="534" t="s">
        <v>135</v>
      </c>
      <c r="CE14" s="535"/>
      <c r="CF14" s="535"/>
      <c r="CG14" s="535"/>
      <c r="CH14" s="535"/>
      <c r="CI14" s="535"/>
      <c r="CJ14" s="535"/>
      <c r="CK14" s="535"/>
      <c r="CL14" s="535"/>
      <c r="CM14" s="535"/>
      <c r="CN14" s="535"/>
      <c r="CO14" s="535"/>
      <c r="CP14" s="535"/>
      <c r="CQ14" s="535"/>
      <c r="CR14" s="535"/>
      <c r="CS14" s="536"/>
      <c r="CT14" s="577">
        <v>111.6</v>
      </c>
      <c r="CU14" s="578"/>
      <c r="CV14" s="578"/>
      <c r="CW14" s="578"/>
      <c r="CX14" s="578"/>
      <c r="CY14" s="578"/>
      <c r="CZ14" s="578"/>
      <c r="DA14" s="579"/>
      <c r="DB14" s="577">
        <v>112.2</v>
      </c>
      <c r="DC14" s="578"/>
      <c r="DD14" s="578"/>
      <c r="DE14" s="578"/>
      <c r="DF14" s="578"/>
      <c r="DG14" s="578"/>
      <c r="DH14" s="578"/>
      <c r="DI14" s="579"/>
      <c r="DJ14" s="157"/>
      <c r="DK14" s="157"/>
      <c r="DL14" s="157"/>
      <c r="DM14" s="157"/>
      <c r="DN14" s="157"/>
      <c r="DO14" s="157"/>
    </row>
    <row r="15" spans="1:119" ht="18.75" customHeight="1" x14ac:dyDescent="0.15">
      <c r="A15" s="158"/>
      <c r="B15" s="546"/>
      <c r="C15" s="547"/>
      <c r="D15" s="547"/>
      <c r="E15" s="547"/>
      <c r="F15" s="547"/>
      <c r="G15" s="547"/>
      <c r="H15" s="547"/>
      <c r="I15" s="547"/>
      <c r="J15" s="547"/>
      <c r="K15" s="548"/>
      <c r="L15" s="165"/>
      <c r="M15" s="562" t="s">
        <v>136</v>
      </c>
      <c r="N15" s="563"/>
      <c r="O15" s="563"/>
      <c r="P15" s="563"/>
      <c r="Q15" s="564"/>
      <c r="R15" s="583">
        <v>827606</v>
      </c>
      <c r="S15" s="584"/>
      <c r="T15" s="584"/>
      <c r="U15" s="584"/>
      <c r="V15" s="585"/>
      <c r="W15" s="510"/>
      <c r="X15" s="511"/>
      <c r="Y15" s="512"/>
      <c r="Z15" s="537" t="s">
        <v>137</v>
      </c>
      <c r="AA15" s="538"/>
      <c r="AB15" s="538"/>
      <c r="AC15" s="538"/>
      <c r="AD15" s="538"/>
      <c r="AE15" s="538"/>
      <c r="AF15" s="538"/>
      <c r="AG15" s="538"/>
      <c r="AH15" s="539"/>
      <c r="AI15" s="483" t="s">
        <v>138</v>
      </c>
      <c r="AJ15" s="484"/>
      <c r="AK15" s="484"/>
      <c r="AL15" s="484"/>
      <c r="AM15" s="485"/>
      <c r="AN15" s="483" t="s">
        <v>118</v>
      </c>
      <c r="AO15" s="484"/>
      <c r="AP15" s="484"/>
      <c r="AQ15" s="484"/>
      <c r="AR15" s="484"/>
      <c r="AS15" s="485"/>
      <c r="AT15" s="483" t="s">
        <v>138</v>
      </c>
      <c r="AU15" s="484"/>
      <c r="AV15" s="484"/>
      <c r="AW15" s="484"/>
      <c r="AX15" s="484"/>
      <c r="AY15" s="486"/>
      <c r="AZ15" s="465" t="s">
        <v>139</v>
      </c>
      <c r="BA15" s="466"/>
      <c r="BB15" s="466"/>
      <c r="BC15" s="466"/>
      <c r="BD15" s="466"/>
      <c r="BE15" s="466"/>
      <c r="BF15" s="466"/>
      <c r="BG15" s="466"/>
      <c r="BH15" s="466"/>
      <c r="BI15" s="466"/>
      <c r="BJ15" s="466"/>
      <c r="BK15" s="466"/>
      <c r="BL15" s="466"/>
      <c r="BM15" s="467"/>
      <c r="BN15" s="468">
        <v>218896208</v>
      </c>
      <c r="BO15" s="469"/>
      <c r="BP15" s="469"/>
      <c r="BQ15" s="469"/>
      <c r="BR15" s="469"/>
      <c r="BS15" s="469"/>
      <c r="BT15" s="469"/>
      <c r="BU15" s="470"/>
      <c r="BV15" s="468">
        <v>219313599</v>
      </c>
      <c r="BW15" s="469"/>
      <c r="BX15" s="469"/>
      <c r="BY15" s="469"/>
      <c r="BZ15" s="469"/>
      <c r="CA15" s="469"/>
      <c r="CB15" s="469"/>
      <c r="CC15" s="470"/>
      <c r="CD15" s="588" t="s">
        <v>140</v>
      </c>
      <c r="CE15" s="589"/>
      <c r="CF15" s="589"/>
      <c r="CG15" s="589"/>
      <c r="CH15" s="589"/>
      <c r="CI15" s="589"/>
      <c r="CJ15" s="589"/>
      <c r="CK15" s="589"/>
      <c r="CL15" s="589"/>
      <c r="CM15" s="589"/>
      <c r="CN15" s="589"/>
      <c r="CO15" s="589"/>
      <c r="CP15" s="589"/>
      <c r="CQ15" s="589"/>
      <c r="CR15" s="589"/>
      <c r="CS15" s="590"/>
      <c r="CT15" s="166"/>
      <c r="CU15" s="167"/>
      <c r="CV15" s="167"/>
      <c r="CW15" s="167"/>
      <c r="CX15" s="167"/>
      <c r="CY15" s="167"/>
      <c r="CZ15" s="167"/>
      <c r="DA15" s="168"/>
      <c r="DB15" s="166"/>
      <c r="DC15" s="167"/>
      <c r="DD15" s="167"/>
      <c r="DE15" s="167"/>
      <c r="DF15" s="167"/>
      <c r="DG15" s="167"/>
      <c r="DH15" s="167"/>
      <c r="DI15" s="168"/>
      <c r="DJ15" s="157"/>
      <c r="DK15" s="157"/>
      <c r="DL15" s="157"/>
      <c r="DM15" s="157"/>
      <c r="DN15" s="157"/>
      <c r="DO15" s="157"/>
    </row>
    <row r="16" spans="1:119" ht="18.75" customHeight="1" x14ac:dyDescent="0.15">
      <c r="A16" s="158"/>
      <c r="B16" s="546"/>
      <c r="C16" s="547"/>
      <c r="D16" s="547"/>
      <c r="E16" s="547"/>
      <c r="F16" s="547"/>
      <c r="G16" s="547"/>
      <c r="H16" s="547"/>
      <c r="I16" s="547"/>
      <c r="J16" s="547"/>
      <c r="K16" s="548"/>
      <c r="L16" s="580" t="s">
        <v>141</v>
      </c>
      <c r="M16" s="597"/>
      <c r="N16" s="597"/>
      <c r="O16" s="597"/>
      <c r="P16" s="597"/>
      <c r="Q16" s="598"/>
      <c r="R16" s="594" t="s">
        <v>142</v>
      </c>
      <c r="S16" s="595"/>
      <c r="T16" s="595"/>
      <c r="U16" s="595"/>
      <c r="V16" s="596"/>
      <c r="W16" s="510"/>
      <c r="X16" s="511"/>
      <c r="Y16" s="512"/>
      <c r="Z16" s="537" t="s">
        <v>143</v>
      </c>
      <c r="AA16" s="538"/>
      <c r="AB16" s="538"/>
      <c r="AC16" s="538"/>
      <c r="AD16" s="538"/>
      <c r="AE16" s="538"/>
      <c r="AF16" s="538"/>
      <c r="AG16" s="538"/>
      <c r="AH16" s="539"/>
      <c r="AI16" s="483">
        <v>91</v>
      </c>
      <c r="AJ16" s="484"/>
      <c r="AK16" s="484"/>
      <c r="AL16" s="484"/>
      <c r="AM16" s="485"/>
      <c r="AN16" s="483">
        <v>294021</v>
      </c>
      <c r="AO16" s="484"/>
      <c r="AP16" s="484"/>
      <c r="AQ16" s="484"/>
      <c r="AR16" s="484"/>
      <c r="AS16" s="485"/>
      <c r="AT16" s="483">
        <v>3231</v>
      </c>
      <c r="AU16" s="484"/>
      <c r="AV16" s="484"/>
      <c r="AW16" s="484"/>
      <c r="AX16" s="484"/>
      <c r="AY16" s="486"/>
      <c r="AZ16" s="465" t="s">
        <v>144</v>
      </c>
      <c r="BA16" s="466"/>
      <c r="BB16" s="466"/>
      <c r="BC16" s="466"/>
      <c r="BD16" s="466"/>
      <c r="BE16" s="466"/>
      <c r="BF16" s="466"/>
      <c r="BG16" s="466"/>
      <c r="BH16" s="466"/>
      <c r="BI16" s="466"/>
      <c r="BJ16" s="466"/>
      <c r="BK16" s="466"/>
      <c r="BL16" s="466"/>
      <c r="BM16" s="467"/>
      <c r="BN16" s="468">
        <v>96278217</v>
      </c>
      <c r="BO16" s="469"/>
      <c r="BP16" s="469"/>
      <c r="BQ16" s="469"/>
      <c r="BR16" s="469"/>
      <c r="BS16" s="469"/>
      <c r="BT16" s="469"/>
      <c r="BU16" s="470"/>
      <c r="BV16" s="468">
        <v>94334949</v>
      </c>
      <c r="BW16" s="469"/>
      <c r="BX16" s="469"/>
      <c r="BY16" s="469"/>
      <c r="BZ16" s="469"/>
      <c r="CA16" s="469"/>
      <c r="CB16" s="469"/>
      <c r="CC16" s="470"/>
      <c r="CD16" s="169"/>
      <c r="CE16" s="586"/>
      <c r="CF16" s="586"/>
      <c r="CG16" s="586"/>
      <c r="CH16" s="586"/>
      <c r="CI16" s="586"/>
      <c r="CJ16" s="586"/>
      <c r="CK16" s="586"/>
      <c r="CL16" s="586"/>
      <c r="CM16" s="586"/>
      <c r="CN16" s="586"/>
      <c r="CO16" s="586"/>
      <c r="CP16" s="586"/>
      <c r="CQ16" s="586"/>
      <c r="CR16" s="586"/>
      <c r="CS16" s="587"/>
      <c r="CT16" s="474"/>
      <c r="CU16" s="475"/>
      <c r="CV16" s="475"/>
      <c r="CW16" s="475"/>
      <c r="CX16" s="475"/>
      <c r="CY16" s="475"/>
      <c r="CZ16" s="475"/>
      <c r="DA16" s="476"/>
      <c r="DB16" s="474"/>
      <c r="DC16" s="475"/>
      <c r="DD16" s="475"/>
      <c r="DE16" s="475"/>
      <c r="DF16" s="475"/>
      <c r="DG16" s="475"/>
      <c r="DH16" s="475"/>
      <c r="DI16" s="476"/>
      <c r="DJ16" s="157"/>
      <c r="DK16" s="157"/>
      <c r="DL16" s="157"/>
      <c r="DM16" s="157"/>
      <c r="DN16" s="157"/>
      <c r="DO16" s="157"/>
    </row>
    <row r="17" spans="1:119" ht="18.75" customHeight="1" thickBot="1" x14ac:dyDescent="0.2">
      <c r="A17" s="158"/>
      <c r="B17" s="549"/>
      <c r="C17" s="550"/>
      <c r="D17" s="550"/>
      <c r="E17" s="550"/>
      <c r="F17" s="550"/>
      <c r="G17" s="550"/>
      <c r="H17" s="550"/>
      <c r="I17" s="550"/>
      <c r="J17" s="550"/>
      <c r="K17" s="551"/>
      <c r="L17" s="170"/>
      <c r="M17" s="591" t="s">
        <v>145</v>
      </c>
      <c r="N17" s="592"/>
      <c r="O17" s="592"/>
      <c r="P17" s="592"/>
      <c r="Q17" s="593"/>
      <c r="R17" s="594" t="s">
        <v>146</v>
      </c>
      <c r="S17" s="595"/>
      <c r="T17" s="595"/>
      <c r="U17" s="595"/>
      <c r="V17" s="596"/>
      <c r="W17" s="510"/>
      <c r="X17" s="511"/>
      <c r="Y17" s="512"/>
      <c r="Z17" s="537" t="s">
        <v>147</v>
      </c>
      <c r="AA17" s="538"/>
      <c r="AB17" s="538"/>
      <c r="AC17" s="538"/>
      <c r="AD17" s="538"/>
      <c r="AE17" s="538"/>
      <c r="AF17" s="538"/>
      <c r="AG17" s="538"/>
      <c r="AH17" s="539"/>
      <c r="AI17" s="483">
        <v>1722</v>
      </c>
      <c r="AJ17" s="484"/>
      <c r="AK17" s="484"/>
      <c r="AL17" s="484"/>
      <c r="AM17" s="485"/>
      <c r="AN17" s="483">
        <v>5434632</v>
      </c>
      <c r="AO17" s="484"/>
      <c r="AP17" s="484"/>
      <c r="AQ17" s="484"/>
      <c r="AR17" s="484"/>
      <c r="AS17" s="485"/>
      <c r="AT17" s="483">
        <v>3156</v>
      </c>
      <c r="AU17" s="484"/>
      <c r="AV17" s="484"/>
      <c r="AW17" s="484"/>
      <c r="AX17" s="484"/>
      <c r="AY17" s="486"/>
      <c r="AZ17" s="465" t="s">
        <v>148</v>
      </c>
      <c r="BA17" s="466"/>
      <c r="BB17" s="466"/>
      <c r="BC17" s="466"/>
      <c r="BD17" s="466"/>
      <c r="BE17" s="466"/>
      <c r="BF17" s="466"/>
      <c r="BG17" s="466"/>
      <c r="BH17" s="466"/>
      <c r="BI17" s="466"/>
      <c r="BJ17" s="466"/>
      <c r="BK17" s="466"/>
      <c r="BL17" s="466"/>
      <c r="BM17" s="467"/>
      <c r="BN17" s="468">
        <v>243321016</v>
      </c>
      <c r="BO17" s="469"/>
      <c r="BP17" s="469"/>
      <c r="BQ17" s="469"/>
      <c r="BR17" s="469"/>
      <c r="BS17" s="469"/>
      <c r="BT17" s="469"/>
      <c r="BU17" s="470"/>
      <c r="BV17" s="468">
        <v>242561200</v>
      </c>
      <c r="BW17" s="469"/>
      <c r="BX17" s="469"/>
      <c r="BY17" s="469"/>
      <c r="BZ17" s="469"/>
      <c r="CA17" s="469"/>
      <c r="CB17" s="469"/>
      <c r="CC17" s="470"/>
      <c r="CD17" s="169"/>
      <c r="CE17" s="586"/>
      <c r="CF17" s="586"/>
      <c r="CG17" s="586"/>
      <c r="CH17" s="586"/>
      <c r="CI17" s="586"/>
      <c r="CJ17" s="586"/>
      <c r="CK17" s="586"/>
      <c r="CL17" s="586"/>
      <c r="CM17" s="586"/>
      <c r="CN17" s="586"/>
      <c r="CO17" s="586"/>
      <c r="CP17" s="586"/>
      <c r="CQ17" s="586"/>
      <c r="CR17" s="586"/>
      <c r="CS17" s="587"/>
      <c r="CT17" s="474"/>
      <c r="CU17" s="475"/>
      <c r="CV17" s="475"/>
      <c r="CW17" s="475"/>
      <c r="CX17" s="475"/>
      <c r="CY17" s="475"/>
      <c r="CZ17" s="475"/>
      <c r="DA17" s="476"/>
      <c r="DB17" s="474"/>
      <c r="DC17" s="475"/>
      <c r="DD17" s="475"/>
      <c r="DE17" s="475"/>
      <c r="DF17" s="475"/>
      <c r="DG17" s="475"/>
      <c r="DH17" s="475"/>
      <c r="DI17" s="476"/>
      <c r="DJ17" s="157"/>
      <c r="DK17" s="157"/>
      <c r="DL17" s="157"/>
      <c r="DM17" s="157"/>
      <c r="DN17" s="157"/>
      <c r="DO17" s="157"/>
    </row>
    <row r="18" spans="1:119" ht="18.75" customHeight="1" thickBot="1" x14ac:dyDescent="0.2">
      <c r="A18" s="158"/>
      <c r="B18" s="450" t="s">
        <v>149</v>
      </c>
      <c r="C18" s="451"/>
      <c r="D18" s="451"/>
      <c r="E18" s="451"/>
      <c r="F18" s="451"/>
      <c r="G18" s="451"/>
      <c r="H18" s="451"/>
      <c r="I18" s="451"/>
      <c r="J18" s="451"/>
      <c r="K18" s="599"/>
      <c r="L18" s="600">
        <v>2441</v>
      </c>
      <c r="M18" s="601"/>
      <c r="N18" s="601"/>
      <c r="O18" s="601"/>
      <c r="P18" s="601"/>
      <c r="Q18" s="601"/>
      <c r="R18" s="601"/>
      <c r="S18" s="601"/>
      <c r="T18" s="601"/>
      <c r="U18" s="601"/>
      <c r="V18" s="601"/>
      <c r="W18" s="510"/>
      <c r="X18" s="511"/>
      <c r="Y18" s="512"/>
      <c r="Z18" s="537" t="s">
        <v>150</v>
      </c>
      <c r="AA18" s="538"/>
      <c r="AB18" s="538"/>
      <c r="AC18" s="538"/>
      <c r="AD18" s="538"/>
      <c r="AE18" s="538"/>
      <c r="AF18" s="538"/>
      <c r="AG18" s="538"/>
      <c r="AH18" s="539"/>
      <c r="AI18" s="483">
        <v>7407</v>
      </c>
      <c r="AJ18" s="484"/>
      <c r="AK18" s="484"/>
      <c r="AL18" s="484"/>
      <c r="AM18" s="485"/>
      <c r="AN18" s="483">
        <v>27588004</v>
      </c>
      <c r="AO18" s="484"/>
      <c r="AP18" s="484"/>
      <c r="AQ18" s="484"/>
      <c r="AR18" s="484"/>
      <c r="AS18" s="485"/>
      <c r="AT18" s="483">
        <v>3725</v>
      </c>
      <c r="AU18" s="484"/>
      <c r="AV18" s="484"/>
      <c r="AW18" s="484"/>
      <c r="AX18" s="484"/>
      <c r="AY18" s="486"/>
      <c r="AZ18" s="568" t="s">
        <v>151</v>
      </c>
      <c r="BA18" s="569"/>
      <c r="BB18" s="569"/>
      <c r="BC18" s="569"/>
      <c r="BD18" s="569"/>
      <c r="BE18" s="569"/>
      <c r="BF18" s="569"/>
      <c r="BG18" s="569"/>
      <c r="BH18" s="569"/>
      <c r="BI18" s="569"/>
      <c r="BJ18" s="569"/>
      <c r="BK18" s="569"/>
      <c r="BL18" s="569"/>
      <c r="BM18" s="570"/>
      <c r="BN18" s="602">
        <v>301823722</v>
      </c>
      <c r="BO18" s="603"/>
      <c r="BP18" s="603"/>
      <c r="BQ18" s="603"/>
      <c r="BR18" s="603"/>
      <c r="BS18" s="603"/>
      <c r="BT18" s="603"/>
      <c r="BU18" s="604"/>
      <c r="BV18" s="602">
        <v>300665376</v>
      </c>
      <c r="BW18" s="603"/>
      <c r="BX18" s="603"/>
      <c r="BY18" s="603"/>
      <c r="BZ18" s="603"/>
      <c r="CA18" s="603"/>
      <c r="CB18" s="603"/>
      <c r="CC18" s="604"/>
      <c r="CD18" s="169"/>
      <c r="CE18" s="586"/>
      <c r="CF18" s="586"/>
      <c r="CG18" s="586"/>
      <c r="CH18" s="586"/>
      <c r="CI18" s="586"/>
      <c r="CJ18" s="586"/>
      <c r="CK18" s="586"/>
      <c r="CL18" s="586"/>
      <c r="CM18" s="586"/>
      <c r="CN18" s="586"/>
      <c r="CO18" s="586"/>
      <c r="CP18" s="586"/>
      <c r="CQ18" s="586"/>
      <c r="CR18" s="586"/>
      <c r="CS18" s="587"/>
      <c r="CT18" s="474"/>
      <c r="CU18" s="475"/>
      <c r="CV18" s="475"/>
      <c r="CW18" s="475"/>
      <c r="CX18" s="475"/>
      <c r="CY18" s="475"/>
      <c r="CZ18" s="475"/>
      <c r="DA18" s="476"/>
      <c r="DB18" s="474"/>
      <c r="DC18" s="475"/>
      <c r="DD18" s="475"/>
      <c r="DE18" s="475"/>
      <c r="DF18" s="475"/>
      <c r="DG18" s="475"/>
      <c r="DH18" s="475"/>
      <c r="DI18" s="476"/>
      <c r="DJ18" s="157"/>
      <c r="DK18" s="157"/>
      <c r="DL18" s="157"/>
      <c r="DM18" s="157"/>
      <c r="DN18" s="157"/>
      <c r="DO18" s="157"/>
    </row>
    <row r="19" spans="1:119" ht="18.75" customHeight="1" thickBot="1" x14ac:dyDescent="0.2">
      <c r="A19" s="158"/>
      <c r="B19" s="450" t="s">
        <v>152</v>
      </c>
      <c r="C19" s="451"/>
      <c r="D19" s="451"/>
      <c r="E19" s="451"/>
      <c r="F19" s="451"/>
      <c r="G19" s="451"/>
      <c r="H19" s="451"/>
      <c r="I19" s="451"/>
      <c r="J19" s="451"/>
      <c r="K19" s="599"/>
      <c r="L19" s="600">
        <v>340</v>
      </c>
      <c r="M19" s="601"/>
      <c r="N19" s="601"/>
      <c r="O19" s="601"/>
      <c r="P19" s="601"/>
      <c r="Q19" s="601"/>
      <c r="R19" s="601"/>
      <c r="S19" s="601"/>
      <c r="T19" s="601"/>
      <c r="U19" s="601"/>
      <c r="V19" s="601"/>
      <c r="W19" s="510"/>
      <c r="X19" s="511"/>
      <c r="Y19" s="512"/>
      <c r="Z19" s="537" t="s">
        <v>153</v>
      </c>
      <c r="AA19" s="538"/>
      <c r="AB19" s="538"/>
      <c r="AC19" s="538"/>
      <c r="AD19" s="538"/>
      <c r="AE19" s="538"/>
      <c r="AF19" s="538"/>
      <c r="AG19" s="538"/>
      <c r="AH19" s="539"/>
      <c r="AI19" s="483" t="s">
        <v>138</v>
      </c>
      <c r="AJ19" s="484"/>
      <c r="AK19" s="484"/>
      <c r="AL19" s="484"/>
      <c r="AM19" s="485"/>
      <c r="AN19" s="483" t="s">
        <v>154</v>
      </c>
      <c r="AO19" s="484"/>
      <c r="AP19" s="484"/>
      <c r="AQ19" s="484"/>
      <c r="AR19" s="484"/>
      <c r="AS19" s="485"/>
      <c r="AT19" s="483" t="s">
        <v>119</v>
      </c>
      <c r="AU19" s="484"/>
      <c r="AV19" s="484"/>
      <c r="AW19" s="484"/>
      <c r="AX19" s="484"/>
      <c r="AY19" s="486"/>
      <c r="AZ19" s="477" t="s">
        <v>155</v>
      </c>
      <c r="BA19" s="478"/>
      <c r="BB19" s="478"/>
      <c r="BC19" s="478"/>
      <c r="BD19" s="478"/>
      <c r="BE19" s="478"/>
      <c r="BF19" s="478"/>
      <c r="BG19" s="478"/>
      <c r="BH19" s="478"/>
      <c r="BI19" s="478"/>
      <c r="BJ19" s="478"/>
      <c r="BK19" s="478"/>
      <c r="BL19" s="478"/>
      <c r="BM19" s="479"/>
      <c r="BN19" s="456">
        <v>698339363</v>
      </c>
      <c r="BO19" s="457"/>
      <c r="BP19" s="457"/>
      <c r="BQ19" s="457"/>
      <c r="BR19" s="457"/>
      <c r="BS19" s="457"/>
      <c r="BT19" s="457"/>
      <c r="BU19" s="458"/>
      <c r="BV19" s="456">
        <v>704014445</v>
      </c>
      <c r="BW19" s="457"/>
      <c r="BX19" s="457"/>
      <c r="BY19" s="457"/>
      <c r="BZ19" s="457"/>
      <c r="CA19" s="457"/>
      <c r="CB19" s="457"/>
      <c r="CC19" s="458"/>
      <c r="CD19" s="169"/>
      <c r="CE19" s="586"/>
      <c r="CF19" s="586"/>
      <c r="CG19" s="586"/>
      <c r="CH19" s="586"/>
      <c r="CI19" s="586"/>
      <c r="CJ19" s="586"/>
      <c r="CK19" s="586"/>
      <c r="CL19" s="586"/>
      <c r="CM19" s="586"/>
      <c r="CN19" s="586"/>
      <c r="CO19" s="586"/>
      <c r="CP19" s="586"/>
      <c r="CQ19" s="586"/>
      <c r="CR19" s="586"/>
      <c r="CS19" s="587"/>
      <c r="CT19" s="474"/>
      <c r="CU19" s="475"/>
      <c r="CV19" s="475"/>
      <c r="CW19" s="475"/>
      <c r="CX19" s="475"/>
      <c r="CY19" s="475"/>
      <c r="CZ19" s="475"/>
      <c r="DA19" s="476"/>
      <c r="DB19" s="474"/>
      <c r="DC19" s="475"/>
      <c r="DD19" s="475"/>
      <c r="DE19" s="475"/>
      <c r="DF19" s="475"/>
      <c r="DG19" s="475"/>
      <c r="DH19" s="475"/>
      <c r="DI19" s="476"/>
      <c r="DJ19" s="157"/>
      <c r="DK19" s="157"/>
      <c r="DL19" s="157"/>
      <c r="DM19" s="157"/>
      <c r="DN19" s="157"/>
      <c r="DO19" s="157"/>
    </row>
    <row r="20" spans="1:119" ht="18.75" customHeight="1" thickBot="1" x14ac:dyDescent="0.2">
      <c r="A20" s="158"/>
      <c r="B20" s="450" t="s">
        <v>156</v>
      </c>
      <c r="C20" s="451"/>
      <c r="D20" s="451"/>
      <c r="E20" s="451"/>
      <c r="F20" s="451"/>
      <c r="G20" s="451"/>
      <c r="H20" s="451"/>
      <c r="I20" s="451"/>
      <c r="J20" s="451"/>
      <c r="K20" s="599"/>
      <c r="L20" s="600">
        <v>302109</v>
      </c>
      <c r="M20" s="601"/>
      <c r="N20" s="601"/>
      <c r="O20" s="601"/>
      <c r="P20" s="601"/>
      <c r="Q20" s="601"/>
      <c r="R20" s="601"/>
      <c r="S20" s="601"/>
      <c r="T20" s="601"/>
      <c r="U20" s="601"/>
      <c r="V20" s="601"/>
      <c r="W20" s="513"/>
      <c r="X20" s="514"/>
      <c r="Y20" s="515"/>
      <c r="Z20" s="537" t="s">
        <v>157</v>
      </c>
      <c r="AA20" s="538"/>
      <c r="AB20" s="538"/>
      <c r="AC20" s="538"/>
      <c r="AD20" s="538"/>
      <c r="AE20" s="538"/>
      <c r="AF20" s="538"/>
      <c r="AG20" s="538"/>
      <c r="AH20" s="539"/>
      <c r="AI20" s="483">
        <v>13116</v>
      </c>
      <c r="AJ20" s="484"/>
      <c r="AK20" s="484"/>
      <c r="AL20" s="484"/>
      <c r="AM20" s="485"/>
      <c r="AN20" s="483">
        <v>46119931</v>
      </c>
      <c r="AO20" s="484"/>
      <c r="AP20" s="484"/>
      <c r="AQ20" s="484"/>
      <c r="AR20" s="484"/>
      <c r="AS20" s="485"/>
      <c r="AT20" s="483">
        <v>3516</v>
      </c>
      <c r="AU20" s="484"/>
      <c r="AV20" s="484"/>
      <c r="AW20" s="484"/>
      <c r="AX20" s="484"/>
      <c r="AY20" s="486"/>
      <c r="AZ20" s="568" t="s">
        <v>158</v>
      </c>
      <c r="BA20" s="569"/>
      <c r="BB20" s="569"/>
      <c r="BC20" s="569"/>
      <c r="BD20" s="569"/>
      <c r="BE20" s="569"/>
      <c r="BF20" s="569"/>
      <c r="BG20" s="569"/>
      <c r="BH20" s="569"/>
      <c r="BI20" s="569"/>
      <c r="BJ20" s="569"/>
      <c r="BK20" s="569"/>
      <c r="BL20" s="569"/>
      <c r="BM20" s="570"/>
      <c r="BN20" s="602">
        <v>259460656</v>
      </c>
      <c r="BO20" s="603"/>
      <c r="BP20" s="603"/>
      <c r="BQ20" s="603"/>
      <c r="BR20" s="603"/>
      <c r="BS20" s="603"/>
      <c r="BT20" s="603"/>
      <c r="BU20" s="604"/>
      <c r="BV20" s="602">
        <v>278444971</v>
      </c>
      <c r="BW20" s="603"/>
      <c r="BX20" s="603"/>
      <c r="BY20" s="603"/>
      <c r="BZ20" s="603"/>
      <c r="CA20" s="603"/>
      <c r="CB20" s="603"/>
      <c r="CC20" s="604"/>
      <c r="CD20" s="169"/>
      <c r="CE20" s="586"/>
      <c r="CF20" s="586"/>
      <c r="CG20" s="586"/>
      <c r="CH20" s="586"/>
      <c r="CI20" s="586"/>
      <c r="CJ20" s="586"/>
      <c r="CK20" s="586"/>
      <c r="CL20" s="586"/>
      <c r="CM20" s="586"/>
      <c r="CN20" s="586"/>
      <c r="CO20" s="586"/>
      <c r="CP20" s="586"/>
      <c r="CQ20" s="586"/>
      <c r="CR20" s="586"/>
      <c r="CS20" s="587"/>
      <c r="CT20" s="474"/>
      <c r="CU20" s="475"/>
      <c r="CV20" s="475"/>
      <c r="CW20" s="475"/>
      <c r="CX20" s="475"/>
      <c r="CY20" s="475"/>
      <c r="CZ20" s="475"/>
      <c r="DA20" s="476"/>
      <c r="DB20" s="474"/>
      <c r="DC20" s="475"/>
      <c r="DD20" s="475"/>
      <c r="DE20" s="475"/>
      <c r="DF20" s="475"/>
      <c r="DG20" s="475"/>
      <c r="DH20" s="475"/>
      <c r="DI20" s="476"/>
      <c r="DJ20" s="157"/>
      <c r="DK20" s="157"/>
      <c r="DL20" s="157"/>
      <c r="DM20" s="157"/>
      <c r="DN20" s="157"/>
      <c r="DO20" s="157"/>
    </row>
    <row r="21" spans="1:119" ht="18.75" customHeight="1" thickBot="1" x14ac:dyDescent="0.2">
      <c r="A21" s="158"/>
      <c r="B21" s="171"/>
      <c r="C21" s="172"/>
      <c r="D21" s="172"/>
      <c r="E21" s="172"/>
      <c r="F21" s="172"/>
      <c r="G21" s="172"/>
      <c r="H21" s="172"/>
      <c r="I21" s="172"/>
      <c r="J21" s="172"/>
      <c r="K21" s="172"/>
      <c r="L21" s="172"/>
      <c r="M21" s="172"/>
      <c r="N21" s="172"/>
      <c r="O21" s="172"/>
      <c r="P21" s="172"/>
      <c r="Q21" s="172"/>
      <c r="R21" s="172"/>
      <c r="S21" s="172"/>
      <c r="T21" s="172"/>
      <c r="U21" s="172"/>
      <c r="V21" s="172"/>
      <c r="W21" s="605" t="s">
        <v>159</v>
      </c>
      <c r="X21" s="606"/>
      <c r="Y21" s="606"/>
      <c r="Z21" s="606"/>
      <c r="AA21" s="606"/>
      <c r="AB21" s="606"/>
      <c r="AC21" s="606"/>
      <c r="AD21" s="606"/>
      <c r="AE21" s="606"/>
      <c r="AF21" s="606"/>
      <c r="AG21" s="606"/>
      <c r="AH21" s="607"/>
      <c r="AI21" s="608">
        <v>100.2</v>
      </c>
      <c r="AJ21" s="609"/>
      <c r="AK21" s="609"/>
      <c r="AL21" s="609"/>
      <c r="AM21" s="609"/>
      <c r="AN21" s="609"/>
      <c r="AO21" s="609"/>
      <c r="AP21" s="609"/>
      <c r="AQ21" s="609"/>
      <c r="AR21" s="609"/>
      <c r="AS21" s="609"/>
      <c r="AT21" s="609"/>
      <c r="AU21" s="609"/>
      <c r="AV21" s="609"/>
      <c r="AW21" s="609"/>
      <c r="AX21" s="609"/>
      <c r="AY21" s="610"/>
      <c r="AZ21" s="477" t="s">
        <v>160</v>
      </c>
      <c r="BA21" s="478"/>
      <c r="BB21" s="478"/>
      <c r="BC21" s="478"/>
      <c r="BD21" s="478"/>
      <c r="BE21" s="478"/>
      <c r="BF21" s="478"/>
      <c r="BG21" s="478"/>
      <c r="BH21" s="478"/>
      <c r="BI21" s="478"/>
      <c r="BJ21" s="478"/>
      <c r="BK21" s="478"/>
      <c r="BL21" s="478"/>
      <c r="BM21" s="479"/>
      <c r="BN21" s="456">
        <v>29111311</v>
      </c>
      <c r="BO21" s="457"/>
      <c r="BP21" s="457"/>
      <c r="BQ21" s="457"/>
      <c r="BR21" s="457"/>
      <c r="BS21" s="457"/>
      <c r="BT21" s="457"/>
      <c r="BU21" s="458"/>
      <c r="BV21" s="456">
        <v>38331973</v>
      </c>
      <c r="BW21" s="457"/>
      <c r="BX21" s="457"/>
      <c r="BY21" s="457"/>
      <c r="BZ21" s="457"/>
      <c r="CA21" s="457"/>
      <c r="CB21" s="457"/>
      <c r="CC21" s="458"/>
      <c r="CD21" s="169"/>
      <c r="CE21" s="586"/>
      <c r="CF21" s="586"/>
      <c r="CG21" s="586"/>
      <c r="CH21" s="586"/>
      <c r="CI21" s="586"/>
      <c r="CJ21" s="586"/>
      <c r="CK21" s="586"/>
      <c r="CL21" s="586"/>
      <c r="CM21" s="586"/>
      <c r="CN21" s="586"/>
      <c r="CO21" s="586"/>
      <c r="CP21" s="586"/>
      <c r="CQ21" s="586"/>
      <c r="CR21" s="586"/>
      <c r="CS21" s="587"/>
      <c r="CT21" s="474"/>
      <c r="CU21" s="475"/>
      <c r="CV21" s="475"/>
      <c r="CW21" s="475"/>
      <c r="CX21" s="475"/>
      <c r="CY21" s="475"/>
      <c r="CZ21" s="475"/>
      <c r="DA21" s="476"/>
      <c r="DB21" s="474"/>
      <c r="DC21" s="475"/>
      <c r="DD21" s="475"/>
      <c r="DE21" s="475"/>
      <c r="DF21" s="475"/>
      <c r="DG21" s="475"/>
      <c r="DH21" s="475"/>
      <c r="DI21" s="476"/>
      <c r="DJ21" s="157"/>
      <c r="DK21" s="157"/>
      <c r="DL21" s="157"/>
      <c r="DM21" s="157"/>
      <c r="DN21" s="157"/>
      <c r="DO21" s="157"/>
    </row>
    <row r="22" spans="1:119" ht="18.75" customHeight="1" x14ac:dyDescent="0.15">
      <c r="A22" s="158"/>
      <c r="B22" s="173"/>
      <c r="C22" s="174"/>
      <c r="D22" s="175"/>
      <c r="E22" s="175"/>
      <c r="F22" s="175"/>
      <c r="G22" s="175"/>
      <c r="H22" s="175"/>
      <c r="I22" s="175"/>
      <c r="J22" s="175"/>
      <c r="K22" s="175"/>
      <c r="L22" s="175"/>
      <c r="M22" s="175"/>
      <c r="N22" s="175"/>
      <c r="O22" s="175"/>
      <c r="P22" s="175"/>
      <c r="Q22" s="176"/>
      <c r="R22" s="176"/>
      <c r="S22" s="176"/>
      <c r="T22" s="176"/>
      <c r="U22" s="176"/>
      <c r="V22" s="176"/>
      <c r="W22" s="177"/>
      <c r="X22" s="177"/>
      <c r="Y22" s="177"/>
      <c r="Z22" s="178"/>
      <c r="AA22" s="178"/>
      <c r="AB22" s="178"/>
      <c r="AC22" s="178"/>
      <c r="AD22" s="178"/>
      <c r="AE22" s="178"/>
      <c r="AF22" s="178"/>
      <c r="AG22" s="178"/>
      <c r="AH22" s="178"/>
      <c r="AI22" s="178"/>
      <c r="AJ22" s="179"/>
      <c r="AK22" s="179"/>
      <c r="AL22" s="179"/>
      <c r="AM22" s="179"/>
      <c r="AN22" s="179"/>
      <c r="AO22" s="179"/>
      <c r="AP22" s="179"/>
      <c r="AQ22" s="179"/>
      <c r="AR22" s="179"/>
      <c r="AS22" s="179"/>
      <c r="AT22" s="179"/>
      <c r="AU22" s="179"/>
      <c r="AV22" s="179"/>
      <c r="AW22" s="179"/>
      <c r="AX22" s="179"/>
      <c r="AY22" s="180"/>
      <c r="AZ22" s="465" t="s">
        <v>161</v>
      </c>
      <c r="BA22" s="466"/>
      <c r="BB22" s="466"/>
      <c r="BC22" s="466"/>
      <c r="BD22" s="466"/>
      <c r="BE22" s="466"/>
      <c r="BF22" s="466"/>
      <c r="BG22" s="466"/>
      <c r="BH22" s="466"/>
      <c r="BI22" s="466"/>
      <c r="BJ22" s="466"/>
      <c r="BK22" s="466"/>
      <c r="BL22" s="466"/>
      <c r="BM22" s="467"/>
      <c r="BN22" s="468">
        <v>2007587</v>
      </c>
      <c r="BO22" s="469"/>
      <c r="BP22" s="469"/>
      <c r="BQ22" s="469"/>
      <c r="BR22" s="469"/>
      <c r="BS22" s="469"/>
      <c r="BT22" s="469"/>
      <c r="BU22" s="470"/>
      <c r="BV22" s="468">
        <v>1991871</v>
      </c>
      <c r="BW22" s="469"/>
      <c r="BX22" s="469"/>
      <c r="BY22" s="469"/>
      <c r="BZ22" s="469"/>
      <c r="CA22" s="469"/>
      <c r="CB22" s="469"/>
      <c r="CC22" s="470"/>
      <c r="CD22" s="169"/>
      <c r="CE22" s="586"/>
      <c r="CF22" s="586"/>
      <c r="CG22" s="586"/>
      <c r="CH22" s="586"/>
      <c r="CI22" s="586"/>
      <c r="CJ22" s="586"/>
      <c r="CK22" s="586"/>
      <c r="CL22" s="586"/>
      <c r="CM22" s="586"/>
      <c r="CN22" s="586"/>
      <c r="CO22" s="586"/>
      <c r="CP22" s="586"/>
      <c r="CQ22" s="586"/>
      <c r="CR22" s="586"/>
      <c r="CS22" s="587"/>
      <c r="CT22" s="474"/>
      <c r="CU22" s="475"/>
      <c r="CV22" s="475"/>
      <c r="CW22" s="475"/>
      <c r="CX22" s="475"/>
      <c r="CY22" s="475"/>
      <c r="CZ22" s="475"/>
      <c r="DA22" s="476"/>
      <c r="DB22" s="474"/>
      <c r="DC22" s="475"/>
      <c r="DD22" s="475"/>
      <c r="DE22" s="475"/>
      <c r="DF22" s="475"/>
      <c r="DG22" s="475"/>
      <c r="DH22" s="475"/>
      <c r="DI22" s="476"/>
      <c r="DJ22" s="157"/>
      <c r="DK22" s="157"/>
      <c r="DL22" s="157"/>
      <c r="DM22" s="157"/>
      <c r="DN22" s="157"/>
      <c r="DO22" s="157"/>
    </row>
    <row r="23" spans="1:119" ht="18.75" customHeight="1" x14ac:dyDescent="0.15">
      <c r="A23" s="158"/>
      <c r="B23" s="173"/>
      <c r="C23" s="174"/>
      <c r="D23" s="175"/>
      <c r="E23" s="175"/>
      <c r="F23" s="175"/>
      <c r="G23" s="175"/>
      <c r="H23" s="175"/>
      <c r="I23" s="175"/>
      <c r="J23" s="175"/>
      <c r="K23" s="175"/>
      <c r="L23" s="175"/>
      <c r="M23" s="175"/>
      <c r="N23" s="175"/>
      <c r="O23" s="175"/>
      <c r="P23" s="175"/>
      <c r="Q23" s="176"/>
      <c r="R23" s="176"/>
      <c r="S23" s="176"/>
      <c r="T23" s="176"/>
      <c r="U23" s="176"/>
      <c r="V23" s="176"/>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465" t="s">
        <v>162</v>
      </c>
      <c r="BA23" s="466"/>
      <c r="BB23" s="466"/>
      <c r="BC23" s="466"/>
      <c r="BD23" s="466"/>
      <c r="BE23" s="466"/>
      <c r="BF23" s="466"/>
      <c r="BG23" s="466"/>
      <c r="BH23" s="466"/>
      <c r="BI23" s="466"/>
      <c r="BJ23" s="466"/>
      <c r="BK23" s="466"/>
      <c r="BL23" s="466"/>
      <c r="BM23" s="467"/>
      <c r="BN23" s="468">
        <v>18812760</v>
      </c>
      <c r="BO23" s="469"/>
      <c r="BP23" s="469"/>
      <c r="BQ23" s="469"/>
      <c r="BR23" s="469"/>
      <c r="BS23" s="469"/>
      <c r="BT23" s="469"/>
      <c r="BU23" s="470"/>
      <c r="BV23" s="468">
        <v>18796875</v>
      </c>
      <c r="BW23" s="469"/>
      <c r="BX23" s="469"/>
      <c r="BY23" s="469"/>
      <c r="BZ23" s="469"/>
      <c r="CA23" s="469"/>
      <c r="CB23" s="469"/>
      <c r="CC23" s="470"/>
      <c r="CD23" s="169"/>
      <c r="CE23" s="586"/>
      <c r="CF23" s="586"/>
      <c r="CG23" s="586"/>
      <c r="CH23" s="586"/>
      <c r="CI23" s="586"/>
      <c r="CJ23" s="586"/>
      <c r="CK23" s="586"/>
      <c r="CL23" s="586"/>
      <c r="CM23" s="586"/>
      <c r="CN23" s="586"/>
      <c r="CO23" s="586"/>
      <c r="CP23" s="586"/>
      <c r="CQ23" s="586"/>
      <c r="CR23" s="586"/>
      <c r="CS23" s="587"/>
      <c r="CT23" s="474"/>
      <c r="CU23" s="475"/>
      <c r="CV23" s="475"/>
      <c r="CW23" s="475"/>
      <c r="CX23" s="475"/>
      <c r="CY23" s="475"/>
      <c r="CZ23" s="475"/>
      <c r="DA23" s="476"/>
      <c r="DB23" s="474"/>
      <c r="DC23" s="475"/>
      <c r="DD23" s="475"/>
      <c r="DE23" s="475"/>
      <c r="DF23" s="475"/>
      <c r="DG23" s="475"/>
      <c r="DH23" s="475"/>
      <c r="DI23" s="476"/>
      <c r="DJ23" s="157"/>
      <c r="DK23" s="157"/>
      <c r="DL23" s="157"/>
      <c r="DM23" s="157"/>
      <c r="DN23" s="157"/>
      <c r="DO23" s="157"/>
    </row>
    <row r="24" spans="1:119" ht="18.75" customHeight="1" thickBot="1" x14ac:dyDescent="0.2">
      <c r="A24" s="158"/>
      <c r="B24" s="173"/>
      <c r="C24" s="174"/>
      <c r="D24" s="181"/>
      <c r="E24" s="181"/>
      <c r="F24" s="181"/>
      <c r="G24" s="181"/>
      <c r="H24" s="181"/>
      <c r="I24" s="181"/>
      <c r="J24" s="181"/>
      <c r="K24" s="181"/>
      <c r="L24" s="182"/>
      <c r="M24" s="182"/>
      <c r="N24" s="182"/>
      <c r="O24" s="182"/>
      <c r="P24" s="182"/>
      <c r="Q24" s="182"/>
      <c r="R24" s="182"/>
      <c r="S24" s="182"/>
      <c r="T24" s="182"/>
      <c r="U24" s="182"/>
      <c r="V24" s="182"/>
      <c r="W24" s="174"/>
      <c r="X24" s="174"/>
      <c r="Y24" s="174"/>
      <c r="Z24" s="181"/>
      <c r="AA24" s="181"/>
      <c r="AB24" s="181"/>
      <c r="AC24" s="181"/>
      <c r="AD24" s="181"/>
      <c r="AE24" s="181"/>
      <c r="AF24" s="181"/>
      <c r="AG24" s="181"/>
      <c r="AH24" s="181"/>
      <c r="AI24" s="181"/>
      <c r="AJ24" s="182"/>
      <c r="AK24" s="182"/>
      <c r="AL24" s="182"/>
      <c r="AM24" s="182"/>
      <c r="AN24" s="182"/>
      <c r="AO24" s="182"/>
      <c r="AP24" s="182"/>
      <c r="AQ24" s="182"/>
      <c r="AR24" s="182"/>
      <c r="AS24" s="182"/>
      <c r="AT24" s="182"/>
      <c r="AU24" s="182"/>
      <c r="AV24" s="182"/>
      <c r="AW24" s="182"/>
      <c r="AX24" s="182"/>
      <c r="AY24" s="183"/>
      <c r="AZ24" s="534" t="s">
        <v>163</v>
      </c>
      <c r="BA24" s="535"/>
      <c r="BB24" s="535"/>
      <c r="BC24" s="535"/>
      <c r="BD24" s="535"/>
      <c r="BE24" s="535"/>
      <c r="BF24" s="535"/>
      <c r="BG24" s="535"/>
      <c r="BH24" s="535"/>
      <c r="BI24" s="535"/>
      <c r="BJ24" s="535"/>
      <c r="BK24" s="535"/>
      <c r="BL24" s="535"/>
      <c r="BM24" s="536"/>
      <c r="BN24" s="602">
        <v>14693524</v>
      </c>
      <c r="BO24" s="603"/>
      <c r="BP24" s="603"/>
      <c r="BQ24" s="603"/>
      <c r="BR24" s="603"/>
      <c r="BS24" s="603"/>
      <c r="BT24" s="603"/>
      <c r="BU24" s="604"/>
      <c r="BV24" s="602">
        <v>14681301</v>
      </c>
      <c r="BW24" s="603"/>
      <c r="BX24" s="603"/>
      <c r="BY24" s="603"/>
      <c r="BZ24" s="603"/>
      <c r="CA24" s="603"/>
      <c r="CB24" s="603"/>
      <c r="CC24" s="604"/>
      <c r="CD24" s="169"/>
      <c r="CE24" s="586"/>
      <c r="CF24" s="586"/>
      <c r="CG24" s="586"/>
      <c r="CH24" s="586"/>
      <c r="CI24" s="586"/>
      <c r="CJ24" s="586"/>
      <c r="CK24" s="586"/>
      <c r="CL24" s="586"/>
      <c r="CM24" s="586"/>
      <c r="CN24" s="586"/>
      <c r="CO24" s="586"/>
      <c r="CP24" s="586"/>
      <c r="CQ24" s="586"/>
      <c r="CR24" s="586"/>
      <c r="CS24" s="587"/>
      <c r="CT24" s="474"/>
      <c r="CU24" s="475"/>
      <c r="CV24" s="475"/>
      <c r="CW24" s="475"/>
      <c r="CX24" s="475"/>
      <c r="CY24" s="475"/>
      <c r="CZ24" s="475"/>
      <c r="DA24" s="476"/>
      <c r="DB24" s="474"/>
      <c r="DC24" s="475"/>
      <c r="DD24" s="475"/>
      <c r="DE24" s="475"/>
      <c r="DF24" s="475"/>
      <c r="DG24" s="475"/>
      <c r="DH24" s="475"/>
      <c r="DI24" s="476"/>
      <c r="DJ24" s="157"/>
      <c r="DK24" s="157"/>
      <c r="DL24" s="157"/>
      <c r="DM24" s="157"/>
      <c r="DN24" s="157"/>
      <c r="DO24" s="157"/>
    </row>
    <row r="25" spans="1:119" s="157" customFormat="1" ht="18.75" customHeight="1" x14ac:dyDescent="0.15">
      <c r="A25" s="158"/>
      <c r="B25" s="173"/>
      <c r="C25" s="174"/>
      <c r="D25" s="181"/>
      <c r="E25" s="181"/>
      <c r="F25" s="181"/>
      <c r="G25" s="181"/>
      <c r="H25" s="181"/>
      <c r="I25" s="181"/>
      <c r="J25" s="181"/>
      <c r="K25" s="181"/>
      <c r="L25" s="182"/>
      <c r="M25" s="182"/>
      <c r="N25" s="182"/>
      <c r="O25" s="182"/>
      <c r="P25" s="182"/>
      <c r="Q25" s="182"/>
      <c r="R25" s="182"/>
      <c r="S25" s="182"/>
      <c r="T25" s="182"/>
      <c r="U25" s="182"/>
      <c r="V25" s="182"/>
      <c r="W25" s="174"/>
      <c r="X25" s="174"/>
      <c r="Y25" s="174"/>
      <c r="Z25" s="181"/>
      <c r="AA25" s="181"/>
      <c r="AB25" s="181"/>
      <c r="AC25" s="181"/>
      <c r="AD25" s="181"/>
      <c r="AE25" s="181"/>
      <c r="AF25" s="181"/>
      <c r="AG25" s="181"/>
      <c r="AH25" s="181"/>
      <c r="AI25" s="181"/>
      <c r="AJ25" s="182"/>
      <c r="AK25" s="182"/>
      <c r="AL25" s="182"/>
      <c r="AM25" s="182"/>
      <c r="AN25" s="182"/>
      <c r="AO25" s="182"/>
      <c r="AP25" s="182"/>
      <c r="AQ25" s="182"/>
      <c r="AR25" s="182"/>
      <c r="AS25" s="182"/>
      <c r="AT25" s="182"/>
      <c r="AU25" s="182"/>
      <c r="AV25" s="182"/>
      <c r="AW25" s="182"/>
      <c r="AX25" s="182"/>
      <c r="AY25" s="183"/>
      <c r="AZ25" s="611" t="s">
        <v>164</v>
      </c>
      <c r="BA25" s="612"/>
      <c r="BB25" s="612"/>
      <c r="BC25" s="613"/>
      <c r="BD25" s="477" t="s">
        <v>44</v>
      </c>
      <c r="BE25" s="478"/>
      <c r="BF25" s="478"/>
      <c r="BG25" s="478"/>
      <c r="BH25" s="478"/>
      <c r="BI25" s="478"/>
      <c r="BJ25" s="478"/>
      <c r="BK25" s="478"/>
      <c r="BL25" s="478"/>
      <c r="BM25" s="479"/>
      <c r="BN25" s="456">
        <v>14882108</v>
      </c>
      <c r="BO25" s="457"/>
      <c r="BP25" s="457"/>
      <c r="BQ25" s="457"/>
      <c r="BR25" s="457"/>
      <c r="BS25" s="457"/>
      <c r="BT25" s="457"/>
      <c r="BU25" s="458"/>
      <c r="BV25" s="456">
        <v>14857608</v>
      </c>
      <c r="BW25" s="457"/>
      <c r="BX25" s="457"/>
      <c r="BY25" s="457"/>
      <c r="BZ25" s="457"/>
      <c r="CA25" s="457"/>
      <c r="CB25" s="457"/>
      <c r="CC25" s="458"/>
      <c r="CD25" s="169"/>
      <c r="CE25" s="586"/>
      <c r="CF25" s="586"/>
      <c r="CG25" s="586"/>
      <c r="CH25" s="586"/>
      <c r="CI25" s="586"/>
      <c r="CJ25" s="586"/>
      <c r="CK25" s="586"/>
      <c r="CL25" s="586"/>
      <c r="CM25" s="586"/>
      <c r="CN25" s="586"/>
      <c r="CO25" s="586"/>
      <c r="CP25" s="586"/>
      <c r="CQ25" s="586"/>
      <c r="CR25" s="586"/>
      <c r="CS25" s="587"/>
      <c r="CT25" s="474"/>
      <c r="CU25" s="475"/>
      <c r="CV25" s="475"/>
      <c r="CW25" s="475"/>
      <c r="CX25" s="475"/>
      <c r="CY25" s="475"/>
      <c r="CZ25" s="475"/>
      <c r="DA25" s="476"/>
      <c r="DB25" s="474"/>
      <c r="DC25" s="475"/>
      <c r="DD25" s="475"/>
      <c r="DE25" s="475"/>
      <c r="DF25" s="475"/>
      <c r="DG25" s="475"/>
      <c r="DH25" s="475"/>
      <c r="DI25" s="476"/>
    </row>
    <row r="26" spans="1:119" s="157" customFormat="1" ht="18.75" customHeight="1" x14ac:dyDescent="0.15">
      <c r="A26" s="158"/>
      <c r="B26" s="173"/>
      <c r="C26" s="174"/>
      <c r="D26" s="181"/>
      <c r="E26" s="181"/>
      <c r="F26" s="181"/>
      <c r="G26" s="181"/>
      <c r="H26" s="181"/>
      <c r="I26" s="181"/>
      <c r="J26" s="181"/>
      <c r="K26" s="181"/>
      <c r="L26" s="182"/>
      <c r="M26" s="182"/>
      <c r="N26" s="182"/>
      <c r="O26" s="182"/>
      <c r="P26" s="182"/>
      <c r="Q26" s="182"/>
      <c r="R26" s="182"/>
      <c r="S26" s="182"/>
      <c r="T26" s="182"/>
      <c r="U26" s="182"/>
      <c r="V26" s="182"/>
      <c r="W26" s="174"/>
      <c r="X26" s="174"/>
      <c r="Y26" s="174"/>
      <c r="Z26" s="181"/>
      <c r="AA26" s="181"/>
      <c r="AB26" s="181"/>
      <c r="AC26" s="181"/>
      <c r="AD26" s="181"/>
      <c r="AE26" s="181"/>
      <c r="AF26" s="181"/>
      <c r="AG26" s="181"/>
      <c r="AH26" s="181"/>
      <c r="AI26" s="181"/>
      <c r="AJ26" s="182"/>
      <c r="AK26" s="182"/>
      <c r="AL26" s="182"/>
      <c r="AM26" s="182"/>
      <c r="AN26" s="182"/>
      <c r="AO26" s="182"/>
      <c r="AP26" s="182"/>
      <c r="AQ26" s="182"/>
      <c r="AR26" s="182"/>
      <c r="AS26" s="182"/>
      <c r="AT26" s="182"/>
      <c r="AU26" s="182"/>
      <c r="AV26" s="182"/>
      <c r="AW26" s="182"/>
      <c r="AX26" s="182"/>
      <c r="AY26" s="183"/>
      <c r="AZ26" s="614"/>
      <c r="BA26" s="615"/>
      <c r="BB26" s="615"/>
      <c r="BC26" s="616"/>
      <c r="BD26" s="465" t="s">
        <v>165</v>
      </c>
      <c r="BE26" s="466"/>
      <c r="BF26" s="466"/>
      <c r="BG26" s="466"/>
      <c r="BH26" s="466"/>
      <c r="BI26" s="466"/>
      <c r="BJ26" s="466"/>
      <c r="BK26" s="466"/>
      <c r="BL26" s="466"/>
      <c r="BM26" s="467"/>
      <c r="BN26" s="468">
        <v>6734593</v>
      </c>
      <c r="BO26" s="469"/>
      <c r="BP26" s="469"/>
      <c r="BQ26" s="469"/>
      <c r="BR26" s="469"/>
      <c r="BS26" s="469"/>
      <c r="BT26" s="469"/>
      <c r="BU26" s="470"/>
      <c r="BV26" s="468">
        <v>7506664</v>
      </c>
      <c r="BW26" s="469"/>
      <c r="BX26" s="469"/>
      <c r="BY26" s="469"/>
      <c r="BZ26" s="469"/>
      <c r="CA26" s="469"/>
      <c r="CB26" s="469"/>
      <c r="CC26" s="470"/>
      <c r="CD26" s="169"/>
      <c r="CE26" s="586"/>
      <c r="CF26" s="586"/>
      <c r="CG26" s="586"/>
      <c r="CH26" s="586"/>
      <c r="CI26" s="586"/>
      <c r="CJ26" s="586"/>
      <c r="CK26" s="586"/>
      <c r="CL26" s="586"/>
      <c r="CM26" s="586"/>
      <c r="CN26" s="586"/>
      <c r="CO26" s="586"/>
      <c r="CP26" s="586"/>
      <c r="CQ26" s="586"/>
      <c r="CR26" s="586"/>
      <c r="CS26" s="587"/>
      <c r="CT26" s="474"/>
      <c r="CU26" s="475"/>
      <c r="CV26" s="475"/>
      <c r="CW26" s="475"/>
      <c r="CX26" s="475"/>
      <c r="CY26" s="475"/>
      <c r="CZ26" s="475"/>
      <c r="DA26" s="476"/>
      <c r="DB26" s="474"/>
      <c r="DC26" s="475"/>
      <c r="DD26" s="475"/>
      <c r="DE26" s="475"/>
      <c r="DF26" s="475"/>
      <c r="DG26" s="475"/>
      <c r="DH26" s="475"/>
      <c r="DI26" s="476"/>
    </row>
    <row r="27" spans="1:119" ht="18.75" customHeight="1" thickBot="1" x14ac:dyDescent="0.2">
      <c r="A27" s="158"/>
      <c r="B27" s="184"/>
      <c r="C27" s="185"/>
      <c r="D27" s="186"/>
      <c r="E27" s="186"/>
      <c r="F27" s="186"/>
      <c r="G27" s="186"/>
      <c r="H27" s="186"/>
      <c r="I27" s="186"/>
      <c r="J27" s="186"/>
      <c r="K27" s="186"/>
      <c r="L27" s="187"/>
      <c r="M27" s="187"/>
      <c r="N27" s="187"/>
      <c r="O27" s="187"/>
      <c r="P27" s="187"/>
      <c r="Q27" s="187"/>
      <c r="R27" s="187"/>
      <c r="S27" s="187"/>
      <c r="T27" s="187"/>
      <c r="U27" s="187"/>
      <c r="V27" s="187"/>
      <c r="W27" s="185"/>
      <c r="X27" s="185"/>
      <c r="Y27" s="185"/>
      <c r="Z27" s="186"/>
      <c r="AA27" s="186"/>
      <c r="AB27" s="186"/>
      <c r="AC27" s="186"/>
      <c r="AD27" s="186"/>
      <c r="AE27" s="186"/>
      <c r="AF27" s="186"/>
      <c r="AG27" s="186"/>
      <c r="AH27" s="186"/>
      <c r="AI27" s="186"/>
      <c r="AJ27" s="187"/>
      <c r="AK27" s="187"/>
      <c r="AL27" s="187"/>
      <c r="AM27" s="187"/>
      <c r="AN27" s="187"/>
      <c r="AO27" s="187"/>
      <c r="AP27" s="187"/>
      <c r="AQ27" s="187"/>
      <c r="AR27" s="187"/>
      <c r="AS27" s="187"/>
      <c r="AT27" s="187"/>
      <c r="AU27" s="187"/>
      <c r="AV27" s="187"/>
      <c r="AW27" s="187"/>
      <c r="AX27" s="187"/>
      <c r="AY27" s="188"/>
      <c r="AZ27" s="617"/>
      <c r="BA27" s="618"/>
      <c r="BB27" s="618"/>
      <c r="BC27" s="619"/>
      <c r="BD27" s="568" t="s">
        <v>46</v>
      </c>
      <c r="BE27" s="569"/>
      <c r="BF27" s="569"/>
      <c r="BG27" s="569"/>
      <c r="BH27" s="569"/>
      <c r="BI27" s="569"/>
      <c r="BJ27" s="569"/>
      <c r="BK27" s="569"/>
      <c r="BL27" s="569"/>
      <c r="BM27" s="570"/>
      <c r="BN27" s="602">
        <v>25091474</v>
      </c>
      <c r="BO27" s="603"/>
      <c r="BP27" s="603"/>
      <c r="BQ27" s="603"/>
      <c r="BR27" s="603"/>
      <c r="BS27" s="603"/>
      <c r="BT27" s="603"/>
      <c r="BU27" s="604"/>
      <c r="BV27" s="602">
        <v>26802748</v>
      </c>
      <c r="BW27" s="603"/>
      <c r="BX27" s="603"/>
      <c r="BY27" s="603"/>
      <c r="BZ27" s="603"/>
      <c r="CA27" s="603"/>
      <c r="CB27" s="603"/>
      <c r="CC27" s="604"/>
      <c r="CD27" s="189"/>
      <c r="CE27" s="620"/>
      <c r="CF27" s="620"/>
      <c r="CG27" s="620"/>
      <c r="CH27" s="620"/>
      <c r="CI27" s="620"/>
      <c r="CJ27" s="620"/>
      <c r="CK27" s="620"/>
      <c r="CL27" s="620"/>
      <c r="CM27" s="620"/>
      <c r="CN27" s="620"/>
      <c r="CO27" s="620"/>
      <c r="CP27" s="620"/>
      <c r="CQ27" s="620"/>
      <c r="CR27" s="620"/>
      <c r="CS27" s="621"/>
      <c r="CT27" s="577"/>
      <c r="CU27" s="578"/>
      <c r="CV27" s="578"/>
      <c r="CW27" s="578"/>
      <c r="CX27" s="578"/>
      <c r="CY27" s="578"/>
      <c r="CZ27" s="578"/>
      <c r="DA27" s="579"/>
      <c r="DB27" s="577"/>
      <c r="DC27" s="578"/>
      <c r="DD27" s="578"/>
      <c r="DE27" s="578"/>
      <c r="DF27" s="578"/>
      <c r="DG27" s="578"/>
      <c r="DH27" s="578"/>
      <c r="DI27" s="579"/>
      <c r="DJ27" s="157"/>
      <c r="DK27" s="157"/>
      <c r="DL27" s="157"/>
      <c r="DM27" s="157"/>
      <c r="DN27" s="157"/>
      <c r="DO27" s="157"/>
    </row>
    <row r="28" spans="1:119" ht="13.5" customHeight="1" x14ac:dyDescent="0.15">
      <c r="A28" s="158"/>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c r="AY28" s="192"/>
      <c r="AZ28" s="192"/>
      <c r="BA28" s="192"/>
      <c r="BB28" s="193"/>
      <c r="BC28" s="194"/>
      <c r="BD28" s="194"/>
      <c r="BE28" s="194"/>
      <c r="BF28" s="194"/>
      <c r="BG28" s="194"/>
      <c r="BH28" s="194"/>
      <c r="BI28" s="194"/>
      <c r="BJ28" s="194"/>
      <c r="BK28" s="195"/>
      <c r="BL28" s="195"/>
      <c r="BM28" s="195"/>
      <c r="BN28" s="196"/>
      <c r="BO28" s="196"/>
      <c r="BP28" s="196"/>
      <c r="BQ28" s="196"/>
      <c r="BR28" s="196"/>
      <c r="BS28" s="196"/>
      <c r="BT28" s="196"/>
      <c r="BU28" s="196"/>
      <c r="BV28" s="196"/>
      <c r="BW28" s="196"/>
      <c r="BX28" s="196"/>
      <c r="BY28" s="196"/>
      <c r="BZ28" s="196"/>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7"/>
      <c r="DJ28" s="157"/>
      <c r="DK28" s="157"/>
      <c r="DL28" s="157"/>
      <c r="DM28" s="157"/>
      <c r="DN28" s="157"/>
      <c r="DO28" s="157"/>
    </row>
    <row r="29" spans="1:119" ht="13.5" customHeight="1" x14ac:dyDescent="0.15">
      <c r="A29" s="158"/>
      <c r="B29" s="198"/>
      <c r="C29" s="199" t="s">
        <v>166</v>
      </c>
      <c r="D29" s="199"/>
      <c r="E29" s="191"/>
      <c r="F29" s="191"/>
      <c r="G29" s="191"/>
      <c r="H29" s="191"/>
      <c r="I29" s="191"/>
      <c r="J29" s="191"/>
      <c r="K29" s="191"/>
      <c r="L29" s="191"/>
      <c r="M29" s="191"/>
      <c r="N29" s="191"/>
      <c r="O29" s="191"/>
      <c r="P29" s="191"/>
      <c r="Q29" s="191"/>
      <c r="R29" s="191"/>
      <c r="S29" s="191"/>
      <c r="T29" s="191"/>
      <c r="U29" s="191" t="s">
        <v>167</v>
      </c>
      <c r="V29" s="191"/>
      <c r="W29" s="191"/>
      <c r="X29" s="191"/>
      <c r="Y29" s="191"/>
      <c r="Z29" s="191"/>
      <c r="AA29" s="191"/>
      <c r="AB29" s="191"/>
      <c r="AC29" s="191"/>
      <c r="AD29" s="191"/>
      <c r="AE29" s="191"/>
      <c r="AF29" s="191"/>
      <c r="AG29" s="191"/>
      <c r="AH29" s="191"/>
      <c r="AI29" s="191"/>
      <c r="AJ29" s="191"/>
      <c r="AK29" s="191"/>
      <c r="AL29" s="191"/>
      <c r="AM29" s="181" t="s">
        <v>168</v>
      </c>
      <c r="AN29" s="191"/>
      <c r="AO29" s="191"/>
      <c r="AP29" s="191"/>
      <c r="AQ29" s="191"/>
      <c r="AR29" s="181"/>
      <c r="AS29" s="181"/>
      <c r="AT29" s="181"/>
      <c r="AU29" s="181"/>
      <c r="AV29" s="181"/>
      <c r="AW29" s="181"/>
      <c r="AX29" s="181"/>
      <c r="AY29" s="181"/>
      <c r="AZ29" s="181"/>
      <c r="BA29" s="181"/>
      <c r="BB29" s="191"/>
      <c r="BC29" s="181"/>
      <c r="BD29" s="181"/>
      <c r="BE29" s="181" t="s">
        <v>169</v>
      </c>
      <c r="BF29" s="191"/>
      <c r="BG29" s="191"/>
      <c r="BH29" s="191"/>
      <c r="BI29" s="191"/>
      <c r="BJ29" s="181"/>
      <c r="BK29" s="181"/>
      <c r="BL29" s="181"/>
      <c r="BM29" s="181"/>
      <c r="BN29" s="181"/>
      <c r="BO29" s="181"/>
      <c r="BP29" s="181"/>
      <c r="BQ29" s="181"/>
      <c r="BR29" s="191"/>
      <c r="BS29" s="191"/>
      <c r="BT29" s="191"/>
      <c r="BU29" s="191"/>
      <c r="BV29" s="191"/>
      <c r="BW29" s="191" t="s">
        <v>170</v>
      </c>
      <c r="BX29" s="191"/>
      <c r="BY29" s="191"/>
      <c r="BZ29" s="191"/>
      <c r="CA29" s="191"/>
      <c r="CB29" s="181"/>
      <c r="CC29" s="181"/>
      <c r="CD29" s="181"/>
      <c r="CE29" s="181"/>
      <c r="CF29" s="181"/>
      <c r="CG29" s="181"/>
      <c r="CH29" s="181"/>
      <c r="CI29" s="181"/>
      <c r="CJ29" s="181"/>
      <c r="CK29" s="181"/>
      <c r="CL29" s="181"/>
      <c r="CM29" s="181"/>
      <c r="CN29" s="181"/>
      <c r="CO29" s="181" t="s">
        <v>171</v>
      </c>
      <c r="CP29" s="181"/>
      <c r="CQ29" s="181"/>
      <c r="CR29" s="181"/>
      <c r="CS29" s="181"/>
      <c r="CT29" s="181"/>
      <c r="CU29" s="181"/>
      <c r="CV29" s="181"/>
      <c r="CW29" s="181"/>
      <c r="CX29" s="181"/>
      <c r="CY29" s="181"/>
      <c r="CZ29" s="181"/>
      <c r="DA29" s="181"/>
      <c r="DB29" s="181"/>
      <c r="DC29" s="181"/>
      <c r="DD29" s="181"/>
      <c r="DE29" s="181"/>
      <c r="DF29" s="181"/>
      <c r="DG29" s="181"/>
      <c r="DH29" s="181"/>
      <c r="DI29" s="197"/>
      <c r="DJ29" s="157"/>
      <c r="DK29" s="157"/>
      <c r="DL29" s="157"/>
      <c r="DM29" s="157"/>
      <c r="DN29" s="157"/>
      <c r="DO29" s="157"/>
    </row>
    <row r="30" spans="1:119" ht="13.5" customHeight="1" x14ac:dyDescent="0.15">
      <c r="A30" s="158"/>
      <c r="B30" s="198"/>
      <c r="C30" s="625" t="s">
        <v>172</v>
      </c>
      <c r="D30" s="625"/>
      <c r="E30" s="497" t="s">
        <v>173</v>
      </c>
      <c r="F30" s="497"/>
      <c r="G30" s="497"/>
      <c r="H30" s="497"/>
      <c r="I30" s="497"/>
      <c r="J30" s="497"/>
      <c r="K30" s="497"/>
      <c r="L30" s="497"/>
      <c r="M30" s="497"/>
      <c r="N30" s="497"/>
      <c r="O30" s="497"/>
      <c r="P30" s="497"/>
      <c r="Q30" s="497"/>
      <c r="R30" s="497"/>
      <c r="S30" s="497"/>
      <c r="T30" s="175"/>
      <c r="U30" s="625" t="s">
        <v>172</v>
      </c>
      <c r="V30" s="625"/>
      <c r="W30" s="497" t="s">
        <v>174</v>
      </c>
      <c r="X30" s="497"/>
      <c r="Y30" s="497"/>
      <c r="Z30" s="497"/>
      <c r="AA30" s="497"/>
      <c r="AB30" s="497"/>
      <c r="AC30" s="497"/>
      <c r="AD30" s="497"/>
      <c r="AE30" s="497"/>
      <c r="AF30" s="497"/>
      <c r="AG30" s="497"/>
      <c r="AH30" s="497"/>
      <c r="AI30" s="497"/>
      <c r="AJ30" s="497"/>
      <c r="AK30" s="497"/>
      <c r="AL30" s="175"/>
      <c r="AM30" s="625" t="s">
        <v>175</v>
      </c>
      <c r="AN30" s="625"/>
      <c r="AO30" s="497" t="s">
        <v>176</v>
      </c>
      <c r="AP30" s="497"/>
      <c r="AQ30" s="497"/>
      <c r="AR30" s="497"/>
      <c r="AS30" s="497"/>
      <c r="AT30" s="497"/>
      <c r="AU30" s="497"/>
      <c r="AV30" s="497"/>
      <c r="AW30" s="497"/>
      <c r="AX30" s="497"/>
      <c r="AY30" s="497"/>
      <c r="AZ30" s="497"/>
      <c r="BA30" s="497"/>
      <c r="BB30" s="497"/>
      <c r="BC30" s="497"/>
      <c r="BD30" s="200"/>
      <c r="BE30" s="625" t="s">
        <v>177</v>
      </c>
      <c r="BF30" s="625"/>
      <c r="BG30" s="497" t="s">
        <v>176</v>
      </c>
      <c r="BH30" s="497"/>
      <c r="BI30" s="497"/>
      <c r="BJ30" s="497"/>
      <c r="BK30" s="497"/>
      <c r="BL30" s="497"/>
      <c r="BM30" s="497"/>
      <c r="BN30" s="497"/>
      <c r="BO30" s="497"/>
      <c r="BP30" s="497"/>
      <c r="BQ30" s="497"/>
      <c r="BR30" s="497"/>
      <c r="BS30" s="497"/>
      <c r="BT30" s="497"/>
      <c r="BU30" s="497"/>
      <c r="BV30" s="201"/>
      <c r="BW30" s="625" t="s">
        <v>172</v>
      </c>
      <c r="BX30" s="625"/>
      <c r="BY30" s="497" t="s">
        <v>178</v>
      </c>
      <c r="BZ30" s="497"/>
      <c r="CA30" s="497"/>
      <c r="CB30" s="497"/>
      <c r="CC30" s="497"/>
      <c r="CD30" s="497"/>
      <c r="CE30" s="497"/>
      <c r="CF30" s="497"/>
      <c r="CG30" s="497"/>
      <c r="CH30" s="497"/>
      <c r="CI30" s="497"/>
      <c r="CJ30" s="497"/>
      <c r="CK30" s="497"/>
      <c r="CL30" s="497"/>
      <c r="CM30" s="497"/>
      <c r="CN30" s="175"/>
      <c r="CO30" s="625" t="s">
        <v>172</v>
      </c>
      <c r="CP30" s="625"/>
      <c r="CQ30" s="497" t="s">
        <v>179</v>
      </c>
      <c r="CR30" s="497"/>
      <c r="CS30" s="497"/>
      <c r="CT30" s="497"/>
      <c r="CU30" s="497"/>
      <c r="CV30" s="497"/>
      <c r="CW30" s="497"/>
      <c r="CX30" s="497"/>
      <c r="CY30" s="497"/>
      <c r="CZ30" s="497"/>
      <c r="DA30" s="497"/>
      <c r="DB30" s="497"/>
      <c r="DC30" s="497"/>
      <c r="DD30" s="497"/>
      <c r="DE30" s="497"/>
      <c r="DF30" s="175"/>
      <c r="DG30" s="622" t="s">
        <v>180</v>
      </c>
      <c r="DH30" s="622"/>
      <c r="DI30" s="202"/>
      <c r="DJ30" s="157"/>
      <c r="DK30" s="157"/>
      <c r="DL30" s="157"/>
      <c r="DM30" s="157"/>
      <c r="DN30" s="157"/>
      <c r="DO30" s="157"/>
    </row>
    <row r="31" spans="1:119" ht="32.25" customHeight="1" x14ac:dyDescent="0.15">
      <c r="A31" s="158"/>
      <c r="B31" s="198"/>
      <c r="C31" s="623">
        <f>IF(E31="","",1)</f>
        <v>1</v>
      </c>
      <c r="D31" s="623"/>
      <c r="E31" s="624" t="str">
        <f>IF('各会計、関係団体の財政状況及び健全化判断比率'!B7="","",'各会計、関係団体の財政状況及び健全化判断比率'!B7)</f>
        <v>一般会計</v>
      </c>
      <c r="F31" s="624"/>
      <c r="G31" s="624"/>
      <c r="H31" s="624"/>
      <c r="I31" s="624"/>
      <c r="J31" s="624"/>
      <c r="K31" s="624"/>
      <c r="L31" s="624"/>
      <c r="M31" s="624"/>
      <c r="N31" s="624"/>
      <c r="O31" s="624"/>
      <c r="P31" s="624"/>
      <c r="Q31" s="624"/>
      <c r="R31" s="624"/>
      <c r="S31" s="624"/>
      <c r="T31" s="199"/>
      <c r="U31" s="623">
        <f>IF(W31="","",MAX(C31:D40)+1)</f>
        <v>11</v>
      </c>
      <c r="V31" s="623"/>
      <c r="W31" s="624" t="str">
        <f>IF('各会計、関係団体の財政状況及び健全化判断比率'!B28="","",'各会計、関係団体の財政状況及び健全化判断比率'!B28)</f>
        <v>国民健康保険事業特別会計</v>
      </c>
      <c r="X31" s="624"/>
      <c r="Y31" s="624"/>
      <c r="Z31" s="624"/>
      <c r="AA31" s="624"/>
      <c r="AB31" s="624"/>
      <c r="AC31" s="624"/>
      <c r="AD31" s="624"/>
      <c r="AE31" s="624"/>
      <c r="AF31" s="624"/>
      <c r="AG31" s="624"/>
      <c r="AH31" s="624"/>
      <c r="AI31" s="624"/>
      <c r="AJ31" s="624"/>
      <c r="AK31" s="624"/>
      <c r="AL31" s="199"/>
      <c r="AM31" s="623">
        <f>IF(AO31="","",MAX(C31:D40,U31:V40)+1)</f>
        <v>12</v>
      </c>
      <c r="AN31" s="623"/>
      <c r="AO31" s="624" t="str">
        <f>IF('各会計、関係団体の財政状況及び健全化判断比率'!B29="","",'各会計、関係団体の財政状況及び健全化判断比率'!B29)</f>
        <v>佐賀県工業用水道事業会計</v>
      </c>
      <c r="AP31" s="624"/>
      <c r="AQ31" s="624"/>
      <c r="AR31" s="624"/>
      <c r="AS31" s="624"/>
      <c r="AT31" s="624"/>
      <c r="AU31" s="624"/>
      <c r="AV31" s="624"/>
      <c r="AW31" s="624"/>
      <c r="AX31" s="624"/>
      <c r="AY31" s="624"/>
      <c r="AZ31" s="624"/>
      <c r="BA31" s="624"/>
      <c r="BB31" s="624"/>
      <c r="BC31" s="624"/>
      <c r="BD31" s="199"/>
      <c r="BE31" s="623">
        <f>IF(BG31="","",MAX(C31:D40,U31:V40,AM31:AN40)+1)</f>
        <v>13</v>
      </c>
      <c r="BF31" s="623"/>
      <c r="BG31" s="624" t="str">
        <f>IF('各会計、関係団体の財政状況及び健全化判断比率'!B30="","",'各会計、関係団体の財政状況及び健全化判断比率'!B30)</f>
        <v>佐賀県港湾整備事業特別会計</v>
      </c>
      <c r="BH31" s="624"/>
      <c r="BI31" s="624"/>
      <c r="BJ31" s="624"/>
      <c r="BK31" s="624"/>
      <c r="BL31" s="624"/>
      <c r="BM31" s="624"/>
      <c r="BN31" s="624"/>
      <c r="BO31" s="624"/>
      <c r="BP31" s="624"/>
      <c r="BQ31" s="624"/>
      <c r="BR31" s="624"/>
      <c r="BS31" s="624"/>
      <c r="BT31" s="624"/>
      <c r="BU31" s="624"/>
      <c r="BV31" s="199"/>
      <c r="BW31" s="623" t="str">
        <f>IF(BY31="","",MAX(C31:D40,U31:V40,AM31:AN40,BE31:BF40)+1)</f>
        <v/>
      </c>
      <c r="BX31" s="623"/>
      <c r="BY31" s="624" t="str">
        <f>IF('各会計、関係団体の財政状況及び健全化判断比率'!B68="","",'各会計、関係団体の財政状況及び健全化判断比率'!B68)</f>
        <v/>
      </c>
      <c r="BZ31" s="624"/>
      <c r="CA31" s="624"/>
      <c r="CB31" s="624"/>
      <c r="CC31" s="624"/>
      <c r="CD31" s="624"/>
      <c r="CE31" s="624"/>
      <c r="CF31" s="624"/>
      <c r="CG31" s="624"/>
      <c r="CH31" s="624"/>
      <c r="CI31" s="624"/>
      <c r="CJ31" s="624"/>
      <c r="CK31" s="624"/>
      <c r="CL31" s="624"/>
      <c r="CM31" s="624"/>
      <c r="CN31" s="199"/>
      <c r="CO31" s="623">
        <f>IF(CQ31="","",MAX(C31:D40,U31:V40,AM31:AN40,BE31:BF40,BW31:BX40)+1)</f>
        <v>15</v>
      </c>
      <c r="CP31" s="623"/>
      <c r="CQ31" s="624" t="str">
        <f>IF('各会計、関係団体の財政状況及び健全化判断比率'!BS7="","",'各会計、関係団体の財政状況及び健全化判断比率'!BS7)</f>
        <v>佐賀県国際交流協会</v>
      </c>
      <c r="CR31" s="624"/>
      <c r="CS31" s="624"/>
      <c r="CT31" s="624"/>
      <c r="CU31" s="624"/>
      <c r="CV31" s="624"/>
      <c r="CW31" s="624"/>
      <c r="CX31" s="624"/>
      <c r="CY31" s="624"/>
      <c r="CZ31" s="624"/>
      <c r="DA31" s="624"/>
      <c r="DB31" s="624"/>
      <c r="DC31" s="624"/>
      <c r="DD31" s="624"/>
      <c r="DE31" s="624"/>
      <c r="DF31" s="191"/>
      <c r="DG31" s="626" t="str">
        <f>IF('各会計、関係団体の財政状況及び健全化判断比率'!BR7="","",'各会計、関係団体の財政状況及び健全化判断比率'!BR7)</f>
        <v/>
      </c>
      <c r="DH31" s="626"/>
      <c r="DI31" s="202"/>
      <c r="DJ31" s="157"/>
      <c r="DK31" s="157"/>
      <c r="DL31" s="157"/>
      <c r="DM31" s="157"/>
      <c r="DN31" s="157"/>
      <c r="DO31" s="157"/>
    </row>
    <row r="32" spans="1:119" ht="32.25" customHeight="1" x14ac:dyDescent="0.15">
      <c r="A32" s="158"/>
      <c r="B32" s="198"/>
      <c r="C32" s="623">
        <f>IF(E32="","",C31+1)</f>
        <v>2</v>
      </c>
      <c r="D32" s="623"/>
      <c r="E32" s="624" t="str">
        <f>IF('各会計、関係団体の財政状況及び健全化判断比率'!B8="","",'各会計、関係団体の財政状況及び健全化判断比率'!B8)</f>
        <v>災害救助基金特別会計</v>
      </c>
      <c r="F32" s="624"/>
      <c r="G32" s="624"/>
      <c r="H32" s="624"/>
      <c r="I32" s="624"/>
      <c r="J32" s="624"/>
      <c r="K32" s="624"/>
      <c r="L32" s="624"/>
      <c r="M32" s="624"/>
      <c r="N32" s="624"/>
      <c r="O32" s="624"/>
      <c r="P32" s="624"/>
      <c r="Q32" s="624"/>
      <c r="R32" s="624"/>
      <c r="S32" s="624"/>
      <c r="T32" s="199"/>
      <c r="U32" s="623" t="str">
        <f t="shared" ref="U32:U40" si="0">IF(W32="","",U31+1)</f>
        <v/>
      </c>
      <c r="V32" s="623"/>
      <c r="W32" s="624"/>
      <c r="X32" s="624"/>
      <c r="Y32" s="624"/>
      <c r="Z32" s="624"/>
      <c r="AA32" s="624"/>
      <c r="AB32" s="624"/>
      <c r="AC32" s="624"/>
      <c r="AD32" s="624"/>
      <c r="AE32" s="624"/>
      <c r="AF32" s="624"/>
      <c r="AG32" s="624"/>
      <c r="AH32" s="624"/>
      <c r="AI32" s="624"/>
      <c r="AJ32" s="624"/>
      <c r="AK32" s="624"/>
      <c r="AL32" s="199"/>
      <c r="AM32" s="623" t="str">
        <f t="shared" ref="AM32:AM40" si="1">IF(AO32="","",AM31+1)</f>
        <v/>
      </c>
      <c r="AN32" s="623"/>
      <c r="AO32" s="624"/>
      <c r="AP32" s="624"/>
      <c r="AQ32" s="624"/>
      <c r="AR32" s="624"/>
      <c r="AS32" s="624"/>
      <c r="AT32" s="624"/>
      <c r="AU32" s="624"/>
      <c r="AV32" s="624"/>
      <c r="AW32" s="624"/>
      <c r="AX32" s="624"/>
      <c r="AY32" s="624"/>
      <c r="AZ32" s="624"/>
      <c r="BA32" s="624"/>
      <c r="BB32" s="624"/>
      <c r="BC32" s="624"/>
      <c r="BD32" s="199"/>
      <c r="BE32" s="623">
        <f t="shared" ref="BE32:BE40" si="2">IF(BG32="","",BE31+1)</f>
        <v>14</v>
      </c>
      <c r="BF32" s="623"/>
      <c r="BG32" s="624" t="str">
        <f>IF('各会計、関係団体の財政状況及び健全化判断比率'!B31="","",'各会計、関係団体の財政状況及び健全化判断比率'!B31)</f>
        <v>佐賀県産業用地造成事業特別会計</v>
      </c>
      <c r="BH32" s="624"/>
      <c r="BI32" s="624"/>
      <c r="BJ32" s="624"/>
      <c r="BK32" s="624"/>
      <c r="BL32" s="624"/>
      <c r="BM32" s="624"/>
      <c r="BN32" s="624"/>
      <c r="BO32" s="624"/>
      <c r="BP32" s="624"/>
      <c r="BQ32" s="624"/>
      <c r="BR32" s="624"/>
      <c r="BS32" s="624"/>
      <c r="BT32" s="624"/>
      <c r="BU32" s="624"/>
      <c r="BV32" s="199"/>
      <c r="BW32" s="623" t="str">
        <f t="shared" ref="BW32:BW40" si="3">IF(BY32="","",BW31+1)</f>
        <v/>
      </c>
      <c r="BX32" s="623"/>
      <c r="BY32" s="624" t="str">
        <f>IF('各会計、関係団体の財政状況及び健全化判断比率'!B69="","",'各会計、関係団体の財政状況及び健全化判断比率'!B69)</f>
        <v/>
      </c>
      <c r="BZ32" s="624"/>
      <c r="CA32" s="624"/>
      <c r="CB32" s="624"/>
      <c r="CC32" s="624"/>
      <c r="CD32" s="624"/>
      <c r="CE32" s="624"/>
      <c r="CF32" s="624"/>
      <c r="CG32" s="624"/>
      <c r="CH32" s="624"/>
      <c r="CI32" s="624"/>
      <c r="CJ32" s="624"/>
      <c r="CK32" s="624"/>
      <c r="CL32" s="624"/>
      <c r="CM32" s="624"/>
      <c r="CN32" s="199"/>
      <c r="CO32" s="623">
        <f t="shared" ref="CO32:CO40" si="4">IF(CQ32="","",CO31+1)</f>
        <v>16</v>
      </c>
      <c r="CP32" s="623"/>
      <c r="CQ32" s="624" t="str">
        <f>IF('各会計、関係団体の財政状況及び健全化判断比率'!BS8="","",'各会計、関係団体の財政状況及び健全化判断比率'!BS8)</f>
        <v>佐賀県女性と生涯学習財団</v>
      </c>
      <c r="CR32" s="624"/>
      <c r="CS32" s="624"/>
      <c r="CT32" s="624"/>
      <c r="CU32" s="624"/>
      <c r="CV32" s="624"/>
      <c r="CW32" s="624"/>
      <c r="CX32" s="624"/>
      <c r="CY32" s="624"/>
      <c r="CZ32" s="624"/>
      <c r="DA32" s="624"/>
      <c r="DB32" s="624"/>
      <c r="DC32" s="624"/>
      <c r="DD32" s="624"/>
      <c r="DE32" s="624"/>
      <c r="DF32" s="191"/>
      <c r="DG32" s="626" t="str">
        <f>IF('各会計、関係団体の財政状況及び健全化判断比率'!BR8="","",'各会計、関係団体の財政状況及び健全化判断比率'!BR8)</f>
        <v/>
      </c>
      <c r="DH32" s="626"/>
      <c r="DI32" s="202"/>
      <c r="DJ32" s="157"/>
      <c r="DK32" s="157"/>
      <c r="DL32" s="157"/>
      <c r="DM32" s="157"/>
      <c r="DN32" s="157"/>
      <c r="DO32" s="157"/>
    </row>
    <row r="33" spans="1:119" ht="32.25" customHeight="1" x14ac:dyDescent="0.15">
      <c r="A33" s="158"/>
      <c r="B33" s="198"/>
      <c r="C33" s="623">
        <f>IF(E33="","",C32+1)</f>
        <v>3</v>
      </c>
      <c r="D33" s="623"/>
      <c r="E33" s="624" t="str">
        <f>IF('各会計、関係団体の財政状況及び健全化判断比率'!B9="","",'各会計、関係団体の財政状況及び健全化判断比率'!B9)</f>
        <v>母子父子寡婦福祉資金特別会計</v>
      </c>
      <c r="F33" s="624"/>
      <c r="G33" s="624"/>
      <c r="H33" s="624"/>
      <c r="I33" s="624"/>
      <c r="J33" s="624"/>
      <c r="K33" s="624"/>
      <c r="L33" s="624"/>
      <c r="M33" s="624"/>
      <c r="N33" s="624"/>
      <c r="O33" s="624"/>
      <c r="P33" s="624"/>
      <c r="Q33" s="624"/>
      <c r="R33" s="624"/>
      <c r="S33" s="624"/>
      <c r="T33" s="199"/>
      <c r="U33" s="623" t="str">
        <f t="shared" si="0"/>
        <v/>
      </c>
      <c r="V33" s="623"/>
      <c r="W33" s="624"/>
      <c r="X33" s="624"/>
      <c r="Y33" s="624"/>
      <c r="Z33" s="624"/>
      <c r="AA33" s="624"/>
      <c r="AB33" s="624"/>
      <c r="AC33" s="624"/>
      <c r="AD33" s="624"/>
      <c r="AE33" s="624"/>
      <c r="AF33" s="624"/>
      <c r="AG33" s="624"/>
      <c r="AH33" s="624"/>
      <c r="AI33" s="624"/>
      <c r="AJ33" s="624"/>
      <c r="AK33" s="624"/>
      <c r="AL33" s="199"/>
      <c r="AM33" s="623" t="str">
        <f t="shared" si="1"/>
        <v/>
      </c>
      <c r="AN33" s="623"/>
      <c r="AO33" s="624"/>
      <c r="AP33" s="624"/>
      <c r="AQ33" s="624"/>
      <c r="AR33" s="624"/>
      <c r="AS33" s="624"/>
      <c r="AT33" s="624"/>
      <c r="AU33" s="624"/>
      <c r="AV33" s="624"/>
      <c r="AW33" s="624"/>
      <c r="AX33" s="624"/>
      <c r="AY33" s="624"/>
      <c r="AZ33" s="624"/>
      <c r="BA33" s="624"/>
      <c r="BB33" s="624"/>
      <c r="BC33" s="624"/>
      <c r="BD33" s="199"/>
      <c r="BE33" s="623" t="str">
        <f t="shared" si="2"/>
        <v/>
      </c>
      <c r="BF33" s="623"/>
      <c r="BG33" s="624"/>
      <c r="BH33" s="624"/>
      <c r="BI33" s="624"/>
      <c r="BJ33" s="624"/>
      <c r="BK33" s="624"/>
      <c r="BL33" s="624"/>
      <c r="BM33" s="624"/>
      <c r="BN33" s="624"/>
      <c r="BO33" s="624"/>
      <c r="BP33" s="624"/>
      <c r="BQ33" s="624"/>
      <c r="BR33" s="624"/>
      <c r="BS33" s="624"/>
      <c r="BT33" s="624"/>
      <c r="BU33" s="624"/>
      <c r="BV33" s="199"/>
      <c r="BW33" s="623" t="str">
        <f t="shared" si="3"/>
        <v/>
      </c>
      <c r="BX33" s="623"/>
      <c r="BY33" s="624" t="str">
        <f>IF('各会計、関係団体の財政状況及び健全化判断比率'!B70="","",'各会計、関係団体の財政状況及び健全化判断比率'!B70)</f>
        <v/>
      </c>
      <c r="BZ33" s="624"/>
      <c r="CA33" s="624"/>
      <c r="CB33" s="624"/>
      <c r="CC33" s="624"/>
      <c r="CD33" s="624"/>
      <c r="CE33" s="624"/>
      <c r="CF33" s="624"/>
      <c r="CG33" s="624"/>
      <c r="CH33" s="624"/>
      <c r="CI33" s="624"/>
      <c r="CJ33" s="624"/>
      <c r="CK33" s="624"/>
      <c r="CL33" s="624"/>
      <c r="CM33" s="624"/>
      <c r="CN33" s="199"/>
      <c r="CO33" s="623">
        <f t="shared" si="4"/>
        <v>17</v>
      </c>
      <c r="CP33" s="623"/>
      <c r="CQ33" s="624" t="str">
        <f>IF('各会計、関係団体の財政状況及び健全化判断比率'!BS9="","",'各会計、関係団体の財政状況及び健全化判断比率'!BS9)</f>
        <v>佐賀県地域福祉振興基金</v>
      </c>
      <c r="CR33" s="624"/>
      <c r="CS33" s="624"/>
      <c r="CT33" s="624"/>
      <c r="CU33" s="624"/>
      <c r="CV33" s="624"/>
      <c r="CW33" s="624"/>
      <c r="CX33" s="624"/>
      <c r="CY33" s="624"/>
      <c r="CZ33" s="624"/>
      <c r="DA33" s="624"/>
      <c r="DB33" s="624"/>
      <c r="DC33" s="624"/>
      <c r="DD33" s="624"/>
      <c r="DE33" s="624"/>
      <c r="DF33" s="191"/>
      <c r="DG33" s="626" t="str">
        <f>IF('各会計、関係団体の財政状況及び健全化判断比率'!BR9="","",'各会計、関係団体の財政状況及び健全化判断比率'!BR9)</f>
        <v/>
      </c>
      <c r="DH33" s="626"/>
      <c r="DI33" s="202"/>
      <c r="DJ33" s="157"/>
      <c r="DK33" s="157"/>
      <c r="DL33" s="157"/>
      <c r="DM33" s="157"/>
      <c r="DN33" s="157"/>
      <c r="DO33" s="157"/>
    </row>
    <row r="34" spans="1:119" ht="32.25" customHeight="1" x14ac:dyDescent="0.15">
      <c r="A34" s="158"/>
      <c r="B34" s="198"/>
      <c r="C34" s="623">
        <f>IF(E34="","",C33+1)</f>
        <v>4</v>
      </c>
      <c r="D34" s="623"/>
      <c r="E34" s="624" t="str">
        <f>IF('各会計、関係団体の財政状況及び健全化判断比率'!B10="","",'各会計、関係団体の財政状況及び健全化判断比率'!B10)</f>
        <v>就農支援資金特別会計</v>
      </c>
      <c r="F34" s="624"/>
      <c r="G34" s="624"/>
      <c r="H34" s="624"/>
      <c r="I34" s="624"/>
      <c r="J34" s="624"/>
      <c r="K34" s="624"/>
      <c r="L34" s="624"/>
      <c r="M34" s="624"/>
      <c r="N34" s="624"/>
      <c r="O34" s="624"/>
      <c r="P34" s="624"/>
      <c r="Q34" s="624"/>
      <c r="R34" s="624"/>
      <c r="S34" s="624"/>
      <c r="T34" s="199"/>
      <c r="U34" s="623" t="str">
        <f t="shared" si="0"/>
        <v/>
      </c>
      <c r="V34" s="623"/>
      <c r="W34" s="624"/>
      <c r="X34" s="624"/>
      <c r="Y34" s="624"/>
      <c r="Z34" s="624"/>
      <c r="AA34" s="624"/>
      <c r="AB34" s="624"/>
      <c r="AC34" s="624"/>
      <c r="AD34" s="624"/>
      <c r="AE34" s="624"/>
      <c r="AF34" s="624"/>
      <c r="AG34" s="624"/>
      <c r="AH34" s="624"/>
      <c r="AI34" s="624"/>
      <c r="AJ34" s="624"/>
      <c r="AK34" s="624"/>
      <c r="AL34" s="199"/>
      <c r="AM34" s="623" t="str">
        <f t="shared" si="1"/>
        <v/>
      </c>
      <c r="AN34" s="623"/>
      <c r="AO34" s="624"/>
      <c r="AP34" s="624"/>
      <c r="AQ34" s="624"/>
      <c r="AR34" s="624"/>
      <c r="AS34" s="624"/>
      <c r="AT34" s="624"/>
      <c r="AU34" s="624"/>
      <c r="AV34" s="624"/>
      <c r="AW34" s="624"/>
      <c r="AX34" s="624"/>
      <c r="AY34" s="624"/>
      <c r="AZ34" s="624"/>
      <c r="BA34" s="624"/>
      <c r="BB34" s="624"/>
      <c r="BC34" s="624"/>
      <c r="BD34" s="199"/>
      <c r="BE34" s="623" t="str">
        <f t="shared" si="2"/>
        <v/>
      </c>
      <c r="BF34" s="623"/>
      <c r="BG34" s="624"/>
      <c r="BH34" s="624"/>
      <c r="BI34" s="624"/>
      <c r="BJ34" s="624"/>
      <c r="BK34" s="624"/>
      <c r="BL34" s="624"/>
      <c r="BM34" s="624"/>
      <c r="BN34" s="624"/>
      <c r="BO34" s="624"/>
      <c r="BP34" s="624"/>
      <c r="BQ34" s="624"/>
      <c r="BR34" s="624"/>
      <c r="BS34" s="624"/>
      <c r="BT34" s="624"/>
      <c r="BU34" s="624"/>
      <c r="BV34" s="199"/>
      <c r="BW34" s="623" t="str">
        <f t="shared" si="3"/>
        <v/>
      </c>
      <c r="BX34" s="623"/>
      <c r="BY34" s="624" t="str">
        <f>IF('各会計、関係団体の財政状況及び健全化判断比率'!B71="","",'各会計、関係団体の財政状況及び健全化判断比率'!B71)</f>
        <v/>
      </c>
      <c r="BZ34" s="624"/>
      <c r="CA34" s="624"/>
      <c r="CB34" s="624"/>
      <c r="CC34" s="624"/>
      <c r="CD34" s="624"/>
      <c r="CE34" s="624"/>
      <c r="CF34" s="624"/>
      <c r="CG34" s="624"/>
      <c r="CH34" s="624"/>
      <c r="CI34" s="624"/>
      <c r="CJ34" s="624"/>
      <c r="CK34" s="624"/>
      <c r="CL34" s="624"/>
      <c r="CM34" s="624"/>
      <c r="CN34" s="199"/>
      <c r="CO34" s="623">
        <f t="shared" si="4"/>
        <v>18</v>
      </c>
      <c r="CP34" s="623"/>
      <c r="CQ34" s="624" t="str">
        <f>IF('各会計、関係団体の財政状況及び健全化判断比率'!BS10="","",'各会計、関係団体の財政状況及び健全化判断比率'!BS10)</f>
        <v>佐賀県長寿社会振興財団</v>
      </c>
      <c r="CR34" s="624"/>
      <c r="CS34" s="624"/>
      <c r="CT34" s="624"/>
      <c r="CU34" s="624"/>
      <c r="CV34" s="624"/>
      <c r="CW34" s="624"/>
      <c r="CX34" s="624"/>
      <c r="CY34" s="624"/>
      <c r="CZ34" s="624"/>
      <c r="DA34" s="624"/>
      <c r="DB34" s="624"/>
      <c r="DC34" s="624"/>
      <c r="DD34" s="624"/>
      <c r="DE34" s="624"/>
      <c r="DF34" s="191"/>
      <c r="DG34" s="626" t="str">
        <f>IF('各会計、関係団体の財政状況及び健全化判断比率'!BR10="","",'各会計、関係団体の財政状況及び健全化判断比率'!BR10)</f>
        <v/>
      </c>
      <c r="DH34" s="626"/>
      <c r="DI34" s="202"/>
      <c r="DJ34" s="157"/>
      <c r="DK34" s="157"/>
      <c r="DL34" s="157"/>
      <c r="DM34" s="157"/>
      <c r="DN34" s="157"/>
      <c r="DO34" s="157"/>
    </row>
    <row r="35" spans="1:119" ht="32.25" customHeight="1" x14ac:dyDescent="0.15">
      <c r="A35" s="158"/>
      <c r="B35" s="198"/>
      <c r="C35" s="623">
        <f t="shared" ref="C35:C40" si="5">IF(E35="","",C34+1)</f>
        <v>5</v>
      </c>
      <c r="D35" s="623"/>
      <c r="E35" s="624" t="str">
        <f>IF('各会計、関係団体の財政状況及び健全化判断比率'!B11="","",'各会計、関係団体の財政状況及び健全化判断比率'!B11)</f>
        <v>小規模企業者等設備導入等事業支援特別会計</v>
      </c>
      <c r="F35" s="624"/>
      <c r="G35" s="624"/>
      <c r="H35" s="624"/>
      <c r="I35" s="624"/>
      <c r="J35" s="624"/>
      <c r="K35" s="624"/>
      <c r="L35" s="624"/>
      <c r="M35" s="624"/>
      <c r="N35" s="624"/>
      <c r="O35" s="624"/>
      <c r="P35" s="624"/>
      <c r="Q35" s="624"/>
      <c r="R35" s="624"/>
      <c r="S35" s="624"/>
      <c r="T35" s="199"/>
      <c r="U35" s="623" t="str">
        <f t="shared" si="0"/>
        <v/>
      </c>
      <c r="V35" s="623"/>
      <c r="W35" s="624"/>
      <c r="X35" s="624"/>
      <c r="Y35" s="624"/>
      <c r="Z35" s="624"/>
      <c r="AA35" s="624"/>
      <c r="AB35" s="624"/>
      <c r="AC35" s="624"/>
      <c r="AD35" s="624"/>
      <c r="AE35" s="624"/>
      <c r="AF35" s="624"/>
      <c r="AG35" s="624"/>
      <c r="AH35" s="624"/>
      <c r="AI35" s="624"/>
      <c r="AJ35" s="624"/>
      <c r="AK35" s="624"/>
      <c r="AL35" s="199"/>
      <c r="AM35" s="623" t="str">
        <f t="shared" si="1"/>
        <v/>
      </c>
      <c r="AN35" s="623"/>
      <c r="AO35" s="624"/>
      <c r="AP35" s="624"/>
      <c r="AQ35" s="624"/>
      <c r="AR35" s="624"/>
      <c r="AS35" s="624"/>
      <c r="AT35" s="624"/>
      <c r="AU35" s="624"/>
      <c r="AV35" s="624"/>
      <c r="AW35" s="624"/>
      <c r="AX35" s="624"/>
      <c r="AY35" s="624"/>
      <c r="AZ35" s="624"/>
      <c r="BA35" s="624"/>
      <c r="BB35" s="624"/>
      <c r="BC35" s="624"/>
      <c r="BD35" s="199"/>
      <c r="BE35" s="623" t="str">
        <f t="shared" si="2"/>
        <v/>
      </c>
      <c r="BF35" s="623"/>
      <c r="BG35" s="624"/>
      <c r="BH35" s="624"/>
      <c r="BI35" s="624"/>
      <c r="BJ35" s="624"/>
      <c r="BK35" s="624"/>
      <c r="BL35" s="624"/>
      <c r="BM35" s="624"/>
      <c r="BN35" s="624"/>
      <c r="BO35" s="624"/>
      <c r="BP35" s="624"/>
      <c r="BQ35" s="624"/>
      <c r="BR35" s="624"/>
      <c r="BS35" s="624"/>
      <c r="BT35" s="624"/>
      <c r="BU35" s="624"/>
      <c r="BV35" s="199"/>
      <c r="BW35" s="623" t="str">
        <f t="shared" si="3"/>
        <v/>
      </c>
      <c r="BX35" s="623"/>
      <c r="BY35" s="624" t="str">
        <f>IF('各会計、関係団体の財政状況及び健全化判断比率'!B72="","",'各会計、関係団体の財政状況及び健全化判断比率'!B72)</f>
        <v/>
      </c>
      <c r="BZ35" s="624"/>
      <c r="CA35" s="624"/>
      <c r="CB35" s="624"/>
      <c r="CC35" s="624"/>
      <c r="CD35" s="624"/>
      <c r="CE35" s="624"/>
      <c r="CF35" s="624"/>
      <c r="CG35" s="624"/>
      <c r="CH35" s="624"/>
      <c r="CI35" s="624"/>
      <c r="CJ35" s="624"/>
      <c r="CK35" s="624"/>
      <c r="CL35" s="624"/>
      <c r="CM35" s="624"/>
      <c r="CN35" s="199"/>
      <c r="CO35" s="623">
        <f t="shared" si="4"/>
        <v>19</v>
      </c>
      <c r="CP35" s="623"/>
      <c r="CQ35" s="624" t="str">
        <f>IF('各会計、関係団体の財政状況及び健全化判断比率'!BS11="","",'各会計、関係団体の財政状況及び健全化判断比率'!BS11)</f>
        <v>佐賀県臓器バンク</v>
      </c>
      <c r="CR35" s="624"/>
      <c r="CS35" s="624"/>
      <c r="CT35" s="624"/>
      <c r="CU35" s="624"/>
      <c r="CV35" s="624"/>
      <c r="CW35" s="624"/>
      <c r="CX35" s="624"/>
      <c r="CY35" s="624"/>
      <c r="CZ35" s="624"/>
      <c r="DA35" s="624"/>
      <c r="DB35" s="624"/>
      <c r="DC35" s="624"/>
      <c r="DD35" s="624"/>
      <c r="DE35" s="624"/>
      <c r="DF35" s="191"/>
      <c r="DG35" s="626" t="str">
        <f>IF('各会計、関係団体の財政状況及び健全化判断比率'!BR11="","",'各会計、関係団体の財政状況及び健全化判断比率'!BR11)</f>
        <v/>
      </c>
      <c r="DH35" s="626"/>
      <c r="DI35" s="202"/>
      <c r="DJ35" s="157"/>
      <c r="DK35" s="157"/>
      <c r="DL35" s="157"/>
      <c r="DM35" s="157"/>
      <c r="DN35" s="157"/>
      <c r="DO35" s="157"/>
    </row>
    <row r="36" spans="1:119" ht="32.25" customHeight="1" x14ac:dyDescent="0.15">
      <c r="A36" s="158"/>
      <c r="B36" s="198"/>
      <c r="C36" s="623">
        <f t="shared" si="5"/>
        <v>6</v>
      </c>
      <c r="D36" s="623"/>
      <c r="E36" s="624" t="str">
        <f>IF('各会計、関係団体の財政状況及び健全化判断比率'!B12="","",'各会計、関係団体の財政状況及び健全化判断比率'!B12)</f>
        <v>財政調整積立金特別会計</v>
      </c>
      <c r="F36" s="624"/>
      <c r="G36" s="624"/>
      <c r="H36" s="624"/>
      <c r="I36" s="624"/>
      <c r="J36" s="624"/>
      <c r="K36" s="624"/>
      <c r="L36" s="624"/>
      <c r="M36" s="624"/>
      <c r="N36" s="624"/>
      <c r="O36" s="624"/>
      <c r="P36" s="624"/>
      <c r="Q36" s="624"/>
      <c r="R36" s="624"/>
      <c r="S36" s="624"/>
      <c r="T36" s="199"/>
      <c r="U36" s="623" t="str">
        <f t="shared" si="0"/>
        <v/>
      </c>
      <c r="V36" s="623"/>
      <c r="W36" s="624"/>
      <c r="X36" s="624"/>
      <c r="Y36" s="624"/>
      <c r="Z36" s="624"/>
      <c r="AA36" s="624"/>
      <c r="AB36" s="624"/>
      <c r="AC36" s="624"/>
      <c r="AD36" s="624"/>
      <c r="AE36" s="624"/>
      <c r="AF36" s="624"/>
      <c r="AG36" s="624"/>
      <c r="AH36" s="624"/>
      <c r="AI36" s="624"/>
      <c r="AJ36" s="624"/>
      <c r="AK36" s="624"/>
      <c r="AL36" s="199"/>
      <c r="AM36" s="623" t="str">
        <f t="shared" si="1"/>
        <v/>
      </c>
      <c r="AN36" s="623"/>
      <c r="AO36" s="624"/>
      <c r="AP36" s="624"/>
      <c r="AQ36" s="624"/>
      <c r="AR36" s="624"/>
      <c r="AS36" s="624"/>
      <c r="AT36" s="624"/>
      <c r="AU36" s="624"/>
      <c r="AV36" s="624"/>
      <c r="AW36" s="624"/>
      <c r="AX36" s="624"/>
      <c r="AY36" s="624"/>
      <c r="AZ36" s="624"/>
      <c r="BA36" s="624"/>
      <c r="BB36" s="624"/>
      <c r="BC36" s="624"/>
      <c r="BD36" s="199"/>
      <c r="BE36" s="623" t="str">
        <f t="shared" si="2"/>
        <v/>
      </c>
      <c r="BF36" s="623"/>
      <c r="BG36" s="624"/>
      <c r="BH36" s="624"/>
      <c r="BI36" s="624"/>
      <c r="BJ36" s="624"/>
      <c r="BK36" s="624"/>
      <c r="BL36" s="624"/>
      <c r="BM36" s="624"/>
      <c r="BN36" s="624"/>
      <c r="BO36" s="624"/>
      <c r="BP36" s="624"/>
      <c r="BQ36" s="624"/>
      <c r="BR36" s="624"/>
      <c r="BS36" s="624"/>
      <c r="BT36" s="624"/>
      <c r="BU36" s="624"/>
      <c r="BV36" s="199"/>
      <c r="BW36" s="623" t="str">
        <f t="shared" si="3"/>
        <v/>
      </c>
      <c r="BX36" s="623"/>
      <c r="BY36" s="624" t="str">
        <f>IF('各会計、関係団体の財政状況及び健全化判断比率'!B73="","",'各会計、関係団体の財政状況及び健全化判断比率'!B73)</f>
        <v/>
      </c>
      <c r="BZ36" s="624"/>
      <c r="CA36" s="624"/>
      <c r="CB36" s="624"/>
      <c r="CC36" s="624"/>
      <c r="CD36" s="624"/>
      <c r="CE36" s="624"/>
      <c r="CF36" s="624"/>
      <c r="CG36" s="624"/>
      <c r="CH36" s="624"/>
      <c r="CI36" s="624"/>
      <c r="CJ36" s="624"/>
      <c r="CK36" s="624"/>
      <c r="CL36" s="624"/>
      <c r="CM36" s="624"/>
      <c r="CN36" s="199"/>
      <c r="CO36" s="623">
        <f t="shared" si="4"/>
        <v>20</v>
      </c>
      <c r="CP36" s="623"/>
      <c r="CQ36" s="624" t="str">
        <f>IF('各会計、関係団体の財政状況及び健全化判断比率'!BS12="","",'各会計、関係団体の財政状況及び健全化判断比率'!BS12)</f>
        <v>佐賀県食鳥肉衛生協会</v>
      </c>
      <c r="CR36" s="624"/>
      <c r="CS36" s="624"/>
      <c r="CT36" s="624"/>
      <c r="CU36" s="624"/>
      <c r="CV36" s="624"/>
      <c r="CW36" s="624"/>
      <c r="CX36" s="624"/>
      <c r="CY36" s="624"/>
      <c r="CZ36" s="624"/>
      <c r="DA36" s="624"/>
      <c r="DB36" s="624"/>
      <c r="DC36" s="624"/>
      <c r="DD36" s="624"/>
      <c r="DE36" s="624"/>
      <c r="DF36" s="191"/>
      <c r="DG36" s="626" t="str">
        <f>IF('各会計、関係団体の財政状況及び健全化判断比率'!BR12="","",'各会計、関係団体の財政状況及び健全化判断比率'!BR12)</f>
        <v/>
      </c>
      <c r="DH36" s="626"/>
      <c r="DI36" s="202"/>
      <c r="DJ36" s="157"/>
      <c r="DK36" s="157"/>
      <c r="DL36" s="157"/>
      <c r="DM36" s="157"/>
      <c r="DN36" s="157"/>
      <c r="DO36" s="157"/>
    </row>
    <row r="37" spans="1:119" ht="32.25" customHeight="1" x14ac:dyDescent="0.15">
      <c r="A37" s="158"/>
      <c r="B37" s="198"/>
      <c r="C37" s="623">
        <f t="shared" si="5"/>
        <v>7</v>
      </c>
      <c r="D37" s="623"/>
      <c r="E37" s="624" t="str">
        <f>IF('各会計、関係団体の財政状況及び健全化判断比率'!B13="","",'各会計、関係団体の財政状況及び健全化判断比率'!B13)</f>
        <v>証紙特別会計</v>
      </c>
      <c r="F37" s="624"/>
      <c r="G37" s="624"/>
      <c r="H37" s="624"/>
      <c r="I37" s="624"/>
      <c r="J37" s="624"/>
      <c r="K37" s="624"/>
      <c r="L37" s="624"/>
      <c r="M37" s="624"/>
      <c r="N37" s="624"/>
      <c r="O37" s="624"/>
      <c r="P37" s="624"/>
      <c r="Q37" s="624"/>
      <c r="R37" s="624"/>
      <c r="S37" s="624"/>
      <c r="T37" s="199"/>
      <c r="U37" s="623" t="str">
        <f t="shared" si="0"/>
        <v/>
      </c>
      <c r="V37" s="623"/>
      <c r="W37" s="624"/>
      <c r="X37" s="624"/>
      <c r="Y37" s="624"/>
      <c r="Z37" s="624"/>
      <c r="AA37" s="624"/>
      <c r="AB37" s="624"/>
      <c r="AC37" s="624"/>
      <c r="AD37" s="624"/>
      <c r="AE37" s="624"/>
      <c r="AF37" s="624"/>
      <c r="AG37" s="624"/>
      <c r="AH37" s="624"/>
      <c r="AI37" s="624"/>
      <c r="AJ37" s="624"/>
      <c r="AK37" s="624"/>
      <c r="AL37" s="199"/>
      <c r="AM37" s="623" t="str">
        <f t="shared" si="1"/>
        <v/>
      </c>
      <c r="AN37" s="623"/>
      <c r="AO37" s="624"/>
      <c r="AP37" s="624"/>
      <c r="AQ37" s="624"/>
      <c r="AR37" s="624"/>
      <c r="AS37" s="624"/>
      <c r="AT37" s="624"/>
      <c r="AU37" s="624"/>
      <c r="AV37" s="624"/>
      <c r="AW37" s="624"/>
      <c r="AX37" s="624"/>
      <c r="AY37" s="624"/>
      <c r="AZ37" s="624"/>
      <c r="BA37" s="624"/>
      <c r="BB37" s="624"/>
      <c r="BC37" s="624"/>
      <c r="BD37" s="199"/>
      <c r="BE37" s="623" t="str">
        <f t="shared" si="2"/>
        <v/>
      </c>
      <c r="BF37" s="623"/>
      <c r="BG37" s="624"/>
      <c r="BH37" s="624"/>
      <c r="BI37" s="624"/>
      <c r="BJ37" s="624"/>
      <c r="BK37" s="624"/>
      <c r="BL37" s="624"/>
      <c r="BM37" s="624"/>
      <c r="BN37" s="624"/>
      <c r="BO37" s="624"/>
      <c r="BP37" s="624"/>
      <c r="BQ37" s="624"/>
      <c r="BR37" s="624"/>
      <c r="BS37" s="624"/>
      <c r="BT37" s="624"/>
      <c r="BU37" s="624"/>
      <c r="BV37" s="199"/>
      <c r="BW37" s="623" t="str">
        <f t="shared" si="3"/>
        <v/>
      </c>
      <c r="BX37" s="623"/>
      <c r="BY37" s="624" t="str">
        <f>IF('各会計、関係団体の財政状況及び健全化判断比率'!B74="","",'各会計、関係団体の財政状況及び健全化判断比率'!B74)</f>
        <v/>
      </c>
      <c r="BZ37" s="624"/>
      <c r="CA37" s="624"/>
      <c r="CB37" s="624"/>
      <c r="CC37" s="624"/>
      <c r="CD37" s="624"/>
      <c r="CE37" s="624"/>
      <c r="CF37" s="624"/>
      <c r="CG37" s="624"/>
      <c r="CH37" s="624"/>
      <c r="CI37" s="624"/>
      <c r="CJ37" s="624"/>
      <c r="CK37" s="624"/>
      <c r="CL37" s="624"/>
      <c r="CM37" s="624"/>
      <c r="CN37" s="199"/>
      <c r="CO37" s="623">
        <f t="shared" si="4"/>
        <v>21</v>
      </c>
      <c r="CP37" s="623"/>
      <c r="CQ37" s="624" t="str">
        <f>IF('各会計、関係団体の財政状況及び健全化判断比率'!BS13="","",'各会計、関係団体の財政状況及び健全化判断比率'!BS13)</f>
        <v>佐賀県芸術文化協会</v>
      </c>
      <c r="CR37" s="624"/>
      <c r="CS37" s="624"/>
      <c r="CT37" s="624"/>
      <c r="CU37" s="624"/>
      <c r="CV37" s="624"/>
      <c r="CW37" s="624"/>
      <c r="CX37" s="624"/>
      <c r="CY37" s="624"/>
      <c r="CZ37" s="624"/>
      <c r="DA37" s="624"/>
      <c r="DB37" s="624"/>
      <c r="DC37" s="624"/>
      <c r="DD37" s="624"/>
      <c r="DE37" s="624"/>
      <c r="DF37" s="191"/>
      <c r="DG37" s="626" t="str">
        <f>IF('各会計、関係団体の財政状況及び健全化判断比率'!BR13="","",'各会計、関係団体の財政状況及び健全化判断比率'!BR13)</f>
        <v/>
      </c>
      <c r="DH37" s="626"/>
      <c r="DI37" s="202"/>
      <c r="DJ37" s="157"/>
      <c r="DK37" s="157"/>
      <c r="DL37" s="157"/>
      <c r="DM37" s="157"/>
      <c r="DN37" s="157"/>
      <c r="DO37" s="157"/>
    </row>
    <row r="38" spans="1:119" ht="32.25" customHeight="1" x14ac:dyDescent="0.15">
      <c r="A38" s="158"/>
      <c r="B38" s="198"/>
      <c r="C38" s="623">
        <f t="shared" si="5"/>
        <v>8</v>
      </c>
      <c r="D38" s="623"/>
      <c r="E38" s="624" t="str">
        <f>IF('各会計、関係団体の財政状況及び健全化判断比率'!B14="","",'各会計、関係団体の財政状況及び健全化判断比率'!B14)</f>
        <v>土地取得特別会計</v>
      </c>
      <c r="F38" s="624"/>
      <c r="G38" s="624"/>
      <c r="H38" s="624"/>
      <c r="I38" s="624"/>
      <c r="J38" s="624"/>
      <c r="K38" s="624"/>
      <c r="L38" s="624"/>
      <c r="M38" s="624"/>
      <c r="N38" s="624"/>
      <c r="O38" s="624"/>
      <c r="P38" s="624"/>
      <c r="Q38" s="624"/>
      <c r="R38" s="624"/>
      <c r="S38" s="624"/>
      <c r="T38" s="199"/>
      <c r="U38" s="623" t="str">
        <f t="shared" si="0"/>
        <v/>
      </c>
      <c r="V38" s="623"/>
      <c r="W38" s="624"/>
      <c r="X38" s="624"/>
      <c r="Y38" s="624"/>
      <c r="Z38" s="624"/>
      <c r="AA38" s="624"/>
      <c r="AB38" s="624"/>
      <c r="AC38" s="624"/>
      <c r="AD38" s="624"/>
      <c r="AE38" s="624"/>
      <c r="AF38" s="624"/>
      <c r="AG38" s="624"/>
      <c r="AH38" s="624"/>
      <c r="AI38" s="624"/>
      <c r="AJ38" s="624"/>
      <c r="AK38" s="624"/>
      <c r="AL38" s="199"/>
      <c r="AM38" s="623" t="str">
        <f t="shared" si="1"/>
        <v/>
      </c>
      <c r="AN38" s="623"/>
      <c r="AO38" s="624"/>
      <c r="AP38" s="624"/>
      <c r="AQ38" s="624"/>
      <c r="AR38" s="624"/>
      <c r="AS38" s="624"/>
      <c r="AT38" s="624"/>
      <c r="AU38" s="624"/>
      <c r="AV38" s="624"/>
      <c r="AW38" s="624"/>
      <c r="AX38" s="624"/>
      <c r="AY38" s="624"/>
      <c r="AZ38" s="624"/>
      <c r="BA38" s="624"/>
      <c r="BB38" s="624"/>
      <c r="BC38" s="624"/>
      <c r="BD38" s="199"/>
      <c r="BE38" s="623" t="str">
        <f t="shared" si="2"/>
        <v/>
      </c>
      <c r="BF38" s="623"/>
      <c r="BG38" s="624"/>
      <c r="BH38" s="624"/>
      <c r="BI38" s="624"/>
      <c r="BJ38" s="624"/>
      <c r="BK38" s="624"/>
      <c r="BL38" s="624"/>
      <c r="BM38" s="624"/>
      <c r="BN38" s="624"/>
      <c r="BO38" s="624"/>
      <c r="BP38" s="624"/>
      <c r="BQ38" s="624"/>
      <c r="BR38" s="624"/>
      <c r="BS38" s="624"/>
      <c r="BT38" s="624"/>
      <c r="BU38" s="624"/>
      <c r="BV38" s="199"/>
      <c r="BW38" s="623" t="str">
        <f t="shared" si="3"/>
        <v/>
      </c>
      <c r="BX38" s="623"/>
      <c r="BY38" s="624" t="str">
        <f>IF('各会計、関係団体の財政状況及び健全化判断比率'!B75="","",'各会計、関係団体の財政状況及び健全化判断比率'!B75)</f>
        <v/>
      </c>
      <c r="BZ38" s="624"/>
      <c r="CA38" s="624"/>
      <c r="CB38" s="624"/>
      <c r="CC38" s="624"/>
      <c r="CD38" s="624"/>
      <c r="CE38" s="624"/>
      <c r="CF38" s="624"/>
      <c r="CG38" s="624"/>
      <c r="CH38" s="624"/>
      <c r="CI38" s="624"/>
      <c r="CJ38" s="624"/>
      <c r="CK38" s="624"/>
      <c r="CL38" s="624"/>
      <c r="CM38" s="624"/>
      <c r="CN38" s="199"/>
      <c r="CO38" s="623">
        <f t="shared" si="4"/>
        <v>22</v>
      </c>
      <c r="CP38" s="623"/>
      <c r="CQ38" s="624" t="str">
        <f>IF('各会計、関係団体の財政状況及び健全化判断比率'!BS14="","",'各会計、関係団体の財政状況及び健全化判断比率'!BS14)</f>
        <v>佐賀県地域産業支援センター</v>
      </c>
      <c r="CR38" s="624"/>
      <c r="CS38" s="624"/>
      <c r="CT38" s="624"/>
      <c r="CU38" s="624"/>
      <c r="CV38" s="624"/>
      <c r="CW38" s="624"/>
      <c r="CX38" s="624"/>
      <c r="CY38" s="624"/>
      <c r="CZ38" s="624"/>
      <c r="DA38" s="624"/>
      <c r="DB38" s="624"/>
      <c r="DC38" s="624"/>
      <c r="DD38" s="624"/>
      <c r="DE38" s="624"/>
      <c r="DF38" s="191"/>
      <c r="DG38" s="626" t="str">
        <f>IF('各会計、関係団体の財政状況及び健全化判断比率'!BR14="","",'各会計、関係団体の財政状況及び健全化判断比率'!BR14)</f>
        <v>○</v>
      </c>
      <c r="DH38" s="626"/>
      <c r="DI38" s="202"/>
      <c r="DJ38" s="157"/>
      <c r="DK38" s="157"/>
      <c r="DL38" s="157"/>
      <c r="DM38" s="157"/>
      <c r="DN38" s="157"/>
      <c r="DO38" s="157"/>
    </row>
    <row r="39" spans="1:119" ht="32.25" customHeight="1" x14ac:dyDescent="0.15">
      <c r="A39" s="158"/>
      <c r="B39" s="198"/>
      <c r="C39" s="623">
        <f t="shared" si="5"/>
        <v>9</v>
      </c>
      <c r="D39" s="623"/>
      <c r="E39" s="624" t="str">
        <f>IF('各会計、関係団体の財政状況及び健全化判断比率'!B15="","",'各会計、関係団体の財政状況及び健全化判断比率'!B15)</f>
        <v>林業改善資金特別会計</v>
      </c>
      <c r="F39" s="624"/>
      <c r="G39" s="624"/>
      <c r="H39" s="624"/>
      <c r="I39" s="624"/>
      <c r="J39" s="624"/>
      <c r="K39" s="624"/>
      <c r="L39" s="624"/>
      <c r="M39" s="624"/>
      <c r="N39" s="624"/>
      <c r="O39" s="624"/>
      <c r="P39" s="624"/>
      <c r="Q39" s="624"/>
      <c r="R39" s="624"/>
      <c r="S39" s="624"/>
      <c r="T39" s="199"/>
      <c r="U39" s="623" t="str">
        <f t="shared" si="0"/>
        <v/>
      </c>
      <c r="V39" s="623"/>
      <c r="W39" s="624"/>
      <c r="X39" s="624"/>
      <c r="Y39" s="624"/>
      <c r="Z39" s="624"/>
      <c r="AA39" s="624"/>
      <c r="AB39" s="624"/>
      <c r="AC39" s="624"/>
      <c r="AD39" s="624"/>
      <c r="AE39" s="624"/>
      <c r="AF39" s="624"/>
      <c r="AG39" s="624"/>
      <c r="AH39" s="624"/>
      <c r="AI39" s="624"/>
      <c r="AJ39" s="624"/>
      <c r="AK39" s="624"/>
      <c r="AL39" s="199"/>
      <c r="AM39" s="623" t="str">
        <f t="shared" si="1"/>
        <v/>
      </c>
      <c r="AN39" s="623"/>
      <c r="AO39" s="624"/>
      <c r="AP39" s="624"/>
      <c r="AQ39" s="624"/>
      <c r="AR39" s="624"/>
      <c r="AS39" s="624"/>
      <c r="AT39" s="624"/>
      <c r="AU39" s="624"/>
      <c r="AV39" s="624"/>
      <c r="AW39" s="624"/>
      <c r="AX39" s="624"/>
      <c r="AY39" s="624"/>
      <c r="AZ39" s="624"/>
      <c r="BA39" s="624"/>
      <c r="BB39" s="624"/>
      <c r="BC39" s="624"/>
      <c r="BD39" s="199"/>
      <c r="BE39" s="623" t="str">
        <f t="shared" si="2"/>
        <v/>
      </c>
      <c r="BF39" s="623"/>
      <c r="BG39" s="624"/>
      <c r="BH39" s="624"/>
      <c r="BI39" s="624"/>
      <c r="BJ39" s="624"/>
      <c r="BK39" s="624"/>
      <c r="BL39" s="624"/>
      <c r="BM39" s="624"/>
      <c r="BN39" s="624"/>
      <c r="BO39" s="624"/>
      <c r="BP39" s="624"/>
      <c r="BQ39" s="624"/>
      <c r="BR39" s="624"/>
      <c r="BS39" s="624"/>
      <c r="BT39" s="624"/>
      <c r="BU39" s="624"/>
      <c r="BV39" s="199"/>
      <c r="BW39" s="623" t="str">
        <f t="shared" si="3"/>
        <v/>
      </c>
      <c r="BX39" s="623"/>
      <c r="BY39" s="624" t="str">
        <f>IF('各会計、関係団体の財政状況及び健全化判断比率'!B76="","",'各会計、関係団体の財政状況及び健全化判断比率'!B76)</f>
        <v/>
      </c>
      <c r="BZ39" s="624"/>
      <c r="CA39" s="624"/>
      <c r="CB39" s="624"/>
      <c r="CC39" s="624"/>
      <c r="CD39" s="624"/>
      <c r="CE39" s="624"/>
      <c r="CF39" s="624"/>
      <c r="CG39" s="624"/>
      <c r="CH39" s="624"/>
      <c r="CI39" s="624"/>
      <c r="CJ39" s="624"/>
      <c r="CK39" s="624"/>
      <c r="CL39" s="624"/>
      <c r="CM39" s="624"/>
      <c r="CN39" s="199"/>
      <c r="CO39" s="623">
        <f t="shared" si="4"/>
        <v>23</v>
      </c>
      <c r="CP39" s="623"/>
      <c r="CQ39" s="624" t="str">
        <f>IF('各会計、関係団体の財政状況及び健全化判断比率'!BS15="","",'各会計、関係団体の財政状況及び健全化判断比率'!BS15)</f>
        <v>佐賀県農業公社</v>
      </c>
      <c r="CR39" s="624"/>
      <c r="CS39" s="624"/>
      <c r="CT39" s="624"/>
      <c r="CU39" s="624"/>
      <c r="CV39" s="624"/>
      <c r="CW39" s="624"/>
      <c r="CX39" s="624"/>
      <c r="CY39" s="624"/>
      <c r="CZ39" s="624"/>
      <c r="DA39" s="624"/>
      <c r="DB39" s="624"/>
      <c r="DC39" s="624"/>
      <c r="DD39" s="624"/>
      <c r="DE39" s="624"/>
      <c r="DF39" s="191"/>
      <c r="DG39" s="626" t="str">
        <f>IF('各会計、関係団体の財政状況及び健全化判断比率'!BR15="","",'各会計、関係団体の財政状況及び健全化判断比率'!BR15)</f>
        <v>○</v>
      </c>
      <c r="DH39" s="626"/>
      <c r="DI39" s="202"/>
      <c r="DJ39" s="157"/>
      <c r="DK39" s="157"/>
      <c r="DL39" s="157"/>
      <c r="DM39" s="157"/>
      <c r="DN39" s="157"/>
      <c r="DO39" s="157"/>
    </row>
    <row r="40" spans="1:119" ht="32.25" customHeight="1" x14ac:dyDescent="0.15">
      <c r="A40" s="158"/>
      <c r="B40" s="198"/>
      <c r="C40" s="623">
        <f t="shared" si="5"/>
        <v>10</v>
      </c>
      <c r="D40" s="623"/>
      <c r="E40" s="624" t="str">
        <f>IF('各会計、関係団体の財政状況及び健全化判断比率'!B16="","",'各会計、関係団体の財政状況及び健全化判断比率'!B16)</f>
        <v>沿岸漁業改善資金特別会計</v>
      </c>
      <c r="F40" s="624"/>
      <c r="G40" s="624"/>
      <c r="H40" s="624"/>
      <c r="I40" s="624"/>
      <c r="J40" s="624"/>
      <c r="K40" s="624"/>
      <c r="L40" s="624"/>
      <c r="M40" s="624"/>
      <c r="N40" s="624"/>
      <c r="O40" s="624"/>
      <c r="P40" s="624"/>
      <c r="Q40" s="624"/>
      <c r="R40" s="624"/>
      <c r="S40" s="624"/>
      <c r="T40" s="199"/>
      <c r="U40" s="623" t="str">
        <f t="shared" si="0"/>
        <v/>
      </c>
      <c r="V40" s="623"/>
      <c r="W40" s="624"/>
      <c r="X40" s="624"/>
      <c r="Y40" s="624"/>
      <c r="Z40" s="624"/>
      <c r="AA40" s="624"/>
      <c r="AB40" s="624"/>
      <c r="AC40" s="624"/>
      <c r="AD40" s="624"/>
      <c r="AE40" s="624"/>
      <c r="AF40" s="624"/>
      <c r="AG40" s="624"/>
      <c r="AH40" s="624"/>
      <c r="AI40" s="624"/>
      <c r="AJ40" s="624"/>
      <c r="AK40" s="624"/>
      <c r="AL40" s="199"/>
      <c r="AM40" s="623" t="str">
        <f t="shared" si="1"/>
        <v/>
      </c>
      <c r="AN40" s="623"/>
      <c r="AO40" s="624"/>
      <c r="AP40" s="624"/>
      <c r="AQ40" s="624"/>
      <c r="AR40" s="624"/>
      <c r="AS40" s="624"/>
      <c r="AT40" s="624"/>
      <c r="AU40" s="624"/>
      <c r="AV40" s="624"/>
      <c r="AW40" s="624"/>
      <c r="AX40" s="624"/>
      <c r="AY40" s="624"/>
      <c r="AZ40" s="624"/>
      <c r="BA40" s="624"/>
      <c r="BB40" s="624"/>
      <c r="BC40" s="624"/>
      <c r="BD40" s="199"/>
      <c r="BE40" s="623" t="str">
        <f t="shared" si="2"/>
        <v/>
      </c>
      <c r="BF40" s="623"/>
      <c r="BG40" s="624"/>
      <c r="BH40" s="624"/>
      <c r="BI40" s="624"/>
      <c r="BJ40" s="624"/>
      <c r="BK40" s="624"/>
      <c r="BL40" s="624"/>
      <c r="BM40" s="624"/>
      <c r="BN40" s="624"/>
      <c r="BO40" s="624"/>
      <c r="BP40" s="624"/>
      <c r="BQ40" s="624"/>
      <c r="BR40" s="624"/>
      <c r="BS40" s="624"/>
      <c r="BT40" s="624"/>
      <c r="BU40" s="624"/>
      <c r="BV40" s="199"/>
      <c r="BW40" s="623" t="str">
        <f t="shared" si="3"/>
        <v/>
      </c>
      <c r="BX40" s="623"/>
      <c r="BY40" s="624" t="str">
        <f>IF('各会計、関係団体の財政状況及び健全化判断比率'!B77="","",'各会計、関係団体の財政状況及び健全化判断比率'!B77)</f>
        <v/>
      </c>
      <c r="BZ40" s="624"/>
      <c r="CA40" s="624"/>
      <c r="CB40" s="624"/>
      <c r="CC40" s="624"/>
      <c r="CD40" s="624"/>
      <c r="CE40" s="624"/>
      <c r="CF40" s="624"/>
      <c r="CG40" s="624"/>
      <c r="CH40" s="624"/>
      <c r="CI40" s="624"/>
      <c r="CJ40" s="624"/>
      <c r="CK40" s="624"/>
      <c r="CL40" s="624"/>
      <c r="CM40" s="624"/>
      <c r="CN40" s="199"/>
      <c r="CO40" s="623">
        <f t="shared" si="4"/>
        <v>24</v>
      </c>
      <c r="CP40" s="623"/>
      <c r="CQ40" s="624" t="str">
        <f>IF('各会計、関係団体の財政状況及び健全化判断比率'!BS16="","",'各会計、関係団体の財政状況及び健全化判断比率'!BS16)</f>
        <v>佐賀県森林整備担い手育成基金</v>
      </c>
      <c r="CR40" s="624"/>
      <c r="CS40" s="624"/>
      <c r="CT40" s="624"/>
      <c r="CU40" s="624"/>
      <c r="CV40" s="624"/>
      <c r="CW40" s="624"/>
      <c r="CX40" s="624"/>
      <c r="CY40" s="624"/>
      <c r="CZ40" s="624"/>
      <c r="DA40" s="624"/>
      <c r="DB40" s="624"/>
      <c r="DC40" s="624"/>
      <c r="DD40" s="624"/>
      <c r="DE40" s="624"/>
      <c r="DF40" s="191"/>
      <c r="DG40" s="626" t="str">
        <f>IF('各会計、関係団体の財政状況及び健全化判断比率'!BR16="","",'各会計、関係団体の財政状況及び健全化判断比率'!BR16)</f>
        <v/>
      </c>
      <c r="DH40" s="626"/>
      <c r="DI40" s="202"/>
      <c r="DJ40" s="157"/>
      <c r="DK40" s="157"/>
      <c r="DL40" s="157"/>
      <c r="DM40" s="157"/>
      <c r="DN40" s="157"/>
      <c r="DO40" s="157"/>
    </row>
    <row r="41" spans="1:119" ht="13.5" customHeight="1" thickBot="1" x14ac:dyDescent="0.2">
      <c r="A41" s="158"/>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5"/>
      <c r="DJ41" s="157"/>
      <c r="DK41" s="157"/>
      <c r="DL41" s="157"/>
      <c r="DM41" s="157"/>
      <c r="DN41" s="157"/>
      <c r="DO41" s="157"/>
    </row>
    <row r="42" spans="1:119" x14ac:dyDescent="0.15">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row>
    <row r="43" spans="1:119" x14ac:dyDescent="0.15">
      <c r="A43" s="157"/>
      <c r="B43" s="157" t="s">
        <v>181</v>
      </c>
      <c r="C43" s="157"/>
      <c r="D43" s="157"/>
      <c r="E43" s="157" t="s">
        <v>182</v>
      </c>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row>
    <row r="44" spans="1:119" x14ac:dyDescent="0.15">
      <c r="A44" s="157"/>
      <c r="B44" s="157"/>
      <c r="C44" s="157"/>
      <c r="D44" s="157"/>
      <c r="E44" s="157" t="s">
        <v>183</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row>
    <row r="45" spans="1:119" x14ac:dyDescent="0.15">
      <c r="A45" s="157"/>
      <c r="B45" s="157"/>
      <c r="C45" s="157"/>
      <c r="D45" s="157"/>
      <c r="E45" s="157" t="s">
        <v>184</v>
      </c>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row>
    <row r="46" spans="1:119" x14ac:dyDescent="0.15">
      <c r="A46" s="157"/>
      <c r="B46" s="157"/>
      <c r="C46" s="157"/>
      <c r="D46" s="157"/>
      <c r="E46" s="157" t="s">
        <v>185</v>
      </c>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row>
    <row r="47" spans="1:119" x14ac:dyDescent="0.15">
      <c r="E47" s="159" t="s">
        <v>186</v>
      </c>
    </row>
    <row r="48" spans="1:119" x14ac:dyDescent="0.15">
      <c r="E48" s="159" t="s">
        <v>187</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algorithmName="SHA-512" hashValue="tutm2JcdGb5+HHgK09T0gylNIjwg7aPI8eiUgAaewu3mrChnOaKHwXgzfXqsLBxAQm3G04xI84CoMbpSRLwVfA==" saltValue="WmlPQf58qMJP1s1bmipUOA=="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40" zoomScaleNormal="4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526</v>
      </c>
      <c r="G33" s="17" t="s">
        <v>527</v>
      </c>
      <c r="H33" s="17" t="s">
        <v>528</v>
      </c>
      <c r="I33" s="17" t="s">
        <v>529</v>
      </c>
      <c r="J33" s="18" t="s">
        <v>530</v>
      </c>
      <c r="K33" s="10"/>
      <c r="L33" s="10"/>
      <c r="M33" s="10"/>
      <c r="N33" s="10"/>
      <c r="O33" s="10"/>
      <c r="P33" s="10"/>
    </row>
    <row r="34" spans="1:16" ht="39" customHeight="1" x14ac:dyDescent="0.15">
      <c r="A34" s="10"/>
      <c r="B34" s="19"/>
      <c r="C34" s="1200" t="s">
        <v>533</v>
      </c>
      <c r="D34" s="1200"/>
      <c r="E34" s="1201"/>
      <c r="F34" s="20">
        <v>2.04</v>
      </c>
      <c r="G34" s="21">
        <v>2.11</v>
      </c>
      <c r="H34" s="21">
        <v>1.52</v>
      </c>
      <c r="I34" s="21">
        <v>1.81</v>
      </c>
      <c r="J34" s="22">
        <v>2.0699999999999998</v>
      </c>
      <c r="K34" s="10"/>
      <c r="L34" s="10"/>
      <c r="M34" s="10"/>
      <c r="N34" s="10"/>
      <c r="O34" s="10"/>
      <c r="P34" s="10"/>
    </row>
    <row r="35" spans="1:16" ht="39" customHeight="1" x14ac:dyDescent="0.15">
      <c r="A35" s="10"/>
      <c r="B35" s="23"/>
      <c r="C35" s="1194" t="s">
        <v>534</v>
      </c>
      <c r="D35" s="1195"/>
      <c r="E35" s="1196"/>
      <c r="F35" s="24">
        <v>0.67</v>
      </c>
      <c r="G35" s="25">
        <v>0.71</v>
      </c>
      <c r="H35" s="25">
        <v>0.77</v>
      </c>
      <c r="I35" s="25">
        <v>0.81</v>
      </c>
      <c r="J35" s="26">
        <v>0.84</v>
      </c>
      <c r="K35" s="10"/>
      <c r="L35" s="10"/>
      <c r="M35" s="10"/>
      <c r="N35" s="10"/>
      <c r="O35" s="10"/>
      <c r="P35" s="10"/>
    </row>
    <row r="36" spans="1:16" ht="39" customHeight="1" x14ac:dyDescent="0.15">
      <c r="A36" s="10"/>
      <c r="B36" s="23"/>
      <c r="C36" s="1194" t="s">
        <v>535</v>
      </c>
      <c r="D36" s="1195"/>
      <c r="E36" s="1196"/>
      <c r="F36" s="24" t="s">
        <v>485</v>
      </c>
      <c r="G36" s="25" t="s">
        <v>485</v>
      </c>
      <c r="H36" s="25" t="s">
        <v>485</v>
      </c>
      <c r="I36" s="25" t="s">
        <v>485</v>
      </c>
      <c r="J36" s="26">
        <v>0.53</v>
      </c>
      <c r="K36" s="10"/>
      <c r="L36" s="10"/>
      <c r="M36" s="10"/>
      <c r="N36" s="10"/>
      <c r="O36" s="10"/>
      <c r="P36" s="10"/>
    </row>
    <row r="37" spans="1:16" ht="39" customHeight="1" x14ac:dyDescent="0.15">
      <c r="A37" s="10"/>
      <c r="B37" s="23"/>
      <c r="C37" s="1194" t="s">
        <v>536</v>
      </c>
      <c r="D37" s="1195"/>
      <c r="E37" s="1196"/>
      <c r="F37" s="24">
        <v>0.21</v>
      </c>
      <c r="G37" s="25">
        <v>0.25</v>
      </c>
      <c r="H37" s="25">
        <v>0.28999999999999998</v>
      </c>
      <c r="I37" s="25">
        <v>0.25</v>
      </c>
      <c r="J37" s="26">
        <v>0.25</v>
      </c>
      <c r="K37" s="10"/>
      <c r="L37" s="10"/>
      <c r="M37" s="10"/>
      <c r="N37" s="10"/>
      <c r="O37" s="10"/>
      <c r="P37" s="10"/>
    </row>
    <row r="38" spans="1:16" ht="39" customHeight="1" x14ac:dyDescent="0.15">
      <c r="A38" s="10"/>
      <c r="B38" s="23"/>
      <c r="C38" s="1194" t="s">
        <v>537</v>
      </c>
      <c r="D38" s="1195"/>
      <c r="E38" s="1196"/>
      <c r="F38" s="24">
        <v>0.17</v>
      </c>
      <c r="G38" s="25">
        <v>0.02</v>
      </c>
      <c r="H38" s="25">
        <v>0.23</v>
      </c>
      <c r="I38" s="25">
        <v>0.21</v>
      </c>
      <c r="J38" s="26">
        <v>0.22</v>
      </c>
      <c r="K38" s="10"/>
      <c r="L38" s="10"/>
      <c r="M38" s="10"/>
      <c r="N38" s="10"/>
      <c r="O38" s="10"/>
      <c r="P38" s="10"/>
    </row>
    <row r="39" spans="1:16" ht="39" customHeight="1" x14ac:dyDescent="0.15">
      <c r="A39" s="10"/>
      <c r="B39" s="23"/>
      <c r="C39" s="1194" t="s">
        <v>538</v>
      </c>
      <c r="D39" s="1195"/>
      <c r="E39" s="1196"/>
      <c r="F39" s="24">
        <v>0.02</v>
      </c>
      <c r="G39" s="25">
        <v>0.02</v>
      </c>
      <c r="H39" s="25">
        <v>0.02</v>
      </c>
      <c r="I39" s="25">
        <v>0.02</v>
      </c>
      <c r="J39" s="26">
        <v>0.02</v>
      </c>
      <c r="K39" s="10"/>
      <c r="L39" s="10"/>
      <c r="M39" s="10"/>
      <c r="N39" s="10"/>
      <c r="O39" s="10"/>
      <c r="P39" s="10"/>
    </row>
    <row r="40" spans="1:16" ht="39" customHeight="1" x14ac:dyDescent="0.15">
      <c r="A40" s="10"/>
      <c r="B40" s="23"/>
      <c r="C40" s="1194" t="s">
        <v>539</v>
      </c>
      <c r="D40" s="1195"/>
      <c r="E40" s="1196"/>
      <c r="F40" s="24">
        <v>0</v>
      </c>
      <c r="G40" s="25">
        <v>0</v>
      </c>
      <c r="H40" s="25">
        <v>0</v>
      </c>
      <c r="I40" s="25">
        <v>0</v>
      </c>
      <c r="J40" s="26">
        <v>0</v>
      </c>
      <c r="K40" s="10"/>
      <c r="L40" s="10"/>
      <c r="M40" s="10"/>
      <c r="N40" s="10"/>
      <c r="O40" s="10"/>
      <c r="P40" s="10"/>
    </row>
    <row r="41" spans="1:16" ht="39" customHeight="1" x14ac:dyDescent="0.15">
      <c r="A41" s="10"/>
      <c r="B41" s="23"/>
      <c r="C41" s="1194" t="s">
        <v>540</v>
      </c>
      <c r="D41" s="1195"/>
      <c r="E41" s="1196"/>
      <c r="F41" s="24">
        <v>0</v>
      </c>
      <c r="G41" s="25">
        <v>0</v>
      </c>
      <c r="H41" s="25">
        <v>0</v>
      </c>
      <c r="I41" s="25">
        <v>0</v>
      </c>
      <c r="J41" s="26">
        <v>0</v>
      </c>
      <c r="K41" s="10"/>
      <c r="L41" s="10"/>
      <c r="M41" s="10"/>
      <c r="N41" s="10"/>
      <c r="O41" s="10"/>
      <c r="P41" s="10"/>
    </row>
    <row r="42" spans="1:16" ht="39" customHeight="1" x14ac:dyDescent="0.15">
      <c r="A42" s="10"/>
      <c r="B42" s="27"/>
      <c r="C42" s="1194" t="s">
        <v>541</v>
      </c>
      <c r="D42" s="1195"/>
      <c r="E42" s="1196"/>
      <c r="F42" s="24" t="s">
        <v>485</v>
      </c>
      <c r="G42" s="25" t="s">
        <v>485</v>
      </c>
      <c r="H42" s="25" t="s">
        <v>485</v>
      </c>
      <c r="I42" s="25" t="s">
        <v>485</v>
      </c>
      <c r="J42" s="26" t="s">
        <v>485</v>
      </c>
      <c r="K42" s="10"/>
      <c r="L42" s="10"/>
      <c r="M42" s="10"/>
      <c r="N42" s="10"/>
      <c r="O42" s="10"/>
      <c r="P42" s="10"/>
    </row>
    <row r="43" spans="1:16" ht="39" customHeight="1" thickBot="1" x14ac:dyDescent="0.2">
      <c r="A43" s="10"/>
      <c r="B43" s="28"/>
      <c r="C43" s="1197" t="s">
        <v>542</v>
      </c>
      <c r="D43" s="1198"/>
      <c r="E43" s="1199"/>
      <c r="F43" s="29">
        <v>0</v>
      </c>
      <c r="G43" s="30">
        <v>0</v>
      </c>
      <c r="H43" s="30">
        <v>0</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algorithmName="SHA-512" hashValue="2ugBrPLywTC02dWx8VyL+4/E4HFDbtPo6gFYkd/ZoQmor1eJ7iT4sXxEnXRCXwmUyz9R1CesKOtW5uSxtb2c7g==" saltValue="qJVHxinc4I1njDxbUoZ1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zoomScale="70" zoomScaleNormal="7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2">
      <c r="A44" s="36"/>
      <c r="B44" s="39" t="s">
        <v>8</v>
      </c>
      <c r="C44" s="40"/>
      <c r="D44" s="40"/>
      <c r="E44" s="41"/>
      <c r="F44" s="41"/>
      <c r="G44" s="41"/>
      <c r="H44" s="41"/>
      <c r="I44" s="41"/>
      <c r="J44" s="42" t="s">
        <v>2</v>
      </c>
      <c r="K44" s="43" t="s">
        <v>526</v>
      </c>
      <c r="L44" s="44" t="s">
        <v>527</v>
      </c>
      <c r="M44" s="44" t="s">
        <v>528</v>
      </c>
      <c r="N44" s="44" t="s">
        <v>529</v>
      </c>
      <c r="O44" s="45" t="s">
        <v>530</v>
      </c>
      <c r="P44" s="36"/>
      <c r="Q44" s="36"/>
      <c r="R44" s="36"/>
      <c r="S44" s="36"/>
      <c r="T44" s="36"/>
      <c r="U44" s="36"/>
    </row>
    <row r="45" spans="1:21" ht="30.75" customHeight="1" x14ac:dyDescent="0.15">
      <c r="A45" s="36"/>
      <c r="B45" s="1202" t="s">
        <v>9</v>
      </c>
      <c r="C45" s="1203"/>
      <c r="D45" s="46"/>
      <c r="E45" s="1208" t="s">
        <v>10</v>
      </c>
      <c r="F45" s="1208"/>
      <c r="G45" s="1208"/>
      <c r="H45" s="1208"/>
      <c r="I45" s="1208"/>
      <c r="J45" s="1209"/>
      <c r="K45" s="47">
        <v>66499</v>
      </c>
      <c r="L45" s="48">
        <v>65279</v>
      </c>
      <c r="M45" s="48">
        <v>64534</v>
      </c>
      <c r="N45" s="48">
        <v>65338</v>
      </c>
      <c r="O45" s="49">
        <v>63273</v>
      </c>
      <c r="P45" s="36"/>
      <c r="Q45" s="36"/>
      <c r="R45" s="36"/>
      <c r="S45" s="36"/>
      <c r="T45" s="36"/>
      <c r="U45" s="36"/>
    </row>
    <row r="46" spans="1:21" ht="30.75" customHeight="1" x14ac:dyDescent="0.15">
      <c r="A46" s="36"/>
      <c r="B46" s="1204"/>
      <c r="C46" s="1205"/>
      <c r="D46" s="50"/>
      <c r="E46" s="1210" t="s">
        <v>11</v>
      </c>
      <c r="F46" s="1210"/>
      <c r="G46" s="1210"/>
      <c r="H46" s="1210"/>
      <c r="I46" s="1210"/>
      <c r="J46" s="1211"/>
      <c r="K46" s="51" t="s">
        <v>485</v>
      </c>
      <c r="L46" s="52" t="s">
        <v>485</v>
      </c>
      <c r="M46" s="52" t="s">
        <v>485</v>
      </c>
      <c r="N46" s="52" t="s">
        <v>485</v>
      </c>
      <c r="O46" s="53" t="s">
        <v>485</v>
      </c>
      <c r="P46" s="36"/>
      <c r="Q46" s="36"/>
      <c r="R46" s="36"/>
      <c r="S46" s="36"/>
      <c r="T46" s="36"/>
      <c r="U46" s="36"/>
    </row>
    <row r="47" spans="1:21" ht="30.75" customHeight="1" x14ac:dyDescent="0.15">
      <c r="A47" s="36"/>
      <c r="B47" s="1204"/>
      <c r="C47" s="1205"/>
      <c r="D47" s="50"/>
      <c r="E47" s="1210" t="s">
        <v>12</v>
      </c>
      <c r="F47" s="1210"/>
      <c r="G47" s="1210"/>
      <c r="H47" s="1210"/>
      <c r="I47" s="1210"/>
      <c r="J47" s="1211"/>
      <c r="K47" s="51">
        <v>333</v>
      </c>
      <c r="L47" s="52">
        <v>667</v>
      </c>
      <c r="M47" s="52">
        <v>1000</v>
      </c>
      <c r="N47" s="52">
        <v>1333</v>
      </c>
      <c r="O47" s="53">
        <v>1667</v>
      </c>
      <c r="P47" s="36"/>
      <c r="Q47" s="36"/>
      <c r="R47" s="36"/>
      <c r="S47" s="36"/>
      <c r="T47" s="36"/>
      <c r="U47" s="36"/>
    </row>
    <row r="48" spans="1:21" ht="30.75" customHeight="1" x14ac:dyDescent="0.15">
      <c r="A48" s="36"/>
      <c r="B48" s="1204"/>
      <c r="C48" s="1205"/>
      <c r="D48" s="50"/>
      <c r="E48" s="1210" t="s">
        <v>13</v>
      </c>
      <c r="F48" s="1210"/>
      <c r="G48" s="1210"/>
      <c r="H48" s="1210"/>
      <c r="I48" s="1210"/>
      <c r="J48" s="1211"/>
      <c r="K48" s="51" t="s">
        <v>485</v>
      </c>
      <c r="L48" s="52" t="s">
        <v>485</v>
      </c>
      <c r="M48" s="52" t="s">
        <v>485</v>
      </c>
      <c r="N48" s="52" t="s">
        <v>485</v>
      </c>
      <c r="O48" s="53" t="s">
        <v>485</v>
      </c>
      <c r="P48" s="36"/>
      <c r="Q48" s="36"/>
      <c r="R48" s="36"/>
      <c r="S48" s="36"/>
      <c r="T48" s="36"/>
      <c r="U48" s="36"/>
    </row>
    <row r="49" spans="1:21" ht="30.75" customHeight="1" x14ac:dyDescent="0.15">
      <c r="A49" s="36"/>
      <c r="B49" s="1204"/>
      <c r="C49" s="1205"/>
      <c r="D49" s="50"/>
      <c r="E49" s="1210" t="s">
        <v>14</v>
      </c>
      <c r="F49" s="1210"/>
      <c r="G49" s="1210"/>
      <c r="H49" s="1210"/>
      <c r="I49" s="1210"/>
      <c r="J49" s="1211"/>
      <c r="K49" s="51" t="s">
        <v>485</v>
      </c>
      <c r="L49" s="52" t="s">
        <v>485</v>
      </c>
      <c r="M49" s="52" t="s">
        <v>485</v>
      </c>
      <c r="N49" s="52" t="s">
        <v>485</v>
      </c>
      <c r="O49" s="53" t="s">
        <v>485</v>
      </c>
      <c r="P49" s="36"/>
      <c r="Q49" s="36"/>
      <c r="R49" s="36"/>
      <c r="S49" s="36"/>
      <c r="T49" s="36"/>
      <c r="U49" s="36"/>
    </row>
    <row r="50" spans="1:21" ht="30.75" customHeight="1" x14ac:dyDescent="0.15">
      <c r="A50" s="36"/>
      <c r="B50" s="1204"/>
      <c r="C50" s="1205"/>
      <c r="D50" s="50"/>
      <c r="E50" s="1210" t="s">
        <v>15</v>
      </c>
      <c r="F50" s="1210"/>
      <c r="G50" s="1210"/>
      <c r="H50" s="1210"/>
      <c r="I50" s="1210"/>
      <c r="J50" s="1211"/>
      <c r="K50" s="51">
        <v>2987</v>
      </c>
      <c r="L50" s="52">
        <v>2108</v>
      </c>
      <c r="M50" s="52">
        <v>1788</v>
      </c>
      <c r="N50" s="52">
        <v>1507</v>
      </c>
      <c r="O50" s="53">
        <v>1249</v>
      </c>
      <c r="P50" s="36"/>
      <c r="Q50" s="36"/>
      <c r="R50" s="36"/>
      <c r="S50" s="36"/>
      <c r="T50" s="36"/>
      <c r="U50" s="36"/>
    </row>
    <row r="51" spans="1:21" ht="30.75" customHeight="1" x14ac:dyDescent="0.15">
      <c r="A51" s="36"/>
      <c r="B51" s="1206"/>
      <c r="C51" s="1207"/>
      <c r="D51" s="54"/>
      <c r="E51" s="1210" t="s">
        <v>16</v>
      </c>
      <c r="F51" s="1210"/>
      <c r="G51" s="1210"/>
      <c r="H51" s="1210"/>
      <c r="I51" s="1210"/>
      <c r="J51" s="1211"/>
      <c r="K51" s="51">
        <v>8</v>
      </c>
      <c r="L51" s="52">
        <v>9</v>
      </c>
      <c r="M51" s="52">
        <v>4</v>
      </c>
      <c r="N51" s="52">
        <v>1</v>
      </c>
      <c r="O51" s="53">
        <v>0</v>
      </c>
      <c r="P51" s="36"/>
      <c r="Q51" s="36"/>
      <c r="R51" s="36"/>
      <c r="S51" s="36"/>
      <c r="T51" s="36"/>
      <c r="U51" s="36"/>
    </row>
    <row r="52" spans="1:21" ht="30.75" customHeight="1" x14ac:dyDescent="0.15">
      <c r="A52" s="36"/>
      <c r="B52" s="1212" t="s">
        <v>17</v>
      </c>
      <c r="C52" s="1213"/>
      <c r="D52" s="54"/>
      <c r="E52" s="1210" t="s">
        <v>18</v>
      </c>
      <c r="F52" s="1210"/>
      <c r="G52" s="1210"/>
      <c r="H52" s="1210"/>
      <c r="I52" s="1210"/>
      <c r="J52" s="1211"/>
      <c r="K52" s="51">
        <v>46046</v>
      </c>
      <c r="L52" s="52">
        <v>46749</v>
      </c>
      <c r="M52" s="52">
        <v>47350</v>
      </c>
      <c r="N52" s="52">
        <v>47094</v>
      </c>
      <c r="O52" s="53">
        <v>47002</v>
      </c>
      <c r="P52" s="36"/>
      <c r="Q52" s="36"/>
      <c r="R52" s="36"/>
      <c r="S52" s="36"/>
      <c r="T52" s="36"/>
      <c r="U52" s="36"/>
    </row>
    <row r="53" spans="1:21" ht="30.75" customHeight="1" thickBot="1" x14ac:dyDescent="0.2">
      <c r="A53" s="36"/>
      <c r="B53" s="1214" t="s">
        <v>19</v>
      </c>
      <c r="C53" s="1215"/>
      <c r="D53" s="55"/>
      <c r="E53" s="1216" t="s">
        <v>20</v>
      </c>
      <c r="F53" s="1216"/>
      <c r="G53" s="1216"/>
      <c r="H53" s="1216"/>
      <c r="I53" s="1216"/>
      <c r="J53" s="1217"/>
      <c r="K53" s="56">
        <v>23781</v>
      </c>
      <c r="L53" s="57">
        <v>21314</v>
      </c>
      <c r="M53" s="57">
        <v>19976</v>
      </c>
      <c r="N53" s="57">
        <v>21085</v>
      </c>
      <c r="O53" s="58">
        <v>19187</v>
      </c>
      <c r="P53" s="36"/>
      <c r="Q53" s="36"/>
      <c r="R53" s="36"/>
      <c r="S53" s="36"/>
      <c r="T53" s="36"/>
      <c r="U53" s="36"/>
    </row>
    <row r="54" spans="1:21" ht="24" customHeight="1" thickBot="1" x14ac:dyDescent="0.2">
      <c r="A54" s="36"/>
      <c r="B54" s="59" t="s">
        <v>21</v>
      </c>
      <c r="C54" s="36"/>
      <c r="D54" s="36"/>
      <c r="E54" s="36"/>
      <c r="F54" s="36"/>
      <c r="G54" s="36"/>
      <c r="H54" s="36"/>
      <c r="I54" s="36"/>
      <c r="J54" s="36"/>
      <c r="K54" s="36"/>
      <c r="L54" s="36"/>
      <c r="M54" s="36"/>
      <c r="N54" s="36"/>
      <c r="O54" s="36"/>
      <c r="P54" s="36"/>
      <c r="Q54" s="36"/>
      <c r="R54" s="36"/>
      <c r="S54" s="36"/>
      <c r="T54" s="36"/>
      <c r="U54" s="36"/>
    </row>
    <row r="55" spans="1:21" ht="30.75" customHeight="1" thickBot="1" x14ac:dyDescent="0.2">
      <c r="A55" s="36"/>
      <c r="B55" s="60"/>
      <c r="C55" s="61"/>
      <c r="D55" s="61"/>
      <c r="E55" s="62"/>
      <c r="F55" s="62"/>
      <c r="G55" s="62"/>
      <c r="H55" s="62"/>
      <c r="I55" s="62"/>
      <c r="J55" s="63" t="s">
        <v>2</v>
      </c>
      <c r="K55" s="64" t="s">
        <v>543</v>
      </c>
      <c r="L55" s="65" t="s">
        <v>544</v>
      </c>
      <c r="M55" s="65" t="s">
        <v>545</v>
      </c>
      <c r="N55" s="65" t="s">
        <v>546</v>
      </c>
      <c r="O55" s="66" t="s">
        <v>547</v>
      </c>
      <c r="P55" s="36"/>
      <c r="Q55" s="36"/>
      <c r="R55" s="36"/>
      <c r="S55" s="36"/>
      <c r="T55" s="36"/>
      <c r="U55" s="36"/>
    </row>
    <row r="56" spans="1:21" ht="30.75" customHeight="1" x14ac:dyDescent="0.15">
      <c r="A56" s="36"/>
      <c r="B56" s="1218" t="s">
        <v>22</v>
      </c>
      <c r="C56" s="1219"/>
      <c r="D56" s="1222" t="s">
        <v>23</v>
      </c>
      <c r="E56" s="1223"/>
      <c r="F56" s="1223"/>
      <c r="G56" s="1223"/>
      <c r="H56" s="1223"/>
      <c r="I56" s="1223"/>
      <c r="J56" s="1224"/>
      <c r="K56" s="67">
        <v>0</v>
      </c>
      <c r="L56" s="68">
        <v>0</v>
      </c>
      <c r="M56" s="68">
        <v>0</v>
      </c>
      <c r="N56" s="68">
        <v>0</v>
      </c>
      <c r="O56" s="69">
        <v>588</v>
      </c>
      <c r="P56" s="36"/>
      <c r="Q56" s="36"/>
      <c r="R56" s="36"/>
      <c r="S56" s="36"/>
      <c r="T56" s="36"/>
      <c r="U56" s="36"/>
    </row>
    <row r="57" spans="1:21" ht="30.75" customHeight="1" thickBot="1" x14ac:dyDescent="0.2">
      <c r="A57" s="36"/>
      <c r="B57" s="1220"/>
      <c r="C57" s="1221"/>
      <c r="D57" s="1225" t="s">
        <v>24</v>
      </c>
      <c r="E57" s="1226"/>
      <c r="F57" s="1226"/>
      <c r="G57" s="1226"/>
      <c r="H57" s="1226"/>
      <c r="I57" s="1226"/>
      <c r="J57" s="1227"/>
      <c r="K57" s="70">
        <v>0</v>
      </c>
      <c r="L57" s="71">
        <v>333</v>
      </c>
      <c r="M57" s="71">
        <v>1000</v>
      </c>
      <c r="N57" s="71">
        <v>2000</v>
      </c>
      <c r="O57" s="72">
        <v>3333</v>
      </c>
      <c r="P57" s="36"/>
      <c r="Q57" s="36"/>
      <c r="R57" s="36"/>
      <c r="S57" s="36"/>
      <c r="T57" s="36"/>
      <c r="U57" s="36"/>
    </row>
    <row r="58" spans="1:21" ht="17.25" customHeight="1" x14ac:dyDescent="0.15">
      <c r="A58" s="36"/>
      <c r="B58" s="73"/>
      <c r="C58" s="73"/>
      <c r="D58" s="74" t="s">
        <v>25</v>
      </c>
      <c r="E58" s="74"/>
      <c r="F58" s="74"/>
      <c r="G58" s="74"/>
      <c r="H58" s="74"/>
      <c r="I58" s="74"/>
      <c r="J58" s="74"/>
      <c r="K58" s="75"/>
      <c r="L58" s="75"/>
      <c r="M58" s="75"/>
      <c r="N58" s="75"/>
      <c r="O58" s="75"/>
      <c r="P58" s="36"/>
      <c r="Q58" s="36"/>
      <c r="R58" s="36"/>
      <c r="S58" s="36"/>
      <c r="T58" s="36"/>
      <c r="U58" s="36"/>
    </row>
    <row r="59" spans="1:21" ht="17.25" customHeight="1" x14ac:dyDescent="0.15">
      <c r="A59" s="36"/>
      <c r="B59" s="73"/>
      <c r="C59" s="73"/>
      <c r="D59" s="74" t="s">
        <v>26</v>
      </c>
      <c r="E59" s="74"/>
      <c r="F59" s="74"/>
      <c r="G59" s="74"/>
      <c r="H59" s="74"/>
      <c r="I59" s="74"/>
      <c r="J59" s="74"/>
      <c r="K59" s="75"/>
      <c r="L59" s="75"/>
      <c r="M59" s="75"/>
      <c r="N59" s="75"/>
      <c r="O59" s="75"/>
      <c r="P59" s="36"/>
      <c r="Q59" s="36"/>
      <c r="R59" s="36"/>
      <c r="S59" s="36"/>
      <c r="T59" s="36"/>
      <c r="U59" s="36"/>
    </row>
    <row r="60" spans="1:21" ht="24" customHeight="1" x14ac:dyDescent="0.15">
      <c r="A60" s="36"/>
      <c r="B60" s="76"/>
      <c r="C60" s="36"/>
      <c r="D60" s="36"/>
      <c r="E60" s="36"/>
      <c r="F60" s="36"/>
      <c r="G60" s="36"/>
      <c r="H60" s="36"/>
      <c r="I60" s="36"/>
      <c r="J60" s="36"/>
      <c r="K60" s="36"/>
      <c r="L60" s="36"/>
      <c r="M60" s="36"/>
      <c r="N60" s="36"/>
      <c r="O60" s="36"/>
      <c r="P60" s="36"/>
      <c r="Q60" s="36"/>
      <c r="R60" s="36"/>
      <c r="S60" s="36"/>
      <c r="T60" s="36"/>
      <c r="U60" s="36"/>
    </row>
  </sheetData>
  <sheetProtection algorithmName="SHA-512" hashValue="gBu2Qf5IZY1MVTsF4i8CJDwgUzfRyEcY3ivRX21Y6rNdX8CjtS2WqRjKJL1OZE+n+cqCvfDbGGUgFXnS9kAV/A==" saltValue="y5Nk+Q/H9s05dvEwyUO9zA=="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7" customWidth="1"/>
    <col min="2" max="3" width="12.625" style="77" customWidth="1"/>
    <col min="4" max="4" width="11.625" style="77" customWidth="1"/>
    <col min="5" max="8" width="10.375" style="77" customWidth="1"/>
    <col min="9" max="13" width="16.375" style="77" customWidth="1"/>
    <col min="14" max="19" width="12.625" style="77" customWidth="1"/>
    <col min="20" max="16384" width="0" style="7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8" t="s">
        <v>7</v>
      </c>
    </row>
    <row r="40" spans="2:13" ht="27.75" customHeight="1" thickBot="1" x14ac:dyDescent="0.2">
      <c r="B40" s="79" t="s">
        <v>8</v>
      </c>
      <c r="C40" s="80"/>
      <c r="D40" s="80"/>
      <c r="E40" s="81"/>
      <c r="F40" s="81"/>
      <c r="G40" s="81"/>
      <c r="H40" s="82" t="s">
        <v>2</v>
      </c>
      <c r="I40" s="383" t="s">
        <v>526</v>
      </c>
      <c r="J40" s="384" t="s">
        <v>527</v>
      </c>
      <c r="K40" s="384" t="s">
        <v>528</v>
      </c>
      <c r="L40" s="384" t="s">
        <v>529</v>
      </c>
      <c r="M40" s="385" t="s">
        <v>530</v>
      </c>
    </row>
    <row r="41" spans="2:13" ht="27.75" customHeight="1" x14ac:dyDescent="0.15">
      <c r="B41" s="1228" t="s">
        <v>27</v>
      </c>
      <c r="C41" s="1229"/>
      <c r="D41" s="83"/>
      <c r="E41" s="1234" t="s">
        <v>28</v>
      </c>
      <c r="F41" s="1234"/>
      <c r="G41" s="1234"/>
      <c r="H41" s="1235"/>
      <c r="I41" s="386">
        <v>722305</v>
      </c>
      <c r="J41" s="387">
        <v>717553</v>
      </c>
      <c r="K41" s="387">
        <v>711667</v>
      </c>
      <c r="L41" s="387">
        <v>704829</v>
      </c>
      <c r="M41" s="388">
        <v>699034</v>
      </c>
    </row>
    <row r="42" spans="2:13" ht="27.75" customHeight="1" x14ac:dyDescent="0.15">
      <c r="B42" s="1230"/>
      <c r="C42" s="1231"/>
      <c r="D42" s="84"/>
      <c r="E42" s="1236" t="s">
        <v>29</v>
      </c>
      <c r="F42" s="1236"/>
      <c r="G42" s="1236"/>
      <c r="H42" s="1237"/>
      <c r="I42" s="389">
        <v>10019</v>
      </c>
      <c r="J42" s="390">
        <v>7964</v>
      </c>
      <c r="K42" s="390">
        <v>6183</v>
      </c>
      <c r="L42" s="390">
        <v>4826</v>
      </c>
      <c r="M42" s="391">
        <v>3735</v>
      </c>
    </row>
    <row r="43" spans="2:13" ht="27.75" customHeight="1" x14ac:dyDescent="0.15">
      <c r="B43" s="1230"/>
      <c r="C43" s="1231"/>
      <c r="D43" s="84"/>
      <c r="E43" s="1236" t="s">
        <v>30</v>
      </c>
      <c r="F43" s="1236"/>
      <c r="G43" s="1236"/>
      <c r="H43" s="1237"/>
      <c r="I43" s="389" t="s">
        <v>485</v>
      </c>
      <c r="J43" s="390" t="s">
        <v>485</v>
      </c>
      <c r="K43" s="390" t="s">
        <v>485</v>
      </c>
      <c r="L43" s="390" t="s">
        <v>485</v>
      </c>
      <c r="M43" s="391" t="s">
        <v>485</v>
      </c>
    </row>
    <row r="44" spans="2:13" ht="27.75" customHeight="1" x14ac:dyDescent="0.15">
      <c r="B44" s="1230"/>
      <c r="C44" s="1231"/>
      <c r="D44" s="84"/>
      <c r="E44" s="1236" t="s">
        <v>31</v>
      </c>
      <c r="F44" s="1236"/>
      <c r="G44" s="1236"/>
      <c r="H44" s="1237"/>
      <c r="I44" s="389" t="s">
        <v>485</v>
      </c>
      <c r="J44" s="390" t="s">
        <v>485</v>
      </c>
      <c r="K44" s="390" t="s">
        <v>485</v>
      </c>
      <c r="L44" s="390" t="s">
        <v>485</v>
      </c>
      <c r="M44" s="391" t="s">
        <v>485</v>
      </c>
    </row>
    <row r="45" spans="2:13" ht="27.75" customHeight="1" x14ac:dyDescent="0.15">
      <c r="B45" s="1230"/>
      <c r="C45" s="1231"/>
      <c r="D45" s="84"/>
      <c r="E45" s="1236" t="s">
        <v>32</v>
      </c>
      <c r="F45" s="1236"/>
      <c r="G45" s="1236"/>
      <c r="H45" s="1237"/>
      <c r="I45" s="389">
        <v>115465</v>
      </c>
      <c r="J45" s="390">
        <v>118202</v>
      </c>
      <c r="K45" s="390">
        <v>113726</v>
      </c>
      <c r="L45" s="390">
        <v>114018</v>
      </c>
      <c r="M45" s="391">
        <v>105217</v>
      </c>
    </row>
    <row r="46" spans="2:13" ht="27.75" customHeight="1" x14ac:dyDescent="0.15">
      <c r="B46" s="1230"/>
      <c r="C46" s="1231"/>
      <c r="D46" s="85"/>
      <c r="E46" s="1238" t="s">
        <v>33</v>
      </c>
      <c r="F46" s="1238"/>
      <c r="G46" s="1238"/>
      <c r="H46" s="1239"/>
      <c r="I46" s="389">
        <v>1805</v>
      </c>
      <c r="J46" s="390">
        <v>1205</v>
      </c>
      <c r="K46" s="390">
        <v>768</v>
      </c>
      <c r="L46" s="390">
        <v>766</v>
      </c>
      <c r="M46" s="391">
        <v>557</v>
      </c>
    </row>
    <row r="47" spans="2:13" ht="27.75" customHeight="1" x14ac:dyDescent="0.15">
      <c r="B47" s="1230"/>
      <c r="C47" s="1231"/>
      <c r="D47" s="86"/>
      <c r="E47" s="1240" t="s">
        <v>34</v>
      </c>
      <c r="F47" s="1241"/>
      <c r="G47" s="1241"/>
      <c r="H47" s="1242"/>
      <c r="I47" s="389" t="s">
        <v>485</v>
      </c>
      <c r="J47" s="390" t="s">
        <v>485</v>
      </c>
      <c r="K47" s="390" t="s">
        <v>485</v>
      </c>
      <c r="L47" s="390" t="s">
        <v>485</v>
      </c>
      <c r="M47" s="391" t="s">
        <v>485</v>
      </c>
    </row>
    <row r="48" spans="2:13" ht="27.75" customHeight="1" x14ac:dyDescent="0.15">
      <c r="B48" s="1230"/>
      <c r="C48" s="1231"/>
      <c r="D48" s="84"/>
      <c r="E48" s="1236" t="s">
        <v>35</v>
      </c>
      <c r="F48" s="1236"/>
      <c r="G48" s="1236"/>
      <c r="H48" s="1237"/>
      <c r="I48" s="389" t="s">
        <v>485</v>
      </c>
      <c r="J48" s="390" t="s">
        <v>485</v>
      </c>
      <c r="K48" s="390" t="s">
        <v>485</v>
      </c>
      <c r="L48" s="390" t="s">
        <v>485</v>
      </c>
      <c r="M48" s="391" t="s">
        <v>485</v>
      </c>
    </row>
    <row r="49" spans="2:13" ht="27.75" customHeight="1" x14ac:dyDescent="0.15">
      <c r="B49" s="1232"/>
      <c r="C49" s="1233"/>
      <c r="D49" s="84"/>
      <c r="E49" s="1236" t="s">
        <v>36</v>
      </c>
      <c r="F49" s="1236"/>
      <c r="G49" s="1236"/>
      <c r="H49" s="1237"/>
      <c r="I49" s="389" t="s">
        <v>485</v>
      </c>
      <c r="J49" s="390" t="s">
        <v>485</v>
      </c>
      <c r="K49" s="390" t="s">
        <v>485</v>
      </c>
      <c r="L49" s="390" t="s">
        <v>485</v>
      </c>
      <c r="M49" s="391" t="s">
        <v>485</v>
      </c>
    </row>
    <row r="50" spans="2:13" ht="27.75" customHeight="1" x14ac:dyDescent="0.15">
      <c r="B50" s="1243" t="s">
        <v>37</v>
      </c>
      <c r="C50" s="1244"/>
      <c r="D50" s="87"/>
      <c r="E50" s="1236" t="s">
        <v>38</v>
      </c>
      <c r="F50" s="1236"/>
      <c r="G50" s="1236"/>
      <c r="H50" s="1237"/>
      <c r="I50" s="389">
        <v>59041</v>
      </c>
      <c r="J50" s="390">
        <v>60804</v>
      </c>
      <c r="K50" s="390">
        <v>62932</v>
      </c>
      <c r="L50" s="390">
        <v>56911</v>
      </c>
      <c r="M50" s="391">
        <v>55656</v>
      </c>
    </row>
    <row r="51" spans="2:13" ht="27.75" customHeight="1" x14ac:dyDescent="0.15">
      <c r="B51" s="1230"/>
      <c r="C51" s="1231"/>
      <c r="D51" s="84"/>
      <c r="E51" s="1236" t="s">
        <v>39</v>
      </c>
      <c r="F51" s="1236"/>
      <c r="G51" s="1236"/>
      <c r="H51" s="1237"/>
      <c r="I51" s="389">
        <v>17075</v>
      </c>
      <c r="J51" s="390">
        <v>16108</v>
      </c>
      <c r="K51" s="390">
        <v>15258</v>
      </c>
      <c r="L51" s="390">
        <v>14769</v>
      </c>
      <c r="M51" s="391">
        <v>13892</v>
      </c>
    </row>
    <row r="52" spans="2:13" ht="27.75" customHeight="1" x14ac:dyDescent="0.15">
      <c r="B52" s="1232"/>
      <c r="C52" s="1233"/>
      <c r="D52" s="84"/>
      <c r="E52" s="1236" t="s">
        <v>40</v>
      </c>
      <c r="F52" s="1236"/>
      <c r="G52" s="1236"/>
      <c r="H52" s="1237"/>
      <c r="I52" s="389">
        <v>542179</v>
      </c>
      <c r="J52" s="390">
        <v>536033</v>
      </c>
      <c r="K52" s="390">
        <v>525119</v>
      </c>
      <c r="L52" s="390">
        <v>514771</v>
      </c>
      <c r="M52" s="391">
        <v>502537</v>
      </c>
    </row>
    <row r="53" spans="2:13" ht="27.75" customHeight="1" thickBot="1" x14ac:dyDescent="0.2">
      <c r="B53" s="1245" t="s">
        <v>41</v>
      </c>
      <c r="C53" s="1246"/>
      <c r="D53" s="88"/>
      <c r="E53" s="1247" t="s">
        <v>42</v>
      </c>
      <c r="F53" s="1247"/>
      <c r="G53" s="1247"/>
      <c r="H53" s="1248"/>
      <c r="I53" s="392">
        <v>231300</v>
      </c>
      <c r="J53" s="393">
        <v>231979</v>
      </c>
      <c r="K53" s="393">
        <v>229034</v>
      </c>
      <c r="L53" s="393">
        <v>237987</v>
      </c>
      <c r="M53" s="394">
        <v>236457</v>
      </c>
    </row>
    <row r="54" spans="2:13" ht="27.75" customHeight="1" x14ac:dyDescent="0.15">
      <c r="B54" s="89"/>
      <c r="C54" s="89"/>
      <c r="D54" s="89"/>
      <c r="E54" s="90"/>
      <c r="F54" s="90"/>
      <c r="G54" s="90"/>
      <c r="H54" s="90"/>
      <c r="I54" s="91"/>
      <c r="J54" s="91"/>
      <c r="K54" s="91"/>
      <c r="L54" s="91"/>
      <c r="M54" s="91"/>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O6RaQG86Ts4dSSNmrv3Wm74ziF9tGR7jR88dDLe4h6R46OrMKdu1FMNYRNrJ0Mbthaxm3k8zKDnslgcuUaHdg==" saltValue="cJNVlO9UZ+XMemsjw9e/w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6"/>
  <sheetViews>
    <sheetView showGridLines="0" zoomScale="40" zoomScaleNormal="4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2" t="s">
        <v>43</v>
      </c>
    </row>
    <row r="54" spans="2:8" ht="29.25" customHeight="1" thickBot="1" x14ac:dyDescent="0.25">
      <c r="B54" s="93" t="s">
        <v>1</v>
      </c>
      <c r="C54" s="94"/>
      <c r="D54" s="94"/>
      <c r="E54" s="95" t="s">
        <v>2</v>
      </c>
      <c r="F54" s="96" t="s">
        <v>528</v>
      </c>
      <c r="G54" s="96" t="s">
        <v>529</v>
      </c>
      <c r="H54" s="97" t="s">
        <v>530</v>
      </c>
    </row>
    <row r="55" spans="2:8" ht="52.5" customHeight="1" x14ac:dyDescent="0.15">
      <c r="B55" s="98"/>
      <c r="C55" s="1257" t="s">
        <v>44</v>
      </c>
      <c r="D55" s="1257"/>
      <c r="E55" s="1258"/>
      <c r="F55" s="99">
        <v>17458</v>
      </c>
      <c r="G55" s="99">
        <v>14858</v>
      </c>
      <c r="H55" s="100">
        <v>14882</v>
      </c>
    </row>
    <row r="56" spans="2:8" ht="52.5" customHeight="1" x14ac:dyDescent="0.15">
      <c r="B56" s="101"/>
      <c r="C56" s="1259" t="s">
        <v>45</v>
      </c>
      <c r="D56" s="1259"/>
      <c r="E56" s="1260"/>
      <c r="F56" s="102">
        <v>8330</v>
      </c>
      <c r="G56" s="102">
        <v>7507</v>
      </c>
      <c r="H56" s="103">
        <v>6735</v>
      </c>
    </row>
    <row r="57" spans="2:8" ht="53.25" customHeight="1" x14ac:dyDescent="0.15">
      <c r="B57" s="101"/>
      <c r="C57" s="1261" t="s">
        <v>46</v>
      </c>
      <c r="D57" s="1261"/>
      <c r="E57" s="1262"/>
      <c r="F57" s="104">
        <v>29928</v>
      </c>
      <c r="G57" s="104">
        <v>26803</v>
      </c>
      <c r="H57" s="105">
        <v>25091</v>
      </c>
    </row>
    <row r="58" spans="2:8" ht="45.75" customHeight="1" x14ac:dyDescent="0.15">
      <c r="B58" s="106"/>
      <c r="C58" s="1249" t="s">
        <v>548</v>
      </c>
      <c r="D58" s="1250"/>
      <c r="E58" s="1251"/>
      <c r="F58" s="107">
        <v>8886</v>
      </c>
      <c r="G58" s="107">
        <v>8896</v>
      </c>
      <c r="H58" s="108">
        <v>9803</v>
      </c>
    </row>
    <row r="59" spans="2:8" ht="45.75" customHeight="1" x14ac:dyDescent="0.15">
      <c r="B59" s="106"/>
      <c r="C59" s="1249" t="s">
        <v>549</v>
      </c>
      <c r="D59" s="1250"/>
      <c r="E59" s="1251"/>
      <c r="F59" s="107">
        <v>1000</v>
      </c>
      <c r="G59" s="107">
        <v>2000</v>
      </c>
      <c r="H59" s="108">
        <v>3002</v>
      </c>
    </row>
    <row r="60" spans="2:8" ht="45.75" customHeight="1" x14ac:dyDescent="0.15">
      <c r="B60" s="106"/>
      <c r="C60" s="1249" t="s">
        <v>550</v>
      </c>
      <c r="D60" s="1250"/>
      <c r="E60" s="1251"/>
      <c r="F60" s="107">
        <v>2077</v>
      </c>
      <c r="G60" s="107">
        <v>2530</v>
      </c>
      <c r="H60" s="108">
        <v>2301</v>
      </c>
    </row>
    <row r="61" spans="2:8" ht="45.75" customHeight="1" x14ac:dyDescent="0.15">
      <c r="B61" s="106"/>
      <c r="C61" s="1249" t="s">
        <v>551</v>
      </c>
      <c r="D61" s="1250"/>
      <c r="E61" s="1251"/>
      <c r="F61" s="107">
        <v>1945</v>
      </c>
      <c r="G61" s="107">
        <v>1942</v>
      </c>
      <c r="H61" s="108">
        <v>1923</v>
      </c>
    </row>
    <row r="62" spans="2:8" ht="45.75" customHeight="1" thickBot="1" x14ac:dyDescent="0.2">
      <c r="B62" s="109"/>
      <c r="C62" s="1252" t="s">
        <v>552</v>
      </c>
      <c r="D62" s="1253"/>
      <c r="E62" s="1254"/>
      <c r="F62" s="110">
        <v>1212</v>
      </c>
      <c r="G62" s="110">
        <v>1361</v>
      </c>
      <c r="H62" s="111">
        <v>1510</v>
      </c>
    </row>
    <row r="63" spans="2:8" ht="52.5" customHeight="1" thickBot="1" x14ac:dyDescent="0.2">
      <c r="B63" s="112"/>
      <c r="C63" s="1255" t="s">
        <v>47</v>
      </c>
      <c r="D63" s="1255"/>
      <c r="E63" s="1256"/>
      <c r="F63" s="113">
        <v>55715</v>
      </c>
      <c r="G63" s="113">
        <v>49167</v>
      </c>
      <c r="H63" s="114">
        <v>46708</v>
      </c>
    </row>
    <row r="64" spans="2:8" ht="15" customHeight="1" x14ac:dyDescent="0.15"/>
    <row r="65" ht="0" hidden="1" customHeight="1" x14ac:dyDescent="0.15"/>
    <row r="66" ht="0" hidden="1" customHeight="1" x14ac:dyDescent="0.15"/>
  </sheetData>
  <sheetProtection algorithmName="SHA-512" hashValue="wqAlFYY2zZnxMymHIBweVm52WRXxk6zkFrGeuhFjkJvCXbuhEE+KcK4mgpPt5cqA9ZMW/ALatPugI+E1BwXNYw==" saltValue="brZV8BCcxpPwH14Y3ERc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80" zoomScaleNormal="80" zoomScaleSheetLayoutView="55" workbookViewId="0"/>
  </sheetViews>
  <sheetFormatPr defaultColWidth="0" defaultRowHeight="13.5" customHeight="1" zeroHeight="1" x14ac:dyDescent="0.15"/>
  <cols>
    <col min="1" max="1" width="6.375" style="397" customWidth="1"/>
    <col min="2" max="107" width="2.5" style="397" customWidth="1"/>
    <col min="108" max="108" width="6.125" style="405" customWidth="1"/>
    <col min="109" max="109" width="5.875" style="404" customWidth="1"/>
    <col min="110" max="110" width="19.125" style="397" hidden="1"/>
    <col min="111" max="115" width="12.625" style="397" hidden="1"/>
    <col min="116" max="349" width="8.625" style="397" hidden="1"/>
    <col min="350" max="355" width="14.875" style="397" hidden="1"/>
    <col min="356" max="357" width="15.875" style="397" hidden="1"/>
    <col min="358" max="363" width="16.125" style="397" hidden="1"/>
    <col min="364" max="364" width="6.125" style="397" hidden="1"/>
    <col min="365" max="365" width="3" style="397" hidden="1"/>
    <col min="366" max="605" width="8.625" style="397" hidden="1"/>
    <col min="606" max="611" width="14.875" style="397" hidden="1"/>
    <col min="612" max="613" width="15.875" style="397" hidden="1"/>
    <col min="614" max="619" width="16.125" style="397" hidden="1"/>
    <col min="620" max="620" width="6.125" style="397" hidden="1"/>
    <col min="621" max="621" width="3" style="397" hidden="1"/>
    <col min="622" max="861" width="8.625" style="397" hidden="1"/>
    <col min="862" max="867" width="14.875" style="397" hidden="1"/>
    <col min="868" max="869" width="15.875" style="397" hidden="1"/>
    <col min="870" max="875" width="16.125" style="397" hidden="1"/>
    <col min="876" max="876" width="6.125" style="397" hidden="1"/>
    <col min="877" max="877" width="3" style="397" hidden="1"/>
    <col min="878" max="1117" width="8.625" style="397" hidden="1"/>
    <col min="1118" max="1123" width="14.875" style="397" hidden="1"/>
    <col min="1124" max="1125" width="15.875" style="397" hidden="1"/>
    <col min="1126" max="1131" width="16.125" style="397" hidden="1"/>
    <col min="1132" max="1132" width="6.125" style="397" hidden="1"/>
    <col min="1133" max="1133" width="3" style="397" hidden="1"/>
    <col min="1134" max="1373" width="8.625" style="397" hidden="1"/>
    <col min="1374" max="1379" width="14.875" style="397" hidden="1"/>
    <col min="1380" max="1381" width="15.875" style="397" hidden="1"/>
    <col min="1382" max="1387" width="16.125" style="397" hidden="1"/>
    <col min="1388" max="1388" width="6.125" style="397" hidden="1"/>
    <col min="1389" max="1389" width="3" style="397" hidden="1"/>
    <col min="1390" max="1629" width="8.625" style="397" hidden="1"/>
    <col min="1630" max="1635" width="14.875" style="397" hidden="1"/>
    <col min="1636" max="1637" width="15.875" style="397" hidden="1"/>
    <col min="1638" max="1643" width="16.125" style="397" hidden="1"/>
    <col min="1644" max="1644" width="6.125" style="397" hidden="1"/>
    <col min="1645" max="1645" width="3" style="397" hidden="1"/>
    <col min="1646" max="1885" width="8.625" style="397" hidden="1"/>
    <col min="1886" max="1891" width="14.875" style="397" hidden="1"/>
    <col min="1892" max="1893" width="15.875" style="397" hidden="1"/>
    <col min="1894" max="1899" width="16.125" style="397" hidden="1"/>
    <col min="1900" max="1900" width="6.125" style="397" hidden="1"/>
    <col min="1901" max="1901" width="3" style="397" hidden="1"/>
    <col min="1902" max="2141" width="8.625" style="397" hidden="1"/>
    <col min="2142" max="2147" width="14.875" style="397" hidden="1"/>
    <col min="2148" max="2149" width="15.875" style="397" hidden="1"/>
    <col min="2150" max="2155" width="16.125" style="397" hidden="1"/>
    <col min="2156" max="2156" width="6.125" style="397" hidden="1"/>
    <col min="2157" max="2157" width="3" style="397" hidden="1"/>
    <col min="2158" max="2397" width="8.625" style="397" hidden="1"/>
    <col min="2398" max="2403" width="14.875" style="397" hidden="1"/>
    <col min="2404" max="2405" width="15.875" style="397" hidden="1"/>
    <col min="2406" max="2411" width="16.125" style="397" hidden="1"/>
    <col min="2412" max="2412" width="6.125" style="397" hidden="1"/>
    <col min="2413" max="2413" width="3" style="397" hidden="1"/>
    <col min="2414" max="2653" width="8.625" style="397" hidden="1"/>
    <col min="2654" max="2659" width="14.875" style="397" hidden="1"/>
    <col min="2660" max="2661" width="15.875" style="397" hidden="1"/>
    <col min="2662" max="2667" width="16.125" style="397" hidden="1"/>
    <col min="2668" max="2668" width="6.125" style="397" hidden="1"/>
    <col min="2669" max="2669" width="3" style="397" hidden="1"/>
    <col min="2670" max="2909" width="8.625" style="397" hidden="1"/>
    <col min="2910" max="2915" width="14.875" style="397" hidden="1"/>
    <col min="2916" max="2917" width="15.875" style="397" hidden="1"/>
    <col min="2918" max="2923" width="16.125" style="397" hidden="1"/>
    <col min="2924" max="2924" width="6.125" style="397" hidden="1"/>
    <col min="2925" max="2925" width="3" style="397" hidden="1"/>
    <col min="2926" max="3165" width="8.625" style="397" hidden="1"/>
    <col min="3166" max="3171" width="14.875" style="397" hidden="1"/>
    <col min="3172" max="3173" width="15.875" style="397" hidden="1"/>
    <col min="3174" max="3179" width="16.125" style="397" hidden="1"/>
    <col min="3180" max="3180" width="6.125" style="397" hidden="1"/>
    <col min="3181" max="3181" width="3" style="397" hidden="1"/>
    <col min="3182" max="3421" width="8.625" style="397" hidden="1"/>
    <col min="3422" max="3427" width="14.875" style="397" hidden="1"/>
    <col min="3428" max="3429" width="15.875" style="397" hidden="1"/>
    <col min="3430" max="3435" width="16.125" style="397" hidden="1"/>
    <col min="3436" max="3436" width="6.125" style="397" hidden="1"/>
    <col min="3437" max="3437" width="3" style="397" hidden="1"/>
    <col min="3438" max="3677" width="8.625" style="397" hidden="1"/>
    <col min="3678" max="3683" width="14.875" style="397" hidden="1"/>
    <col min="3684" max="3685" width="15.875" style="397" hidden="1"/>
    <col min="3686" max="3691" width="16.125" style="397" hidden="1"/>
    <col min="3692" max="3692" width="6.125" style="397" hidden="1"/>
    <col min="3693" max="3693" width="3" style="397" hidden="1"/>
    <col min="3694" max="3933" width="8.625" style="397" hidden="1"/>
    <col min="3934" max="3939" width="14.875" style="397" hidden="1"/>
    <col min="3940" max="3941" width="15.875" style="397" hidden="1"/>
    <col min="3942" max="3947" width="16.125" style="397" hidden="1"/>
    <col min="3948" max="3948" width="6.125" style="397" hidden="1"/>
    <col min="3949" max="3949" width="3" style="397" hidden="1"/>
    <col min="3950" max="4189" width="8.625" style="397" hidden="1"/>
    <col min="4190" max="4195" width="14.875" style="397" hidden="1"/>
    <col min="4196" max="4197" width="15.875" style="397" hidden="1"/>
    <col min="4198" max="4203" width="16.125" style="397" hidden="1"/>
    <col min="4204" max="4204" width="6.125" style="397" hidden="1"/>
    <col min="4205" max="4205" width="3" style="397" hidden="1"/>
    <col min="4206" max="4445" width="8.625" style="397" hidden="1"/>
    <col min="4446" max="4451" width="14.875" style="397" hidden="1"/>
    <col min="4452" max="4453" width="15.875" style="397" hidden="1"/>
    <col min="4454" max="4459" width="16.125" style="397" hidden="1"/>
    <col min="4460" max="4460" width="6.125" style="397" hidden="1"/>
    <col min="4461" max="4461" width="3" style="397" hidden="1"/>
    <col min="4462" max="4701" width="8.625" style="397" hidden="1"/>
    <col min="4702" max="4707" width="14.875" style="397" hidden="1"/>
    <col min="4708" max="4709" width="15.875" style="397" hidden="1"/>
    <col min="4710" max="4715" width="16.125" style="397" hidden="1"/>
    <col min="4716" max="4716" width="6.125" style="397" hidden="1"/>
    <col min="4717" max="4717" width="3" style="397" hidden="1"/>
    <col min="4718" max="4957" width="8.625" style="397" hidden="1"/>
    <col min="4958" max="4963" width="14.875" style="397" hidden="1"/>
    <col min="4964" max="4965" width="15.875" style="397" hidden="1"/>
    <col min="4966" max="4971" width="16.125" style="397" hidden="1"/>
    <col min="4972" max="4972" width="6.125" style="397" hidden="1"/>
    <col min="4973" max="4973" width="3" style="397" hidden="1"/>
    <col min="4974" max="5213" width="8.625" style="397" hidden="1"/>
    <col min="5214" max="5219" width="14.875" style="397" hidden="1"/>
    <col min="5220" max="5221" width="15.875" style="397" hidden="1"/>
    <col min="5222" max="5227" width="16.125" style="397" hidden="1"/>
    <col min="5228" max="5228" width="6.125" style="397" hidden="1"/>
    <col min="5229" max="5229" width="3" style="397" hidden="1"/>
    <col min="5230" max="5469" width="8.625" style="397" hidden="1"/>
    <col min="5470" max="5475" width="14.875" style="397" hidden="1"/>
    <col min="5476" max="5477" width="15.875" style="397" hidden="1"/>
    <col min="5478" max="5483" width="16.125" style="397" hidden="1"/>
    <col min="5484" max="5484" width="6.125" style="397" hidden="1"/>
    <col min="5485" max="5485" width="3" style="397" hidden="1"/>
    <col min="5486" max="5725" width="8.625" style="397" hidden="1"/>
    <col min="5726" max="5731" width="14.875" style="397" hidden="1"/>
    <col min="5732" max="5733" width="15.875" style="397" hidden="1"/>
    <col min="5734" max="5739" width="16.125" style="397" hidden="1"/>
    <col min="5740" max="5740" width="6.125" style="397" hidden="1"/>
    <col min="5741" max="5741" width="3" style="397" hidden="1"/>
    <col min="5742" max="5981" width="8.625" style="397" hidden="1"/>
    <col min="5982" max="5987" width="14.875" style="397" hidden="1"/>
    <col min="5988" max="5989" width="15.875" style="397" hidden="1"/>
    <col min="5990" max="5995" width="16.125" style="397" hidden="1"/>
    <col min="5996" max="5996" width="6.125" style="397" hidden="1"/>
    <col min="5997" max="5997" width="3" style="397" hidden="1"/>
    <col min="5998" max="6237" width="8.625" style="397" hidden="1"/>
    <col min="6238" max="6243" width="14.875" style="397" hidden="1"/>
    <col min="6244" max="6245" width="15.875" style="397" hidden="1"/>
    <col min="6246" max="6251" width="16.125" style="397" hidden="1"/>
    <col min="6252" max="6252" width="6.125" style="397" hidden="1"/>
    <col min="6253" max="6253" width="3" style="397" hidden="1"/>
    <col min="6254" max="6493" width="8.625" style="397" hidden="1"/>
    <col min="6494" max="6499" width="14.875" style="397" hidden="1"/>
    <col min="6500" max="6501" width="15.875" style="397" hidden="1"/>
    <col min="6502" max="6507" width="16.125" style="397" hidden="1"/>
    <col min="6508" max="6508" width="6.125" style="397" hidden="1"/>
    <col min="6509" max="6509" width="3" style="397" hidden="1"/>
    <col min="6510" max="6749" width="8.625" style="397" hidden="1"/>
    <col min="6750" max="6755" width="14.875" style="397" hidden="1"/>
    <col min="6756" max="6757" width="15.875" style="397" hidden="1"/>
    <col min="6758" max="6763" width="16.125" style="397" hidden="1"/>
    <col min="6764" max="6764" width="6.125" style="397" hidden="1"/>
    <col min="6765" max="6765" width="3" style="397" hidden="1"/>
    <col min="6766" max="7005" width="8.625" style="397" hidden="1"/>
    <col min="7006" max="7011" width="14.875" style="397" hidden="1"/>
    <col min="7012" max="7013" width="15.875" style="397" hidden="1"/>
    <col min="7014" max="7019" width="16.125" style="397" hidden="1"/>
    <col min="7020" max="7020" width="6.125" style="397" hidden="1"/>
    <col min="7021" max="7021" width="3" style="397" hidden="1"/>
    <col min="7022" max="7261" width="8.625" style="397" hidden="1"/>
    <col min="7262" max="7267" width="14.875" style="397" hidden="1"/>
    <col min="7268" max="7269" width="15.875" style="397" hidden="1"/>
    <col min="7270" max="7275" width="16.125" style="397" hidden="1"/>
    <col min="7276" max="7276" width="6.125" style="397" hidden="1"/>
    <col min="7277" max="7277" width="3" style="397" hidden="1"/>
    <col min="7278" max="7517" width="8.625" style="397" hidden="1"/>
    <col min="7518" max="7523" width="14.875" style="397" hidden="1"/>
    <col min="7524" max="7525" width="15.875" style="397" hidden="1"/>
    <col min="7526" max="7531" width="16.125" style="397" hidden="1"/>
    <col min="7532" max="7532" width="6.125" style="397" hidden="1"/>
    <col min="7533" max="7533" width="3" style="397" hidden="1"/>
    <col min="7534" max="7773" width="8.625" style="397" hidden="1"/>
    <col min="7774" max="7779" width="14.875" style="397" hidden="1"/>
    <col min="7780" max="7781" width="15.875" style="397" hidden="1"/>
    <col min="7782" max="7787" width="16.125" style="397" hidden="1"/>
    <col min="7788" max="7788" width="6.125" style="397" hidden="1"/>
    <col min="7789" max="7789" width="3" style="397" hidden="1"/>
    <col min="7790" max="8029" width="8.625" style="397" hidden="1"/>
    <col min="8030" max="8035" width="14.875" style="397" hidden="1"/>
    <col min="8036" max="8037" width="15.875" style="397" hidden="1"/>
    <col min="8038" max="8043" width="16.125" style="397" hidden="1"/>
    <col min="8044" max="8044" width="6.125" style="397" hidden="1"/>
    <col min="8045" max="8045" width="3" style="397" hidden="1"/>
    <col min="8046" max="8285" width="8.625" style="397" hidden="1"/>
    <col min="8286" max="8291" width="14.875" style="397" hidden="1"/>
    <col min="8292" max="8293" width="15.875" style="397" hidden="1"/>
    <col min="8294" max="8299" width="16.125" style="397" hidden="1"/>
    <col min="8300" max="8300" width="6.125" style="397" hidden="1"/>
    <col min="8301" max="8301" width="3" style="397" hidden="1"/>
    <col min="8302" max="8541" width="8.625" style="397" hidden="1"/>
    <col min="8542" max="8547" width="14.875" style="397" hidden="1"/>
    <col min="8548" max="8549" width="15.875" style="397" hidden="1"/>
    <col min="8550" max="8555" width="16.125" style="397" hidden="1"/>
    <col min="8556" max="8556" width="6.125" style="397" hidden="1"/>
    <col min="8557" max="8557" width="3" style="397" hidden="1"/>
    <col min="8558" max="8797" width="8.625" style="397" hidden="1"/>
    <col min="8798" max="8803" width="14.875" style="397" hidden="1"/>
    <col min="8804" max="8805" width="15.875" style="397" hidden="1"/>
    <col min="8806" max="8811" width="16.125" style="397" hidden="1"/>
    <col min="8812" max="8812" width="6.125" style="397" hidden="1"/>
    <col min="8813" max="8813" width="3" style="397" hidden="1"/>
    <col min="8814" max="9053" width="8.625" style="397" hidden="1"/>
    <col min="9054" max="9059" width="14.875" style="397" hidden="1"/>
    <col min="9060" max="9061" width="15.875" style="397" hidden="1"/>
    <col min="9062" max="9067" width="16.125" style="397" hidden="1"/>
    <col min="9068" max="9068" width="6.125" style="397" hidden="1"/>
    <col min="9069" max="9069" width="3" style="397" hidden="1"/>
    <col min="9070" max="9309" width="8.625" style="397" hidden="1"/>
    <col min="9310" max="9315" width="14.875" style="397" hidden="1"/>
    <col min="9316" max="9317" width="15.875" style="397" hidden="1"/>
    <col min="9318" max="9323" width="16.125" style="397" hidden="1"/>
    <col min="9324" max="9324" width="6.125" style="397" hidden="1"/>
    <col min="9325" max="9325" width="3" style="397" hidden="1"/>
    <col min="9326" max="9565" width="8.625" style="397" hidden="1"/>
    <col min="9566" max="9571" width="14.875" style="397" hidden="1"/>
    <col min="9572" max="9573" width="15.875" style="397" hidden="1"/>
    <col min="9574" max="9579" width="16.125" style="397" hidden="1"/>
    <col min="9580" max="9580" width="6.125" style="397" hidden="1"/>
    <col min="9581" max="9581" width="3" style="397" hidden="1"/>
    <col min="9582" max="9821" width="8.625" style="397" hidden="1"/>
    <col min="9822" max="9827" width="14.875" style="397" hidden="1"/>
    <col min="9828" max="9829" width="15.875" style="397" hidden="1"/>
    <col min="9830" max="9835" width="16.125" style="397" hidden="1"/>
    <col min="9836" max="9836" width="6.125" style="397" hidden="1"/>
    <col min="9837" max="9837" width="3" style="397" hidden="1"/>
    <col min="9838" max="10077" width="8.625" style="397" hidden="1"/>
    <col min="10078" max="10083" width="14.875" style="397" hidden="1"/>
    <col min="10084" max="10085" width="15.875" style="397" hidden="1"/>
    <col min="10086" max="10091" width="16.125" style="397" hidden="1"/>
    <col min="10092" max="10092" width="6.125" style="397" hidden="1"/>
    <col min="10093" max="10093" width="3" style="397" hidden="1"/>
    <col min="10094" max="10333" width="8.625" style="397" hidden="1"/>
    <col min="10334" max="10339" width="14.875" style="397" hidden="1"/>
    <col min="10340" max="10341" width="15.875" style="397" hidden="1"/>
    <col min="10342" max="10347" width="16.125" style="397" hidden="1"/>
    <col min="10348" max="10348" width="6.125" style="397" hidden="1"/>
    <col min="10349" max="10349" width="3" style="397" hidden="1"/>
    <col min="10350" max="10589" width="8.625" style="397" hidden="1"/>
    <col min="10590" max="10595" width="14.875" style="397" hidden="1"/>
    <col min="10596" max="10597" width="15.875" style="397" hidden="1"/>
    <col min="10598" max="10603" width="16.125" style="397" hidden="1"/>
    <col min="10604" max="10604" width="6.125" style="397" hidden="1"/>
    <col min="10605" max="10605" width="3" style="397" hidden="1"/>
    <col min="10606" max="10845" width="8.625" style="397" hidden="1"/>
    <col min="10846" max="10851" width="14.875" style="397" hidden="1"/>
    <col min="10852" max="10853" width="15.875" style="397" hidden="1"/>
    <col min="10854" max="10859" width="16.125" style="397" hidden="1"/>
    <col min="10860" max="10860" width="6.125" style="397" hidden="1"/>
    <col min="10861" max="10861" width="3" style="397" hidden="1"/>
    <col min="10862" max="11101" width="8.625" style="397" hidden="1"/>
    <col min="11102" max="11107" width="14.875" style="397" hidden="1"/>
    <col min="11108" max="11109" width="15.875" style="397" hidden="1"/>
    <col min="11110" max="11115" width="16.125" style="397" hidden="1"/>
    <col min="11116" max="11116" width="6.125" style="397" hidden="1"/>
    <col min="11117" max="11117" width="3" style="397" hidden="1"/>
    <col min="11118" max="11357" width="8.625" style="397" hidden="1"/>
    <col min="11358" max="11363" width="14.875" style="397" hidden="1"/>
    <col min="11364" max="11365" width="15.875" style="397" hidden="1"/>
    <col min="11366" max="11371" width="16.125" style="397" hidden="1"/>
    <col min="11372" max="11372" width="6.125" style="397" hidden="1"/>
    <col min="11373" max="11373" width="3" style="397" hidden="1"/>
    <col min="11374" max="11613" width="8.625" style="397" hidden="1"/>
    <col min="11614" max="11619" width="14.875" style="397" hidden="1"/>
    <col min="11620" max="11621" width="15.875" style="397" hidden="1"/>
    <col min="11622" max="11627" width="16.125" style="397" hidden="1"/>
    <col min="11628" max="11628" width="6.125" style="397" hidden="1"/>
    <col min="11629" max="11629" width="3" style="397" hidden="1"/>
    <col min="11630" max="11869" width="8.625" style="397" hidden="1"/>
    <col min="11870" max="11875" width="14.875" style="397" hidden="1"/>
    <col min="11876" max="11877" width="15.875" style="397" hidden="1"/>
    <col min="11878" max="11883" width="16.125" style="397" hidden="1"/>
    <col min="11884" max="11884" width="6.125" style="397" hidden="1"/>
    <col min="11885" max="11885" width="3" style="397" hidden="1"/>
    <col min="11886" max="12125" width="8.625" style="397" hidden="1"/>
    <col min="12126" max="12131" width="14.875" style="397" hidden="1"/>
    <col min="12132" max="12133" width="15.875" style="397" hidden="1"/>
    <col min="12134" max="12139" width="16.125" style="397" hidden="1"/>
    <col min="12140" max="12140" width="6.125" style="397" hidden="1"/>
    <col min="12141" max="12141" width="3" style="397" hidden="1"/>
    <col min="12142" max="12381" width="8.625" style="397" hidden="1"/>
    <col min="12382" max="12387" width="14.875" style="397" hidden="1"/>
    <col min="12388" max="12389" width="15.875" style="397" hidden="1"/>
    <col min="12390" max="12395" width="16.125" style="397" hidden="1"/>
    <col min="12396" max="12396" width="6.125" style="397" hidden="1"/>
    <col min="12397" max="12397" width="3" style="397" hidden="1"/>
    <col min="12398" max="12637" width="8.625" style="397" hidden="1"/>
    <col min="12638" max="12643" width="14.875" style="397" hidden="1"/>
    <col min="12644" max="12645" width="15.875" style="397" hidden="1"/>
    <col min="12646" max="12651" width="16.125" style="397" hidden="1"/>
    <col min="12652" max="12652" width="6.125" style="397" hidden="1"/>
    <col min="12653" max="12653" width="3" style="397" hidden="1"/>
    <col min="12654" max="12893" width="8.625" style="397" hidden="1"/>
    <col min="12894" max="12899" width="14.875" style="397" hidden="1"/>
    <col min="12900" max="12901" width="15.875" style="397" hidden="1"/>
    <col min="12902" max="12907" width="16.125" style="397" hidden="1"/>
    <col min="12908" max="12908" width="6.125" style="397" hidden="1"/>
    <col min="12909" max="12909" width="3" style="397" hidden="1"/>
    <col min="12910" max="13149" width="8.625" style="397" hidden="1"/>
    <col min="13150" max="13155" width="14.875" style="397" hidden="1"/>
    <col min="13156" max="13157" width="15.875" style="397" hidden="1"/>
    <col min="13158" max="13163" width="16.125" style="397" hidden="1"/>
    <col min="13164" max="13164" width="6.125" style="397" hidden="1"/>
    <col min="13165" max="13165" width="3" style="397" hidden="1"/>
    <col min="13166" max="13405" width="8.625" style="397" hidden="1"/>
    <col min="13406" max="13411" width="14.875" style="397" hidden="1"/>
    <col min="13412" max="13413" width="15.875" style="397" hidden="1"/>
    <col min="13414" max="13419" width="16.125" style="397" hidden="1"/>
    <col min="13420" max="13420" width="6.125" style="397" hidden="1"/>
    <col min="13421" max="13421" width="3" style="397" hidden="1"/>
    <col min="13422" max="13661" width="8.625" style="397" hidden="1"/>
    <col min="13662" max="13667" width="14.875" style="397" hidden="1"/>
    <col min="13668" max="13669" width="15.875" style="397" hidden="1"/>
    <col min="13670" max="13675" width="16.125" style="397" hidden="1"/>
    <col min="13676" max="13676" width="6.125" style="397" hidden="1"/>
    <col min="13677" max="13677" width="3" style="397" hidden="1"/>
    <col min="13678" max="13917" width="8.625" style="397" hidden="1"/>
    <col min="13918" max="13923" width="14.875" style="397" hidden="1"/>
    <col min="13924" max="13925" width="15.875" style="397" hidden="1"/>
    <col min="13926" max="13931" width="16.125" style="397" hidden="1"/>
    <col min="13932" max="13932" width="6.125" style="397" hidden="1"/>
    <col min="13933" max="13933" width="3" style="397" hidden="1"/>
    <col min="13934" max="14173" width="8.625" style="397" hidden="1"/>
    <col min="14174" max="14179" width="14.875" style="397" hidden="1"/>
    <col min="14180" max="14181" width="15.875" style="397" hidden="1"/>
    <col min="14182" max="14187" width="16.125" style="397" hidden="1"/>
    <col min="14188" max="14188" width="6.125" style="397" hidden="1"/>
    <col min="14189" max="14189" width="3" style="397" hidden="1"/>
    <col min="14190" max="14429" width="8.625" style="397" hidden="1"/>
    <col min="14430" max="14435" width="14.875" style="397" hidden="1"/>
    <col min="14436" max="14437" width="15.875" style="397" hidden="1"/>
    <col min="14438" max="14443" width="16.125" style="397" hidden="1"/>
    <col min="14444" max="14444" width="6.125" style="397" hidden="1"/>
    <col min="14445" max="14445" width="3" style="397" hidden="1"/>
    <col min="14446" max="14685" width="8.625" style="397" hidden="1"/>
    <col min="14686" max="14691" width="14.875" style="397" hidden="1"/>
    <col min="14692" max="14693" width="15.875" style="397" hidden="1"/>
    <col min="14694" max="14699" width="16.125" style="397" hidden="1"/>
    <col min="14700" max="14700" width="6.125" style="397" hidden="1"/>
    <col min="14701" max="14701" width="3" style="397" hidden="1"/>
    <col min="14702" max="14941" width="8.625" style="397" hidden="1"/>
    <col min="14942" max="14947" width="14.875" style="397" hidden="1"/>
    <col min="14948" max="14949" width="15.875" style="397" hidden="1"/>
    <col min="14950" max="14955" width="16.125" style="397" hidden="1"/>
    <col min="14956" max="14956" width="6.125" style="397" hidden="1"/>
    <col min="14957" max="14957" width="3" style="397" hidden="1"/>
    <col min="14958" max="15197" width="8.625" style="397" hidden="1"/>
    <col min="15198" max="15203" width="14.875" style="397" hidden="1"/>
    <col min="15204" max="15205" width="15.875" style="397" hidden="1"/>
    <col min="15206" max="15211" width="16.125" style="397" hidden="1"/>
    <col min="15212" max="15212" width="6.125" style="397" hidden="1"/>
    <col min="15213" max="15213" width="3" style="397" hidden="1"/>
    <col min="15214" max="15453" width="8.625" style="397" hidden="1"/>
    <col min="15454" max="15459" width="14.875" style="397" hidden="1"/>
    <col min="15460" max="15461" width="15.875" style="397" hidden="1"/>
    <col min="15462" max="15467" width="16.125" style="397" hidden="1"/>
    <col min="15468" max="15468" width="6.125" style="397" hidden="1"/>
    <col min="15469" max="15469" width="3" style="397" hidden="1"/>
    <col min="15470" max="15709" width="8.625" style="397" hidden="1"/>
    <col min="15710" max="15715" width="14.875" style="397" hidden="1"/>
    <col min="15716" max="15717" width="15.875" style="397" hidden="1"/>
    <col min="15718" max="15723" width="16.125" style="397" hidden="1"/>
    <col min="15724" max="15724" width="6.125" style="397" hidden="1"/>
    <col min="15725" max="15725" width="3" style="397" hidden="1"/>
    <col min="15726" max="15965" width="8.625" style="397" hidden="1"/>
    <col min="15966" max="15971" width="14.875" style="397" hidden="1"/>
    <col min="15972" max="15973" width="15.875" style="397" hidden="1"/>
    <col min="15974" max="15979" width="16.125" style="397" hidden="1"/>
    <col min="15980" max="15980" width="6.125" style="397" hidden="1"/>
    <col min="15981" max="15981" width="3" style="397" hidden="1"/>
    <col min="15982" max="16221" width="8.625" style="397" hidden="1"/>
    <col min="16222" max="16227" width="14.875" style="397" hidden="1"/>
    <col min="16228" max="16229" width="15.875" style="397" hidden="1"/>
    <col min="16230" max="16235" width="16.125" style="397" hidden="1"/>
    <col min="16236" max="16236" width="6.125" style="397" hidden="1"/>
    <col min="16237" max="16237" width="3" style="397" hidden="1"/>
    <col min="16238" max="16384" width="8.625" style="397" hidden="1"/>
  </cols>
  <sheetData>
    <row r="1" spans="1:143" ht="42.75" customHeight="1" x14ac:dyDescent="0.15">
      <c r="A1" s="395"/>
      <c r="B1" s="396"/>
      <c r="DD1" s="397"/>
      <c r="DE1" s="397"/>
    </row>
    <row r="2" spans="1:143" ht="25.5" customHeight="1" x14ac:dyDescent="0.15">
      <c r="A2" s="398"/>
      <c r="C2" s="398"/>
      <c r="O2" s="398"/>
      <c r="P2" s="398"/>
      <c r="Q2" s="398"/>
      <c r="R2" s="398"/>
      <c r="S2" s="398"/>
      <c r="T2" s="398"/>
      <c r="U2" s="398"/>
      <c r="V2" s="398"/>
      <c r="W2" s="398"/>
      <c r="X2" s="398"/>
      <c r="Y2" s="398"/>
      <c r="Z2" s="398"/>
      <c r="AA2" s="398"/>
      <c r="AB2" s="398"/>
      <c r="AC2" s="398"/>
      <c r="AD2" s="398"/>
      <c r="AE2" s="398"/>
      <c r="AF2" s="398"/>
      <c r="AG2" s="398"/>
      <c r="AH2" s="398"/>
      <c r="AI2" s="398"/>
      <c r="AU2" s="398"/>
      <c r="BG2" s="398"/>
      <c r="BS2" s="398"/>
      <c r="CE2" s="398"/>
      <c r="CQ2" s="398"/>
      <c r="DD2" s="397"/>
      <c r="DE2" s="397"/>
    </row>
    <row r="3" spans="1:143" ht="25.5" customHeight="1" x14ac:dyDescent="0.15">
      <c r="A3" s="398"/>
      <c r="C3" s="398"/>
      <c r="O3" s="398"/>
      <c r="P3" s="398"/>
      <c r="Q3" s="398"/>
      <c r="R3" s="398"/>
      <c r="S3" s="398"/>
      <c r="T3" s="398"/>
      <c r="U3" s="398"/>
      <c r="V3" s="398"/>
      <c r="W3" s="398"/>
      <c r="X3" s="398"/>
      <c r="Y3" s="398"/>
      <c r="Z3" s="398"/>
      <c r="AA3" s="398"/>
      <c r="AB3" s="398"/>
      <c r="AC3" s="398"/>
      <c r="AD3" s="398"/>
      <c r="AE3" s="398"/>
      <c r="AF3" s="398"/>
      <c r="AG3" s="398"/>
      <c r="AH3" s="398"/>
      <c r="AI3" s="398"/>
      <c r="AU3" s="398"/>
      <c r="BG3" s="398"/>
      <c r="BS3" s="398"/>
      <c r="CE3" s="398"/>
      <c r="CQ3" s="398"/>
      <c r="DD3" s="397"/>
      <c r="DE3" s="397"/>
    </row>
    <row r="4" spans="1:143" s="278" customFormat="1" x14ac:dyDescent="0.15">
      <c r="A4" s="398"/>
      <c r="B4" s="398"/>
      <c r="C4" s="398"/>
      <c r="D4" s="398"/>
      <c r="E4" s="398"/>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8"/>
      <c r="AW4" s="398"/>
      <c r="AX4" s="398"/>
      <c r="AY4" s="398"/>
      <c r="AZ4" s="398"/>
      <c r="BA4" s="398"/>
      <c r="BB4" s="398"/>
      <c r="BC4" s="398"/>
      <c r="BD4" s="398"/>
      <c r="BE4" s="398"/>
      <c r="BF4" s="398"/>
      <c r="BG4" s="398"/>
      <c r="BH4" s="398"/>
      <c r="BI4" s="398"/>
      <c r="BJ4" s="398"/>
      <c r="BK4" s="398"/>
      <c r="BL4" s="398"/>
      <c r="BM4" s="398"/>
      <c r="BN4" s="398"/>
      <c r="BO4" s="398"/>
      <c r="BP4" s="398"/>
      <c r="BQ4" s="398"/>
      <c r="BR4" s="398"/>
      <c r="BS4" s="398"/>
      <c r="BT4" s="398"/>
      <c r="BU4" s="398"/>
      <c r="BV4" s="398"/>
      <c r="BW4" s="398"/>
      <c r="BX4" s="398"/>
      <c r="BY4" s="398"/>
      <c r="BZ4" s="398"/>
      <c r="CA4" s="398"/>
      <c r="CB4" s="398"/>
      <c r="CC4" s="398"/>
      <c r="CD4" s="398"/>
      <c r="CE4" s="398"/>
      <c r="CF4" s="398"/>
      <c r="CG4" s="398"/>
      <c r="CH4" s="398"/>
      <c r="CI4" s="398"/>
      <c r="CJ4" s="398"/>
      <c r="CK4" s="398"/>
      <c r="CL4" s="398"/>
      <c r="CM4" s="398"/>
      <c r="CN4" s="398"/>
      <c r="CO4" s="398"/>
      <c r="CP4" s="398"/>
      <c r="CQ4" s="398"/>
      <c r="CR4" s="398"/>
      <c r="CS4" s="398"/>
      <c r="CT4" s="398"/>
      <c r="CU4" s="398"/>
      <c r="CV4" s="398"/>
      <c r="CW4" s="398"/>
      <c r="CX4" s="398"/>
      <c r="CY4" s="398"/>
      <c r="CZ4" s="398"/>
      <c r="DA4" s="398"/>
      <c r="DB4" s="398"/>
      <c r="DC4" s="398"/>
      <c r="DD4" s="398"/>
      <c r="DE4" s="398"/>
      <c r="DF4" s="279"/>
      <c r="DG4" s="279"/>
      <c r="DH4" s="279"/>
      <c r="DI4" s="279"/>
      <c r="DJ4" s="279"/>
      <c r="DK4" s="279"/>
      <c r="DL4" s="279"/>
      <c r="DM4" s="279"/>
      <c r="DN4" s="279"/>
      <c r="DO4" s="279"/>
      <c r="DP4" s="279"/>
      <c r="DQ4" s="279"/>
      <c r="DR4" s="279"/>
      <c r="DS4" s="279"/>
      <c r="DT4" s="279"/>
      <c r="DU4" s="279"/>
      <c r="DV4" s="279"/>
      <c r="DW4" s="279"/>
    </row>
    <row r="5" spans="1:143" s="278" customFormat="1" x14ac:dyDescent="0.15">
      <c r="A5" s="398"/>
      <c r="B5" s="398"/>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c r="AH5" s="398"/>
      <c r="AI5" s="398"/>
      <c r="AJ5" s="398"/>
      <c r="AK5" s="398"/>
      <c r="AL5" s="398"/>
      <c r="AM5" s="398"/>
      <c r="AN5" s="398"/>
      <c r="AO5" s="398"/>
      <c r="AP5" s="398"/>
      <c r="AQ5" s="398"/>
      <c r="AR5" s="398"/>
      <c r="AS5" s="398"/>
      <c r="AT5" s="398"/>
      <c r="AU5" s="398"/>
      <c r="AV5" s="398"/>
      <c r="AW5" s="398"/>
      <c r="AX5" s="398"/>
      <c r="AY5" s="398"/>
      <c r="AZ5" s="398"/>
      <c r="BA5" s="398"/>
      <c r="BB5" s="398"/>
      <c r="BC5" s="398"/>
      <c r="BD5" s="398"/>
      <c r="BE5" s="398"/>
      <c r="BF5" s="398"/>
      <c r="BG5" s="398"/>
      <c r="BH5" s="398"/>
      <c r="BI5" s="398"/>
      <c r="BJ5" s="398"/>
      <c r="BK5" s="398"/>
      <c r="BL5" s="398"/>
      <c r="BM5" s="398"/>
      <c r="BN5" s="398"/>
      <c r="BO5" s="398"/>
      <c r="BP5" s="398"/>
      <c r="BQ5" s="398"/>
      <c r="BR5" s="398"/>
      <c r="BS5" s="398"/>
      <c r="BT5" s="398"/>
      <c r="BU5" s="398"/>
      <c r="BV5" s="398"/>
      <c r="BW5" s="398"/>
      <c r="BX5" s="398"/>
      <c r="BY5" s="398"/>
      <c r="BZ5" s="398"/>
      <c r="CA5" s="398"/>
      <c r="CB5" s="398"/>
      <c r="CC5" s="398"/>
      <c r="CD5" s="398"/>
      <c r="CE5" s="398"/>
      <c r="CF5" s="398"/>
      <c r="CG5" s="398"/>
      <c r="CH5" s="398"/>
      <c r="CI5" s="398"/>
      <c r="CJ5" s="398"/>
      <c r="CK5" s="398"/>
      <c r="CL5" s="398"/>
      <c r="CM5" s="398"/>
      <c r="CN5" s="398"/>
      <c r="CO5" s="398"/>
      <c r="CP5" s="398"/>
      <c r="CQ5" s="398"/>
      <c r="CR5" s="398"/>
      <c r="CS5" s="398"/>
      <c r="CT5" s="398"/>
      <c r="CU5" s="398"/>
      <c r="CV5" s="398"/>
      <c r="CW5" s="398"/>
      <c r="CX5" s="398"/>
      <c r="CY5" s="398"/>
      <c r="CZ5" s="398"/>
      <c r="DA5" s="398"/>
      <c r="DB5" s="398"/>
      <c r="DC5" s="398"/>
      <c r="DD5" s="398"/>
      <c r="DE5" s="398"/>
      <c r="DF5" s="279"/>
      <c r="DG5" s="279"/>
      <c r="DH5" s="279"/>
      <c r="DI5" s="279"/>
      <c r="DJ5" s="279"/>
      <c r="DK5" s="279"/>
      <c r="DL5" s="279"/>
      <c r="DM5" s="279"/>
      <c r="DN5" s="279"/>
      <c r="DO5" s="279"/>
      <c r="DP5" s="279"/>
      <c r="DQ5" s="279"/>
      <c r="DR5" s="279"/>
      <c r="DS5" s="279"/>
      <c r="DT5" s="279"/>
      <c r="DU5" s="279"/>
      <c r="DV5" s="279"/>
      <c r="DW5" s="279"/>
    </row>
    <row r="6" spans="1:143" s="278" customFormat="1" x14ac:dyDescent="0.15">
      <c r="A6" s="398"/>
      <c r="B6" s="398"/>
      <c r="C6" s="398"/>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8"/>
      <c r="AY6" s="398"/>
      <c r="AZ6" s="398"/>
      <c r="BA6" s="398"/>
      <c r="BB6" s="398"/>
      <c r="BC6" s="398"/>
      <c r="BD6" s="398"/>
      <c r="BE6" s="398"/>
      <c r="BF6" s="398"/>
      <c r="BG6" s="398"/>
      <c r="BH6" s="398"/>
      <c r="BI6" s="398"/>
      <c r="BJ6" s="398"/>
      <c r="BK6" s="398"/>
      <c r="BL6" s="398"/>
      <c r="BM6" s="398"/>
      <c r="BN6" s="398"/>
      <c r="BO6" s="398"/>
      <c r="BP6" s="398"/>
      <c r="BQ6" s="398"/>
      <c r="BR6" s="398"/>
      <c r="BS6" s="398"/>
      <c r="BT6" s="398"/>
      <c r="BU6" s="398"/>
      <c r="BV6" s="398"/>
      <c r="BW6" s="398"/>
      <c r="BX6" s="398"/>
      <c r="BY6" s="398"/>
      <c r="BZ6" s="398"/>
      <c r="CA6" s="398"/>
      <c r="CB6" s="398"/>
      <c r="CC6" s="398"/>
      <c r="CD6" s="398"/>
      <c r="CE6" s="398"/>
      <c r="CF6" s="398"/>
      <c r="CG6" s="398"/>
      <c r="CH6" s="398"/>
      <c r="CI6" s="398"/>
      <c r="CJ6" s="398"/>
      <c r="CK6" s="398"/>
      <c r="CL6" s="398"/>
      <c r="CM6" s="398"/>
      <c r="CN6" s="398"/>
      <c r="CO6" s="398"/>
      <c r="CP6" s="398"/>
      <c r="CQ6" s="398"/>
      <c r="CR6" s="398"/>
      <c r="CS6" s="398"/>
      <c r="CT6" s="398"/>
      <c r="CU6" s="398"/>
      <c r="CV6" s="398"/>
      <c r="CW6" s="398"/>
      <c r="CX6" s="398"/>
      <c r="CY6" s="398"/>
      <c r="CZ6" s="398"/>
      <c r="DA6" s="398"/>
      <c r="DB6" s="398"/>
      <c r="DC6" s="398"/>
      <c r="DD6" s="398"/>
      <c r="DE6" s="398"/>
      <c r="DF6" s="279"/>
      <c r="DG6" s="279"/>
      <c r="DH6" s="279"/>
      <c r="DI6" s="279"/>
      <c r="DJ6" s="279"/>
      <c r="DK6" s="279"/>
      <c r="DL6" s="279"/>
      <c r="DM6" s="279"/>
      <c r="DN6" s="279"/>
      <c r="DO6" s="279"/>
      <c r="DP6" s="279"/>
      <c r="DQ6" s="279"/>
      <c r="DR6" s="279"/>
      <c r="DS6" s="279"/>
      <c r="DT6" s="279"/>
      <c r="DU6" s="279"/>
      <c r="DV6" s="279"/>
      <c r="DW6" s="279"/>
    </row>
    <row r="7" spans="1:143" s="278" customFormat="1" x14ac:dyDescent="0.15">
      <c r="A7" s="398"/>
      <c r="B7" s="398"/>
      <c r="C7" s="398"/>
      <c r="D7" s="398"/>
      <c r="E7" s="398"/>
      <c r="F7" s="398"/>
      <c r="G7" s="398"/>
      <c r="H7" s="398"/>
      <c r="I7" s="398"/>
      <c r="J7" s="398"/>
      <c r="K7" s="398"/>
      <c r="L7" s="398"/>
      <c r="M7" s="398"/>
      <c r="N7" s="398"/>
      <c r="O7" s="398"/>
      <c r="P7" s="398"/>
      <c r="Q7" s="398"/>
      <c r="R7" s="398"/>
      <c r="S7" s="398"/>
      <c r="T7" s="398"/>
      <c r="U7" s="398"/>
      <c r="V7" s="398"/>
      <c r="W7" s="398"/>
      <c r="X7" s="398"/>
      <c r="Y7" s="398"/>
      <c r="Z7" s="398"/>
      <c r="AA7" s="398"/>
      <c r="AB7" s="398"/>
      <c r="AC7" s="398"/>
      <c r="AD7" s="398"/>
      <c r="AE7" s="398"/>
      <c r="AF7" s="398"/>
      <c r="AG7" s="398"/>
      <c r="AH7" s="398"/>
      <c r="AI7" s="398"/>
      <c r="AJ7" s="398"/>
      <c r="AK7" s="398"/>
      <c r="AL7" s="398"/>
      <c r="AM7" s="398"/>
      <c r="AN7" s="398"/>
      <c r="AO7" s="398"/>
      <c r="AP7" s="398"/>
      <c r="AQ7" s="398"/>
      <c r="AR7" s="398"/>
      <c r="AS7" s="398"/>
      <c r="AT7" s="398"/>
      <c r="AU7" s="398"/>
      <c r="AV7" s="398"/>
      <c r="AW7" s="398"/>
      <c r="AX7" s="398"/>
      <c r="AY7" s="398"/>
      <c r="AZ7" s="398"/>
      <c r="BA7" s="398"/>
      <c r="BB7" s="398"/>
      <c r="BC7" s="398"/>
      <c r="BD7" s="398"/>
      <c r="BE7" s="398"/>
      <c r="BF7" s="398"/>
      <c r="BG7" s="398"/>
      <c r="BH7" s="398"/>
      <c r="BI7" s="398"/>
      <c r="BJ7" s="398"/>
      <c r="BK7" s="398"/>
      <c r="BL7" s="398"/>
      <c r="BM7" s="398"/>
      <c r="BN7" s="398"/>
      <c r="BO7" s="398"/>
      <c r="BP7" s="398"/>
      <c r="BQ7" s="398"/>
      <c r="BR7" s="398"/>
      <c r="BS7" s="398"/>
      <c r="BT7" s="398"/>
      <c r="BU7" s="398"/>
      <c r="BV7" s="398"/>
      <c r="BW7" s="398"/>
      <c r="BX7" s="398"/>
      <c r="BY7" s="398"/>
      <c r="BZ7" s="398"/>
      <c r="CA7" s="398"/>
      <c r="CB7" s="398"/>
      <c r="CC7" s="398"/>
      <c r="CD7" s="398"/>
      <c r="CE7" s="398"/>
      <c r="CF7" s="398"/>
      <c r="CG7" s="398"/>
      <c r="CH7" s="398"/>
      <c r="CI7" s="398"/>
      <c r="CJ7" s="398"/>
      <c r="CK7" s="398"/>
      <c r="CL7" s="398"/>
      <c r="CM7" s="398"/>
      <c r="CN7" s="398"/>
      <c r="CO7" s="398"/>
      <c r="CP7" s="398"/>
      <c r="CQ7" s="398"/>
      <c r="CR7" s="398"/>
      <c r="CS7" s="398"/>
      <c r="CT7" s="398"/>
      <c r="CU7" s="398"/>
      <c r="CV7" s="398"/>
      <c r="CW7" s="398"/>
      <c r="CX7" s="398"/>
      <c r="CY7" s="398"/>
      <c r="CZ7" s="398"/>
      <c r="DA7" s="398"/>
      <c r="DB7" s="398"/>
      <c r="DC7" s="398"/>
      <c r="DD7" s="398"/>
      <c r="DE7" s="398"/>
      <c r="DF7" s="279"/>
      <c r="DG7" s="279"/>
      <c r="DH7" s="279"/>
      <c r="DI7" s="279"/>
      <c r="DJ7" s="279"/>
      <c r="DK7" s="279"/>
      <c r="DL7" s="279"/>
      <c r="DM7" s="279"/>
      <c r="DN7" s="279"/>
      <c r="DO7" s="279"/>
      <c r="DP7" s="279"/>
      <c r="DQ7" s="279"/>
      <c r="DR7" s="279"/>
      <c r="DS7" s="279"/>
      <c r="DT7" s="279"/>
      <c r="DU7" s="279"/>
      <c r="DV7" s="279"/>
      <c r="DW7" s="279"/>
    </row>
    <row r="8" spans="1:143" s="278" customFormat="1" x14ac:dyDescent="0.15">
      <c r="A8" s="398"/>
      <c r="B8" s="398"/>
      <c r="C8" s="398"/>
      <c r="D8" s="398"/>
      <c r="E8" s="398"/>
      <c r="F8" s="398"/>
      <c r="G8" s="398"/>
      <c r="H8" s="398"/>
      <c r="I8" s="398"/>
      <c r="J8" s="398"/>
      <c r="K8" s="398"/>
      <c r="L8" s="398"/>
      <c r="M8" s="398"/>
      <c r="N8" s="398"/>
      <c r="O8" s="398"/>
      <c r="P8" s="398"/>
      <c r="Q8" s="398"/>
      <c r="R8" s="398"/>
      <c r="S8" s="398"/>
      <c r="T8" s="398"/>
      <c r="U8" s="398"/>
      <c r="V8" s="398"/>
      <c r="W8" s="398"/>
      <c r="X8" s="398"/>
      <c r="Y8" s="398"/>
      <c r="Z8" s="398"/>
      <c r="AA8" s="398"/>
      <c r="AB8" s="398"/>
      <c r="AC8" s="398"/>
      <c r="AD8" s="398"/>
      <c r="AE8" s="398"/>
      <c r="AF8" s="398"/>
      <c r="AG8" s="398"/>
      <c r="AH8" s="398"/>
      <c r="AI8" s="398"/>
      <c r="AJ8" s="398"/>
      <c r="AK8" s="398"/>
      <c r="AL8" s="398"/>
      <c r="AM8" s="398"/>
      <c r="AN8" s="398"/>
      <c r="AO8" s="398"/>
      <c r="AP8" s="398"/>
      <c r="AQ8" s="398"/>
      <c r="AR8" s="398"/>
      <c r="AS8" s="398"/>
      <c r="AT8" s="398"/>
      <c r="AU8" s="398"/>
      <c r="AV8" s="398"/>
      <c r="AW8" s="398"/>
      <c r="AX8" s="398"/>
      <c r="AY8" s="398"/>
      <c r="AZ8" s="398"/>
      <c r="BA8" s="398"/>
      <c r="BB8" s="398"/>
      <c r="BC8" s="398"/>
      <c r="BD8" s="398"/>
      <c r="BE8" s="398"/>
      <c r="BF8" s="398"/>
      <c r="BG8" s="398"/>
      <c r="BH8" s="398"/>
      <c r="BI8" s="398"/>
      <c r="BJ8" s="398"/>
      <c r="BK8" s="398"/>
      <c r="BL8" s="398"/>
      <c r="BM8" s="398"/>
      <c r="BN8" s="398"/>
      <c r="BO8" s="398"/>
      <c r="BP8" s="398"/>
      <c r="BQ8" s="398"/>
      <c r="BR8" s="398"/>
      <c r="BS8" s="398"/>
      <c r="BT8" s="398"/>
      <c r="BU8" s="398"/>
      <c r="BV8" s="398"/>
      <c r="BW8" s="398"/>
      <c r="BX8" s="398"/>
      <c r="BY8" s="398"/>
      <c r="BZ8" s="398"/>
      <c r="CA8" s="398"/>
      <c r="CB8" s="398"/>
      <c r="CC8" s="398"/>
      <c r="CD8" s="398"/>
      <c r="CE8" s="398"/>
      <c r="CF8" s="398"/>
      <c r="CG8" s="398"/>
      <c r="CH8" s="398"/>
      <c r="CI8" s="398"/>
      <c r="CJ8" s="398"/>
      <c r="CK8" s="398"/>
      <c r="CL8" s="398"/>
      <c r="CM8" s="398"/>
      <c r="CN8" s="398"/>
      <c r="CO8" s="398"/>
      <c r="CP8" s="398"/>
      <c r="CQ8" s="398"/>
      <c r="CR8" s="398"/>
      <c r="CS8" s="398"/>
      <c r="CT8" s="398"/>
      <c r="CU8" s="398"/>
      <c r="CV8" s="398"/>
      <c r="CW8" s="398"/>
      <c r="CX8" s="398"/>
      <c r="CY8" s="398"/>
      <c r="CZ8" s="398"/>
      <c r="DA8" s="398"/>
      <c r="DB8" s="398"/>
      <c r="DC8" s="398"/>
      <c r="DD8" s="398"/>
      <c r="DE8" s="398"/>
      <c r="DF8" s="279"/>
      <c r="DG8" s="279"/>
      <c r="DH8" s="279"/>
      <c r="DI8" s="279"/>
      <c r="DJ8" s="279"/>
      <c r="DK8" s="279"/>
      <c r="DL8" s="279"/>
      <c r="DM8" s="279"/>
      <c r="DN8" s="279"/>
      <c r="DO8" s="279"/>
      <c r="DP8" s="279"/>
      <c r="DQ8" s="279"/>
      <c r="DR8" s="279"/>
      <c r="DS8" s="279"/>
      <c r="DT8" s="279"/>
      <c r="DU8" s="279"/>
      <c r="DV8" s="279"/>
      <c r="DW8" s="279"/>
    </row>
    <row r="9" spans="1:143" s="278" customFormat="1" x14ac:dyDescent="0.15">
      <c r="A9" s="398"/>
      <c r="B9" s="398"/>
      <c r="C9" s="398"/>
      <c r="D9" s="398"/>
      <c r="E9" s="398"/>
      <c r="F9" s="398"/>
      <c r="G9" s="398"/>
      <c r="H9" s="398"/>
      <c r="I9" s="398"/>
      <c r="J9" s="398"/>
      <c r="K9" s="398"/>
      <c r="L9" s="398"/>
      <c r="M9" s="398"/>
      <c r="N9" s="398"/>
      <c r="O9" s="398"/>
      <c r="P9" s="398"/>
      <c r="Q9" s="398"/>
      <c r="R9" s="398"/>
      <c r="S9" s="398"/>
      <c r="T9" s="398"/>
      <c r="U9" s="398"/>
      <c r="V9" s="398"/>
      <c r="W9" s="398"/>
      <c r="X9" s="398"/>
      <c r="Y9" s="398"/>
      <c r="Z9" s="398"/>
      <c r="AA9" s="398"/>
      <c r="AB9" s="398"/>
      <c r="AC9" s="398"/>
      <c r="AD9" s="398"/>
      <c r="AE9" s="398"/>
      <c r="AF9" s="398"/>
      <c r="AG9" s="398"/>
      <c r="AH9" s="398"/>
      <c r="AI9" s="398"/>
      <c r="AJ9" s="398"/>
      <c r="AK9" s="398"/>
      <c r="AL9" s="398"/>
      <c r="AM9" s="398"/>
      <c r="AN9" s="398"/>
      <c r="AO9" s="398"/>
      <c r="AP9" s="398"/>
      <c r="AQ9" s="398"/>
      <c r="AR9" s="398"/>
      <c r="AS9" s="398"/>
      <c r="AT9" s="398"/>
      <c r="AU9" s="398"/>
      <c r="AV9" s="398"/>
      <c r="AW9" s="398"/>
      <c r="AX9" s="398"/>
      <c r="AY9" s="398"/>
      <c r="AZ9" s="398"/>
      <c r="BA9" s="398"/>
      <c r="BB9" s="398"/>
      <c r="BC9" s="398"/>
      <c r="BD9" s="398"/>
      <c r="BE9" s="398"/>
      <c r="BF9" s="398"/>
      <c r="BG9" s="398"/>
      <c r="BH9" s="398"/>
      <c r="BI9" s="398"/>
      <c r="BJ9" s="398"/>
      <c r="BK9" s="398"/>
      <c r="BL9" s="398"/>
      <c r="BM9" s="398"/>
      <c r="BN9" s="398"/>
      <c r="BO9" s="398"/>
      <c r="BP9" s="398"/>
      <c r="BQ9" s="398"/>
      <c r="BR9" s="398"/>
      <c r="BS9" s="398"/>
      <c r="BT9" s="398"/>
      <c r="BU9" s="398"/>
      <c r="BV9" s="398"/>
      <c r="BW9" s="398"/>
      <c r="BX9" s="398"/>
      <c r="BY9" s="398"/>
      <c r="BZ9" s="398"/>
      <c r="CA9" s="398"/>
      <c r="CB9" s="398"/>
      <c r="CC9" s="398"/>
      <c r="CD9" s="398"/>
      <c r="CE9" s="398"/>
      <c r="CF9" s="398"/>
      <c r="CG9" s="398"/>
      <c r="CH9" s="398"/>
      <c r="CI9" s="398"/>
      <c r="CJ9" s="398"/>
      <c r="CK9" s="398"/>
      <c r="CL9" s="398"/>
      <c r="CM9" s="398"/>
      <c r="CN9" s="398"/>
      <c r="CO9" s="398"/>
      <c r="CP9" s="398"/>
      <c r="CQ9" s="398"/>
      <c r="CR9" s="398"/>
      <c r="CS9" s="398"/>
      <c r="CT9" s="398"/>
      <c r="CU9" s="398"/>
      <c r="CV9" s="398"/>
      <c r="CW9" s="398"/>
      <c r="CX9" s="398"/>
      <c r="CY9" s="398"/>
      <c r="CZ9" s="398"/>
      <c r="DA9" s="398"/>
      <c r="DB9" s="398"/>
      <c r="DC9" s="398"/>
      <c r="DD9" s="398"/>
      <c r="DE9" s="398"/>
      <c r="DF9" s="279"/>
      <c r="DG9" s="279"/>
      <c r="DH9" s="279"/>
      <c r="DI9" s="279"/>
      <c r="DJ9" s="279"/>
      <c r="DK9" s="279"/>
      <c r="DL9" s="279"/>
      <c r="DM9" s="279"/>
      <c r="DN9" s="279"/>
      <c r="DO9" s="279"/>
      <c r="DP9" s="279"/>
      <c r="DQ9" s="279"/>
      <c r="DR9" s="279"/>
      <c r="DS9" s="279"/>
      <c r="DT9" s="279"/>
      <c r="DU9" s="279"/>
      <c r="DV9" s="279"/>
      <c r="DW9" s="279"/>
    </row>
    <row r="10" spans="1:143" s="278" customFormat="1" x14ac:dyDescent="0.15">
      <c r="A10" s="398"/>
      <c r="B10" s="398"/>
      <c r="C10" s="398"/>
      <c r="D10" s="398"/>
      <c r="E10" s="398"/>
      <c r="F10" s="398"/>
      <c r="G10" s="398"/>
      <c r="H10" s="398"/>
      <c r="I10" s="398"/>
      <c r="J10" s="398"/>
      <c r="K10" s="398"/>
      <c r="L10" s="398"/>
      <c r="M10" s="398"/>
      <c r="N10" s="398"/>
      <c r="O10" s="398"/>
      <c r="P10" s="398"/>
      <c r="Q10" s="398"/>
      <c r="R10" s="398"/>
      <c r="S10" s="398"/>
      <c r="T10" s="398"/>
      <c r="U10" s="398"/>
      <c r="V10" s="398"/>
      <c r="W10" s="398"/>
      <c r="X10" s="398"/>
      <c r="Y10" s="398"/>
      <c r="Z10" s="398"/>
      <c r="AA10" s="398"/>
      <c r="AB10" s="398"/>
      <c r="AC10" s="398"/>
      <c r="AD10" s="398"/>
      <c r="AE10" s="398"/>
      <c r="AF10" s="398"/>
      <c r="AG10" s="398"/>
      <c r="AH10" s="398"/>
      <c r="AI10" s="398"/>
      <c r="AJ10" s="398"/>
      <c r="AK10" s="398"/>
      <c r="AL10" s="398"/>
      <c r="AM10" s="398"/>
      <c r="AN10" s="398"/>
      <c r="AO10" s="398"/>
      <c r="AP10" s="398"/>
      <c r="AQ10" s="398"/>
      <c r="AR10" s="398"/>
      <c r="AS10" s="398"/>
      <c r="AT10" s="398"/>
      <c r="AU10" s="398"/>
      <c r="AV10" s="398"/>
      <c r="AW10" s="398"/>
      <c r="AX10" s="398"/>
      <c r="AY10" s="398"/>
      <c r="AZ10" s="398"/>
      <c r="BA10" s="398"/>
      <c r="BB10" s="398"/>
      <c r="BC10" s="398"/>
      <c r="BD10" s="398"/>
      <c r="BE10" s="398"/>
      <c r="BF10" s="398"/>
      <c r="BG10" s="398"/>
      <c r="BH10" s="398"/>
      <c r="BI10" s="398"/>
      <c r="BJ10" s="398"/>
      <c r="BK10" s="398"/>
      <c r="BL10" s="398"/>
      <c r="BM10" s="398"/>
      <c r="BN10" s="398"/>
      <c r="BO10" s="398"/>
      <c r="BP10" s="398"/>
      <c r="BQ10" s="398"/>
      <c r="BR10" s="398"/>
      <c r="BS10" s="398"/>
      <c r="BT10" s="398"/>
      <c r="BU10" s="398"/>
      <c r="BV10" s="398"/>
      <c r="BW10" s="398"/>
      <c r="BX10" s="398"/>
      <c r="BY10" s="398"/>
      <c r="BZ10" s="398"/>
      <c r="CA10" s="398"/>
      <c r="CB10" s="398"/>
      <c r="CC10" s="398"/>
      <c r="CD10" s="398"/>
      <c r="CE10" s="398"/>
      <c r="CF10" s="398"/>
      <c r="CG10" s="398"/>
      <c r="CH10" s="398"/>
      <c r="CI10" s="398"/>
      <c r="CJ10" s="398"/>
      <c r="CK10" s="398"/>
      <c r="CL10" s="398"/>
      <c r="CM10" s="398"/>
      <c r="CN10" s="398"/>
      <c r="CO10" s="398"/>
      <c r="CP10" s="398"/>
      <c r="CQ10" s="398"/>
      <c r="CR10" s="398"/>
      <c r="CS10" s="398"/>
      <c r="CT10" s="398"/>
      <c r="CU10" s="398"/>
      <c r="CV10" s="398"/>
      <c r="CW10" s="398"/>
      <c r="CX10" s="398"/>
      <c r="CY10" s="398"/>
      <c r="CZ10" s="398"/>
      <c r="DA10" s="398"/>
      <c r="DB10" s="398"/>
      <c r="DC10" s="398"/>
      <c r="DD10" s="398"/>
      <c r="DE10" s="398"/>
      <c r="DF10" s="279"/>
      <c r="DG10" s="279"/>
      <c r="DH10" s="279"/>
      <c r="DI10" s="279"/>
      <c r="DJ10" s="279"/>
      <c r="DK10" s="279"/>
      <c r="DL10" s="279"/>
      <c r="DM10" s="279"/>
      <c r="DN10" s="279"/>
      <c r="DO10" s="279"/>
      <c r="DP10" s="279"/>
      <c r="DQ10" s="279"/>
      <c r="DR10" s="279"/>
      <c r="DS10" s="279"/>
      <c r="DT10" s="279"/>
      <c r="DU10" s="279"/>
      <c r="DV10" s="279"/>
      <c r="DW10" s="279"/>
      <c r="EM10" s="278" t="s">
        <v>589</v>
      </c>
    </row>
    <row r="11" spans="1:143" s="278" customFormat="1" x14ac:dyDescent="0.15">
      <c r="A11" s="398"/>
      <c r="B11" s="398"/>
      <c r="C11" s="398"/>
      <c r="D11" s="398"/>
      <c r="E11" s="398"/>
      <c r="F11" s="398"/>
      <c r="G11" s="398"/>
      <c r="H11" s="398"/>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8"/>
      <c r="AK11" s="398"/>
      <c r="AL11" s="398"/>
      <c r="AM11" s="398"/>
      <c r="AN11" s="398"/>
      <c r="AO11" s="398"/>
      <c r="AP11" s="398"/>
      <c r="AQ11" s="398"/>
      <c r="AR11" s="398"/>
      <c r="AS11" s="398"/>
      <c r="AT11" s="398"/>
      <c r="AU11" s="398"/>
      <c r="AV11" s="398"/>
      <c r="AW11" s="398"/>
      <c r="AX11" s="398"/>
      <c r="AY11" s="398"/>
      <c r="AZ11" s="398"/>
      <c r="BA11" s="398"/>
      <c r="BB11" s="398"/>
      <c r="BC11" s="398"/>
      <c r="BD11" s="398"/>
      <c r="BE11" s="398"/>
      <c r="BF11" s="398"/>
      <c r="BG11" s="398"/>
      <c r="BH11" s="398"/>
      <c r="BI11" s="398"/>
      <c r="BJ11" s="398"/>
      <c r="BK11" s="398"/>
      <c r="BL11" s="398"/>
      <c r="BM11" s="398"/>
      <c r="BN11" s="398"/>
      <c r="BO11" s="398"/>
      <c r="BP11" s="398"/>
      <c r="BQ11" s="398"/>
      <c r="BR11" s="398"/>
      <c r="BS11" s="398"/>
      <c r="BT11" s="398"/>
      <c r="BU11" s="398"/>
      <c r="BV11" s="398"/>
      <c r="BW11" s="398"/>
      <c r="BX11" s="398"/>
      <c r="BY11" s="398"/>
      <c r="BZ11" s="398"/>
      <c r="CA11" s="398"/>
      <c r="CB11" s="398"/>
      <c r="CC11" s="398"/>
      <c r="CD11" s="398"/>
      <c r="CE11" s="398"/>
      <c r="CF11" s="398"/>
      <c r="CG11" s="398"/>
      <c r="CH11" s="398"/>
      <c r="CI11" s="398"/>
      <c r="CJ11" s="398"/>
      <c r="CK11" s="398"/>
      <c r="CL11" s="398"/>
      <c r="CM11" s="398"/>
      <c r="CN11" s="398"/>
      <c r="CO11" s="398"/>
      <c r="CP11" s="398"/>
      <c r="CQ11" s="398"/>
      <c r="CR11" s="398"/>
      <c r="CS11" s="398"/>
      <c r="CT11" s="398"/>
      <c r="CU11" s="398"/>
      <c r="CV11" s="398"/>
      <c r="CW11" s="398"/>
      <c r="CX11" s="398"/>
      <c r="CY11" s="398"/>
      <c r="CZ11" s="398"/>
      <c r="DA11" s="398"/>
      <c r="DB11" s="398"/>
      <c r="DC11" s="398"/>
      <c r="DD11" s="398"/>
      <c r="DE11" s="398"/>
      <c r="DF11" s="279"/>
      <c r="DG11" s="279"/>
      <c r="DH11" s="279"/>
      <c r="DI11" s="279"/>
      <c r="DJ11" s="279"/>
      <c r="DK11" s="279"/>
      <c r="DL11" s="279"/>
      <c r="DM11" s="279"/>
      <c r="DN11" s="279"/>
      <c r="DO11" s="279"/>
      <c r="DP11" s="279"/>
      <c r="DQ11" s="279"/>
      <c r="DR11" s="279"/>
      <c r="DS11" s="279"/>
      <c r="DT11" s="279"/>
      <c r="DU11" s="279"/>
      <c r="DV11" s="279"/>
      <c r="DW11" s="279"/>
    </row>
    <row r="12" spans="1:143" s="278" customFormat="1" x14ac:dyDescent="0.15">
      <c r="A12" s="398"/>
      <c r="B12" s="398"/>
      <c r="C12" s="398"/>
      <c r="D12" s="398"/>
      <c r="E12" s="398"/>
      <c r="F12" s="398"/>
      <c r="G12" s="398"/>
      <c r="H12" s="398"/>
      <c r="I12" s="398"/>
      <c r="J12" s="398"/>
      <c r="K12" s="398"/>
      <c r="L12" s="398"/>
      <c r="M12" s="398"/>
      <c r="N12" s="398"/>
      <c r="O12" s="398"/>
      <c r="P12" s="398"/>
      <c r="Q12" s="398"/>
      <c r="R12" s="398"/>
      <c r="S12" s="398"/>
      <c r="T12" s="398"/>
      <c r="U12" s="398"/>
      <c r="V12" s="398"/>
      <c r="W12" s="398"/>
      <c r="X12" s="398"/>
      <c r="Y12" s="398"/>
      <c r="Z12" s="398"/>
      <c r="AA12" s="398"/>
      <c r="AB12" s="398"/>
      <c r="AC12" s="398"/>
      <c r="AD12" s="398"/>
      <c r="AE12" s="398"/>
      <c r="AF12" s="398"/>
      <c r="AG12" s="398"/>
      <c r="AH12" s="398"/>
      <c r="AI12" s="398"/>
      <c r="AJ12" s="398"/>
      <c r="AK12" s="398"/>
      <c r="AL12" s="398"/>
      <c r="AM12" s="398"/>
      <c r="AN12" s="398"/>
      <c r="AO12" s="398"/>
      <c r="AP12" s="398"/>
      <c r="AQ12" s="398"/>
      <c r="AR12" s="398"/>
      <c r="AS12" s="398"/>
      <c r="AT12" s="398"/>
      <c r="AU12" s="398"/>
      <c r="AV12" s="398"/>
      <c r="AW12" s="398"/>
      <c r="AX12" s="398"/>
      <c r="AY12" s="398"/>
      <c r="AZ12" s="398"/>
      <c r="BA12" s="398"/>
      <c r="BB12" s="398"/>
      <c r="BC12" s="398"/>
      <c r="BD12" s="398"/>
      <c r="BE12" s="398"/>
      <c r="BF12" s="398"/>
      <c r="BG12" s="398"/>
      <c r="BH12" s="398"/>
      <c r="BI12" s="398"/>
      <c r="BJ12" s="398"/>
      <c r="BK12" s="398"/>
      <c r="BL12" s="398"/>
      <c r="BM12" s="398"/>
      <c r="BN12" s="398"/>
      <c r="BO12" s="398"/>
      <c r="BP12" s="398"/>
      <c r="BQ12" s="398"/>
      <c r="BR12" s="398"/>
      <c r="BS12" s="398"/>
      <c r="BT12" s="398"/>
      <c r="BU12" s="398"/>
      <c r="BV12" s="398"/>
      <c r="BW12" s="398"/>
      <c r="BX12" s="398"/>
      <c r="BY12" s="398"/>
      <c r="BZ12" s="398"/>
      <c r="CA12" s="398"/>
      <c r="CB12" s="398"/>
      <c r="CC12" s="398"/>
      <c r="CD12" s="398"/>
      <c r="CE12" s="398"/>
      <c r="CF12" s="398"/>
      <c r="CG12" s="398"/>
      <c r="CH12" s="398"/>
      <c r="CI12" s="398"/>
      <c r="CJ12" s="398"/>
      <c r="CK12" s="398"/>
      <c r="CL12" s="398"/>
      <c r="CM12" s="398"/>
      <c r="CN12" s="398"/>
      <c r="CO12" s="398"/>
      <c r="CP12" s="398"/>
      <c r="CQ12" s="398"/>
      <c r="CR12" s="398"/>
      <c r="CS12" s="398"/>
      <c r="CT12" s="398"/>
      <c r="CU12" s="398"/>
      <c r="CV12" s="398"/>
      <c r="CW12" s="398"/>
      <c r="CX12" s="398"/>
      <c r="CY12" s="398"/>
      <c r="CZ12" s="398"/>
      <c r="DA12" s="398"/>
      <c r="DB12" s="398"/>
      <c r="DC12" s="398"/>
      <c r="DD12" s="398"/>
      <c r="DE12" s="398"/>
      <c r="DF12" s="279"/>
      <c r="DG12" s="279"/>
      <c r="DH12" s="279"/>
      <c r="DI12" s="279"/>
      <c r="DJ12" s="279"/>
      <c r="DK12" s="279"/>
      <c r="DL12" s="279"/>
      <c r="DM12" s="279"/>
      <c r="DN12" s="279"/>
      <c r="DO12" s="279"/>
      <c r="DP12" s="279"/>
      <c r="DQ12" s="279"/>
      <c r="DR12" s="279"/>
      <c r="DS12" s="279"/>
      <c r="DT12" s="279"/>
      <c r="DU12" s="279"/>
      <c r="DV12" s="279"/>
      <c r="DW12" s="279"/>
      <c r="EM12" s="278" t="s">
        <v>589</v>
      </c>
    </row>
    <row r="13" spans="1:143" s="278" customFormat="1" x14ac:dyDescent="0.15">
      <c r="A13" s="398"/>
      <c r="B13" s="398"/>
      <c r="C13" s="398"/>
      <c r="D13" s="398"/>
      <c r="E13" s="398"/>
      <c r="F13" s="398"/>
      <c r="G13" s="398"/>
      <c r="H13" s="398"/>
      <c r="I13" s="398"/>
      <c r="J13" s="398"/>
      <c r="K13" s="398"/>
      <c r="L13" s="398"/>
      <c r="M13" s="398"/>
      <c r="N13" s="398"/>
      <c r="O13" s="398"/>
      <c r="P13" s="398"/>
      <c r="Q13" s="398"/>
      <c r="R13" s="398"/>
      <c r="S13" s="398"/>
      <c r="T13" s="398"/>
      <c r="U13" s="398"/>
      <c r="V13" s="398"/>
      <c r="W13" s="398"/>
      <c r="X13" s="398"/>
      <c r="Y13" s="398"/>
      <c r="Z13" s="398"/>
      <c r="AA13" s="398"/>
      <c r="AB13" s="398"/>
      <c r="AC13" s="398"/>
      <c r="AD13" s="398"/>
      <c r="AE13" s="398"/>
      <c r="AF13" s="398"/>
      <c r="AG13" s="398"/>
      <c r="AH13" s="398"/>
      <c r="AI13" s="398"/>
      <c r="AJ13" s="398"/>
      <c r="AK13" s="398"/>
      <c r="AL13" s="398"/>
      <c r="AM13" s="398"/>
      <c r="AN13" s="398"/>
      <c r="AO13" s="398"/>
      <c r="AP13" s="398"/>
      <c r="AQ13" s="398"/>
      <c r="AR13" s="398"/>
      <c r="AS13" s="398"/>
      <c r="AT13" s="398"/>
      <c r="AU13" s="398"/>
      <c r="AV13" s="398"/>
      <c r="AW13" s="398"/>
      <c r="AX13" s="398"/>
      <c r="AY13" s="398"/>
      <c r="AZ13" s="398"/>
      <c r="BA13" s="398"/>
      <c r="BB13" s="398"/>
      <c r="BC13" s="398"/>
      <c r="BD13" s="398"/>
      <c r="BE13" s="398"/>
      <c r="BF13" s="398"/>
      <c r="BG13" s="398"/>
      <c r="BH13" s="398"/>
      <c r="BI13" s="398"/>
      <c r="BJ13" s="398"/>
      <c r="BK13" s="398"/>
      <c r="BL13" s="398"/>
      <c r="BM13" s="398"/>
      <c r="BN13" s="398"/>
      <c r="BO13" s="398"/>
      <c r="BP13" s="398"/>
      <c r="BQ13" s="398"/>
      <c r="BR13" s="398"/>
      <c r="BS13" s="398"/>
      <c r="BT13" s="398"/>
      <c r="BU13" s="398"/>
      <c r="BV13" s="398"/>
      <c r="BW13" s="398"/>
      <c r="BX13" s="398"/>
      <c r="BY13" s="398"/>
      <c r="BZ13" s="398"/>
      <c r="CA13" s="398"/>
      <c r="CB13" s="398"/>
      <c r="CC13" s="398"/>
      <c r="CD13" s="398"/>
      <c r="CE13" s="398"/>
      <c r="CF13" s="398"/>
      <c r="CG13" s="398"/>
      <c r="CH13" s="398"/>
      <c r="CI13" s="398"/>
      <c r="CJ13" s="398"/>
      <c r="CK13" s="398"/>
      <c r="CL13" s="398"/>
      <c r="CM13" s="398"/>
      <c r="CN13" s="398"/>
      <c r="CO13" s="398"/>
      <c r="CP13" s="398"/>
      <c r="CQ13" s="398"/>
      <c r="CR13" s="398"/>
      <c r="CS13" s="398"/>
      <c r="CT13" s="398"/>
      <c r="CU13" s="398"/>
      <c r="CV13" s="398"/>
      <c r="CW13" s="398"/>
      <c r="CX13" s="398"/>
      <c r="CY13" s="398"/>
      <c r="CZ13" s="398"/>
      <c r="DA13" s="398"/>
      <c r="DB13" s="398"/>
      <c r="DC13" s="398"/>
      <c r="DD13" s="398"/>
      <c r="DE13" s="398"/>
      <c r="DF13" s="279"/>
      <c r="DG13" s="279"/>
      <c r="DH13" s="279"/>
      <c r="DI13" s="279"/>
      <c r="DJ13" s="279"/>
      <c r="DK13" s="279"/>
      <c r="DL13" s="279"/>
      <c r="DM13" s="279"/>
      <c r="DN13" s="279"/>
      <c r="DO13" s="279"/>
      <c r="DP13" s="279"/>
      <c r="DQ13" s="279"/>
      <c r="DR13" s="279"/>
      <c r="DS13" s="279"/>
      <c r="DT13" s="279"/>
      <c r="DU13" s="279"/>
      <c r="DV13" s="279"/>
      <c r="DW13" s="279"/>
    </row>
    <row r="14" spans="1:143" s="278" customFormat="1" x14ac:dyDescent="0.15">
      <c r="A14" s="398"/>
      <c r="B14" s="398"/>
      <c r="C14" s="398"/>
      <c r="D14" s="398"/>
      <c r="E14" s="398"/>
      <c r="F14" s="398"/>
      <c r="G14" s="398"/>
      <c r="H14" s="398"/>
      <c r="I14" s="398"/>
      <c r="J14" s="398"/>
      <c r="K14" s="398"/>
      <c r="L14" s="398"/>
      <c r="M14" s="398"/>
      <c r="N14" s="398"/>
      <c r="O14" s="398"/>
      <c r="P14" s="398"/>
      <c r="Q14" s="398"/>
      <c r="R14" s="398"/>
      <c r="S14" s="398"/>
      <c r="T14" s="398"/>
      <c r="U14" s="398"/>
      <c r="V14" s="398"/>
      <c r="W14" s="398"/>
      <c r="X14" s="398"/>
      <c r="Y14" s="398"/>
      <c r="Z14" s="398"/>
      <c r="AA14" s="398"/>
      <c r="AB14" s="398"/>
      <c r="AC14" s="398"/>
      <c r="AD14" s="398"/>
      <c r="AE14" s="398"/>
      <c r="AF14" s="398"/>
      <c r="AG14" s="398"/>
      <c r="AH14" s="398"/>
      <c r="AI14" s="398"/>
      <c r="AJ14" s="398"/>
      <c r="AK14" s="398"/>
      <c r="AL14" s="398"/>
      <c r="AM14" s="398"/>
      <c r="AN14" s="398"/>
      <c r="AO14" s="398"/>
      <c r="AP14" s="398"/>
      <c r="AQ14" s="398"/>
      <c r="AR14" s="398"/>
      <c r="AS14" s="398"/>
      <c r="AT14" s="398"/>
      <c r="AU14" s="398"/>
      <c r="AV14" s="398"/>
      <c r="AW14" s="398"/>
      <c r="AX14" s="398"/>
      <c r="AY14" s="398"/>
      <c r="AZ14" s="398"/>
      <c r="BA14" s="398"/>
      <c r="BB14" s="398"/>
      <c r="BC14" s="398"/>
      <c r="BD14" s="398"/>
      <c r="BE14" s="398"/>
      <c r="BF14" s="398"/>
      <c r="BG14" s="398"/>
      <c r="BH14" s="398"/>
      <c r="BI14" s="398"/>
      <c r="BJ14" s="398"/>
      <c r="BK14" s="398"/>
      <c r="BL14" s="398"/>
      <c r="BM14" s="398"/>
      <c r="BN14" s="398"/>
      <c r="BO14" s="398"/>
      <c r="BP14" s="398"/>
      <c r="BQ14" s="398"/>
      <c r="BR14" s="398"/>
      <c r="BS14" s="398"/>
      <c r="BT14" s="398"/>
      <c r="BU14" s="398"/>
      <c r="BV14" s="398"/>
      <c r="BW14" s="398"/>
      <c r="BX14" s="398"/>
      <c r="BY14" s="398"/>
      <c r="BZ14" s="398"/>
      <c r="CA14" s="398"/>
      <c r="CB14" s="398"/>
      <c r="CC14" s="398"/>
      <c r="CD14" s="398"/>
      <c r="CE14" s="398"/>
      <c r="CF14" s="398"/>
      <c r="CG14" s="398"/>
      <c r="CH14" s="398"/>
      <c r="CI14" s="398"/>
      <c r="CJ14" s="398"/>
      <c r="CK14" s="398"/>
      <c r="CL14" s="398"/>
      <c r="CM14" s="398"/>
      <c r="CN14" s="398"/>
      <c r="CO14" s="398"/>
      <c r="CP14" s="398"/>
      <c r="CQ14" s="398"/>
      <c r="CR14" s="398"/>
      <c r="CS14" s="398"/>
      <c r="CT14" s="398"/>
      <c r="CU14" s="398"/>
      <c r="CV14" s="398"/>
      <c r="CW14" s="398"/>
      <c r="CX14" s="398"/>
      <c r="CY14" s="398"/>
      <c r="CZ14" s="398"/>
      <c r="DA14" s="398"/>
      <c r="DB14" s="398"/>
      <c r="DC14" s="398"/>
      <c r="DD14" s="398"/>
      <c r="DE14" s="398"/>
      <c r="DF14" s="279"/>
      <c r="DG14" s="279"/>
      <c r="DH14" s="279"/>
      <c r="DI14" s="279"/>
      <c r="DJ14" s="279"/>
      <c r="DK14" s="279"/>
      <c r="DL14" s="279"/>
      <c r="DM14" s="279"/>
      <c r="DN14" s="279"/>
      <c r="DO14" s="279"/>
      <c r="DP14" s="279"/>
      <c r="DQ14" s="279"/>
      <c r="DR14" s="279"/>
      <c r="DS14" s="279"/>
      <c r="DT14" s="279"/>
      <c r="DU14" s="279"/>
      <c r="DV14" s="279"/>
      <c r="DW14" s="279"/>
    </row>
    <row r="15" spans="1:143" s="278" customFormat="1" x14ac:dyDescent="0.15">
      <c r="A15" s="397"/>
      <c r="B15" s="398"/>
      <c r="C15" s="398"/>
      <c r="D15" s="398"/>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8"/>
      <c r="AM15" s="398"/>
      <c r="AN15" s="398"/>
      <c r="AO15" s="398"/>
      <c r="AP15" s="398"/>
      <c r="AQ15" s="398"/>
      <c r="AR15" s="398"/>
      <c r="AS15" s="398"/>
      <c r="AT15" s="398"/>
      <c r="AU15" s="398"/>
      <c r="AV15" s="398"/>
      <c r="AW15" s="398"/>
      <c r="AX15" s="398"/>
      <c r="AY15" s="398"/>
      <c r="AZ15" s="398"/>
      <c r="BA15" s="398"/>
      <c r="BB15" s="398"/>
      <c r="BC15" s="398"/>
      <c r="BD15" s="398"/>
      <c r="BE15" s="398"/>
      <c r="BF15" s="398"/>
      <c r="BG15" s="398"/>
      <c r="BH15" s="398"/>
      <c r="BI15" s="398"/>
      <c r="BJ15" s="398"/>
      <c r="BK15" s="398"/>
      <c r="BL15" s="398"/>
      <c r="BM15" s="398"/>
      <c r="BN15" s="398"/>
      <c r="BO15" s="398"/>
      <c r="BP15" s="398"/>
      <c r="BQ15" s="398"/>
      <c r="BR15" s="398"/>
      <c r="BS15" s="398"/>
      <c r="BT15" s="398"/>
      <c r="BU15" s="398"/>
      <c r="BV15" s="398"/>
      <c r="BW15" s="398"/>
      <c r="BX15" s="398"/>
      <c r="BY15" s="398"/>
      <c r="BZ15" s="398"/>
      <c r="CA15" s="398"/>
      <c r="CB15" s="398"/>
      <c r="CC15" s="398"/>
      <c r="CD15" s="398"/>
      <c r="CE15" s="398"/>
      <c r="CF15" s="398"/>
      <c r="CG15" s="398"/>
      <c r="CH15" s="398"/>
      <c r="CI15" s="398"/>
      <c r="CJ15" s="398"/>
      <c r="CK15" s="398"/>
      <c r="CL15" s="398"/>
      <c r="CM15" s="398"/>
      <c r="CN15" s="398"/>
      <c r="CO15" s="398"/>
      <c r="CP15" s="398"/>
      <c r="CQ15" s="398"/>
      <c r="CR15" s="398"/>
      <c r="CS15" s="398"/>
      <c r="CT15" s="398"/>
      <c r="CU15" s="398"/>
      <c r="CV15" s="398"/>
      <c r="CW15" s="398"/>
      <c r="CX15" s="398"/>
      <c r="CY15" s="398"/>
      <c r="CZ15" s="398"/>
      <c r="DA15" s="398"/>
      <c r="DB15" s="398"/>
      <c r="DC15" s="398"/>
      <c r="DD15" s="398"/>
      <c r="DE15" s="398"/>
      <c r="DF15" s="279"/>
      <c r="DG15" s="279"/>
      <c r="DH15" s="279"/>
      <c r="DI15" s="279"/>
      <c r="DJ15" s="279"/>
      <c r="DK15" s="279"/>
      <c r="DL15" s="279"/>
      <c r="DM15" s="279"/>
      <c r="DN15" s="279"/>
      <c r="DO15" s="279"/>
      <c r="DP15" s="279"/>
      <c r="DQ15" s="279"/>
      <c r="DR15" s="279"/>
      <c r="DS15" s="279"/>
      <c r="DT15" s="279"/>
      <c r="DU15" s="279"/>
      <c r="DV15" s="279"/>
      <c r="DW15" s="279"/>
    </row>
    <row r="16" spans="1:143" s="278" customFormat="1" x14ac:dyDescent="0.15">
      <c r="A16" s="397"/>
      <c r="B16" s="398"/>
      <c r="C16" s="398"/>
      <c r="D16" s="398"/>
      <c r="E16" s="398"/>
      <c r="F16" s="398"/>
      <c r="G16" s="398"/>
      <c r="H16" s="398"/>
      <c r="I16" s="398"/>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8"/>
      <c r="AK16" s="398"/>
      <c r="AL16" s="398"/>
      <c r="AM16" s="398"/>
      <c r="AN16" s="398"/>
      <c r="AO16" s="398"/>
      <c r="AP16" s="398"/>
      <c r="AQ16" s="398"/>
      <c r="AR16" s="398"/>
      <c r="AS16" s="398"/>
      <c r="AT16" s="398"/>
      <c r="AU16" s="398"/>
      <c r="AV16" s="398"/>
      <c r="AW16" s="398"/>
      <c r="AX16" s="398"/>
      <c r="AY16" s="398"/>
      <c r="AZ16" s="398"/>
      <c r="BA16" s="398"/>
      <c r="BB16" s="398"/>
      <c r="BC16" s="398"/>
      <c r="BD16" s="398"/>
      <c r="BE16" s="398"/>
      <c r="BF16" s="398"/>
      <c r="BG16" s="398"/>
      <c r="BH16" s="398"/>
      <c r="BI16" s="398"/>
      <c r="BJ16" s="398"/>
      <c r="BK16" s="398"/>
      <c r="BL16" s="398"/>
      <c r="BM16" s="398"/>
      <c r="BN16" s="398"/>
      <c r="BO16" s="398"/>
      <c r="BP16" s="398"/>
      <c r="BQ16" s="398"/>
      <c r="BR16" s="398"/>
      <c r="BS16" s="398"/>
      <c r="BT16" s="398"/>
      <c r="BU16" s="398"/>
      <c r="BV16" s="398"/>
      <c r="BW16" s="398"/>
      <c r="BX16" s="398"/>
      <c r="BY16" s="398"/>
      <c r="BZ16" s="398"/>
      <c r="CA16" s="398"/>
      <c r="CB16" s="398"/>
      <c r="CC16" s="398"/>
      <c r="CD16" s="398"/>
      <c r="CE16" s="398"/>
      <c r="CF16" s="398"/>
      <c r="CG16" s="398"/>
      <c r="CH16" s="398"/>
      <c r="CI16" s="398"/>
      <c r="CJ16" s="398"/>
      <c r="CK16" s="398"/>
      <c r="CL16" s="398"/>
      <c r="CM16" s="398"/>
      <c r="CN16" s="398"/>
      <c r="CO16" s="398"/>
      <c r="CP16" s="398"/>
      <c r="CQ16" s="398"/>
      <c r="CR16" s="398"/>
      <c r="CS16" s="398"/>
      <c r="CT16" s="398"/>
      <c r="CU16" s="398"/>
      <c r="CV16" s="398"/>
      <c r="CW16" s="398"/>
      <c r="CX16" s="398"/>
      <c r="CY16" s="398"/>
      <c r="CZ16" s="398"/>
      <c r="DA16" s="398"/>
      <c r="DB16" s="398"/>
      <c r="DC16" s="398"/>
      <c r="DD16" s="398"/>
      <c r="DE16" s="398"/>
      <c r="DF16" s="279"/>
      <c r="DG16" s="279"/>
      <c r="DH16" s="279"/>
      <c r="DI16" s="279"/>
      <c r="DJ16" s="279"/>
      <c r="DK16" s="279"/>
      <c r="DL16" s="279"/>
      <c r="DM16" s="279"/>
      <c r="DN16" s="279"/>
      <c r="DO16" s="279"/>
      <c r="DP16" s="279"/>
      <c r="DQ16" s="279"/>
      <c r="DR16" s="279"/>
      <c r="DS16" s="279"/>
      <c r="DT16" s="279"/>
      <c r="DU16" s="279"/>
      <c r="DV16" s="279"/>
      <c r="DW16" s="279"/>
    </row>
    <row r="17" spans="1:351" s="278" customFormat="1" x14ac:dyDescent="0.15">
      <c r="A17" s="397"/>
      <c r="B17" s="398"/>
      <c r="C17" s="398"/>
      <c r="D17" s="398"/>
      <c r="E17" s="398"/>
      <c r="F17" s="398"/>
      <c r="G17" s="398"/>
      <c r="H17" s="398"/>
      <c r="I17" s="398"/>
      <c r="J17" s="398"/>
      <c r="K17" s="398"/>
      <c r="L17" s="398"/>
      <c r="M17" s="398"/>
      <c r="N17" s="398"/>
      <c r="O17" s="398"/>
      <c r="P17" s="398"/>
      <c r="Q17" s="398"/>
      <c r="R17" s="398"/>
      <c r="S17" s="398"/>
      <c r="T17" s="398"/>
      <c r="U17" s="398"/>
      <c r="V17" s="398"/>
      <c r="W17" s="398"/>
      <c r="X17" s="398"/>
      <c r="Y17" s="398"/>
      <c r="Z17" s="398"/>
      <c r="AA17" s="398"/>
      <c r="AB17" s="398"/>
      <c r="AC17" s="398"/>
      <c r="AD17" s="398"/>
      <c r="AE17" s="398"/>
      <c r="AF17" s="398"/>
      <c r="AG17" s="398"/>
      <c r="AH17" s="398"/>
      <c r="AI17" s="398"/>
      <c r="AJ17" s="398"/>
      <c r="AK17" s="398"/>
      <c r="AL17" s="398"/>
      <c r="AM17" s="398"/>
      <c r="AN17" s="398"/>
      <c r="AO17" s="398"/>
      <c r="AP17" s="398"/>
      <c r="AQ17" s="398"/>
      <c r="AR17" s="398"/>
      <c r="AS17" s="398"/>
      <c r="AT17" s="398"/>
      <c r="AU17" s="398"/>
      <c r="AV17" s="398"/>
      <c r="AW17" s="398"/>
      <c r="AX17" s="398"/>
      <c r="AY17" s="398"/>
      <c r="AZ17" s="398"/>
      <c r="BA17" s="398"/>
      <c r="BB17" s="398"/>
      <c r="BC17" s="398"/>
      <c r="BD17" s="398"/>
      <c r="BE17" s="398"/>
      <c r="BF17" s="398"/>
      <c r="BG17" s="398"/>
      <c r="BH17" s="398"/>
      <c r="BI17" s="398"/>
      <c r="BJ17" s="398"/>
      <c r="BK17" s="398"/>
      <c r="BL17" s="398"/>
      <c r="BM17" s="398"/>
      <c r="BN17" s="398"/>
      <c r="BO17" s="398"/>
      <c r="BP17" s="398"/>
      <c r="BQ17" s="398"/>
      <c r="BR17" s="398"/>
      <c r="BS17" s="398"/>
      <c r="BT17" s="398"/>
      <c r="BU17" s="398"/>
      <c r="BV17" s="398"/>
      <c r="BW17" s="398"/>
      <c r="BX17" s="398"/>
      <c r="BY17" s="398"/>
      <c r="BZ17" s="398"/>
      <c r="CA17" s="398"/>
      <c r="CB17" s="398"/>
      <c r="CC17" s="398"/>
      <c r="CD17" s="398"/>
      <c r="CE17" s="398"/>
      <c r="CF17" s="398"/>
      <c r="CG17" s="398"/>
      <c r="CH17" s="398"/>
      <c r="CI17" s="398"/>
      <c r="CJ17" s="398"/>
      <c r="CK17" s="398"/>
      <c r="CL17" s="398"/>
      <c r="CM17" s="398"/>
      <c r="CN17" s="398"/>
      <c r="CO17" s="398"/>
      <c r="CP17" s="398"/>
      <c r="CQ17" s="398"/>
      <c r="CR17" s="398"/>
      <c r="CS17" s="398"/>
      <c r="CT17" s="398"/>
      <c r="CU17" s="398"/>
      <c r="CV17" s="398"/>
      <c r="CW17" s="398"/>
      <c r="CX17" s="398"/>
      <c r="CY17" s="398"/>
      <c r="CZ17" s="398"/>
      <c r="DA17" s="398"/>
      <c r="DB17" s="398"/>
      <c r="DC17" s="398"/>
      <c r="DD17" s="398"/>
      <c r="DE17" s="398"/>
      <c r="DF17" s="279"/>
      <c r="DG17" s="279"/>
      <c r="DH17" s="279"/>
      <c r="DI17" s="279"/>
      <c r="DJ17" s="279"/>
      <c r="DK17" s="279"/>
      <c r="DL17" s="279"/>
      <c r="DM17" s="279"/>
      <c r="DN17" s="279"/>
      <c r="DO17" s="279"/>
      <c r="DP17" s="279"/>
      <c r="DQ17" s="279"/>
      <c r="DR17" s="279"/>
      <c r="DS17" s="279"/>
      <c r="DT17" s="279"/>
      <c r="DU17" s="279"/>
      <c r="DV17" s="279"/>
      <c r="DW17" s="279"/>
    </row>
    <row r="18" spans="1:351" s="278" customFormat="1" x14ac:dyDescent="0.15">
      <c r="A18" s="397"/>
      <c r="B18" s="398"/>
      <c r="C18" s="398"/>
      <c r="D18" s="398"/>
      <c r="E18" s="398"/>
      <c r="F18" s="398"/>
      <c r="G18" s="398"/>
      <c r="H18" s="398"/>
      <c r="I18" s="398"/>
      <c r="J18" s="398"/>
      <c r="K18" s="398"/>
      <c r="L18" s="398"/>
      <c r="M18" s="398"/>
      <c r="N18" s="398"/>
      <c r="O18" s="398"/>
      <c r="P18" s="398"/>
      <c r="Q18" s="398"/>
      <c r="R18" s="398"/>
      <c r="S18" s="398"/>
      <c r="T18" s="398"/>
      <c r="U18" s="398"/>
      <c r="V18" s="398"/>
      <c r="W18" s="398"/>
      <c r="X18" s="398"/>
      <c r="Y18" s="398"/>
      <c r="Z18" s="398"/>
      <c r="AA18" s="398"/>
      <c r="AB18" s="398"/>
      <c r="AC18" s="398"/>
      <c r="AD18" s="398"/>
      <c r="AE18" s="398"/>
      <c r="AF18" s="398"/>
      <c r="AG18" s="398"/>
      <c r="AH18" s="398"/>
      <c r="AI18" s="398"/>
      <c r="AJ18" s="398"/>
      <c r="AK18" s="398"/>
      <c r="AL18" s="398"/>
      <c r="AM18" s="398"/>
      <c r="AN18" s="398"/>
      <c r="AO18" s="398"/>
      <c r="AP18" s="398"/>
      <c r="AQ18" s="398"/>
      <c r="AR18" s="398"/>
      <c r="AS18" s="398"/>
      <c r="AT18" s="398"/>
      <c r="AU18" s="398"/>
      <c r="AV18" s="398"/>
      <c r="AW18" s="398"/>
      <c r="AX18" s="398"/>
      <c r="AY18" s="398"/>
      <c r="AZ18" s="398"/>
      <c r="BA18" s="398"/>
      <c r="BB18" s="398"/>
      <c r="BC18" s="398"/>
      <c r="BD18" s="398"/>
      <c r="BE18" s="398"/>
      <c r="BF18" s="398"/>
      <c r="BG18" s="398"/>
      <c r="BH18" s="398"/>
      <c r="BI18" s="398"/>
      <c r="BJ18" s="398"/>
      <c r="BK18" s="398"/>
      <c r="BL18" s="398"/>
      <c r="BM18" s="398"/>
      <c r="BN18" s="398"/>
      <c r="BO18" s="398"/>
      <c r="BP18" s="398"/>
      <c r="BQ18" s="398"/>
      <c r="BR18" s="398"/>
      <c r="BS18" s="398"/>
      <c r="BT18" s="398"/>
      <c r="BU18" s="398"/>
      <c r="BV18" s="398"/>
      <c r="BW18" s="398"/>
      <c r="BX18" s="398"/>
      <c r="BY18" s="398"/>
      <c r="BZ18" s="398"/>
      <c r="CA18" s="398"/>
      <c r="CB18" s="398"/>
      <c r="CC18" s="398"/>
      <c r="CD18" s="398"/>
      <c r="CE18" s="398"/>
      <c r="CF18" s="398"/>
      <c r="CG18" s="398"/>
      <c r="CH18" s="398"/>
      <c r="CI18" s="398"/>
      <c r="CJ18" s="398"/>
      <c r="CK18" s="398"/>
      <c r="CL18" s="398"/>
      <c r="CM18" s="398"/>
      <c r="CN18" s="398"/>
      <c r="CO18" s="398"/>
      <c r="CP18" s="398"/>
      <c r="CQ18" s="398"/>
      <c r="CR18" s="398"/>
      <c r="CS18" s="398"/>
      <c r="CT18" s="398"/>
      <c r="CU18" s="398"/>
      <c r="CV18" s="398"/>
      <c r="CW18" s="398"/>
      <c r="CX18" s="398"/>
      <c r="CY18" s="398"/>
      <c r="CZ18" s="398"/>
      <c r="DA18" s="398"/>
      <c r="DB18" s="398"/>
      <c r="DC18" s="398"/>
      <c r="DD18" s="398"/>
      <c r="DE18" s="398"/>
      <c r="DF18" s="279"/>
      <c r="DG18" s="279"/>
      <c r="DH18" s="279"/>
      <c r="DI18" s="279"/>
      <c r="DJ18" s="279"/>
      <c r="DK18" s="279"/>
      <c r="DL18" s="279"/>
      <c r="DM18" s="279"/>
      <c r="DN18" s="279"/>
      <c r="DO18" s="279"/>
      <c r="DP18" s="279"/>
      <c r="DQ18" s="279"/>
      <c r="DR18" s="279"/>
      <c r="DS18" s="279"/>
      <c r="DT18" s="279"/>
      <c r="DU18" s="279"/>
      <c r="DV18" s="279"/>
      <c r="DW18" s="279"/>
    </row>
    <row r="19" spans="1:351" x14ac:dyDescent="0.15">
      <c r="DD19" s="397"/>
      <c r="DE19" s="397"/>
    </row>
    <row r="20" spans="1:351" x14ac:dyDescent="0.15">
      <c r="DD20" s="397"/>
      <c r="DE20" s="397"/>
    </row>
    <row r="21" spans="1:351" ht="17.25" x14ac:dyDescent="0.15">
      <c r="B21" s="399"/>
      <c r="C21" s="400"/>
      <c r="D21" s="400"/>
      <c r="E21" s="400"/>
      <c r="F21" s="400"/>
      <c r="G21" s="400"/>
      <c r="H21" s="400"/>
      <c r="I21" s="400"/>
      <c r="J21" s="400"/>
      <c r="K21" s="400"/>
      <c r="L21" s="400"/>
      <c r="M21" s="400"/>
      <c r="N21" s="401"/>
      <c r="O21" s="400"/>
      <c r="P21" s="400"/>
      <c r="Q21" s="400"/>
      <c r="R21" s="400"/>
      <c r="S21" s="400"/>
      <c r="T21" s="400"/>
      <c r="U21" s="400"/>
      <c r="V21" s="400"/>
      <c r="W21" s="400"/>
      <c r="X21" s="400"/>
      <c r="Y21" s="400"/>
      <c r="Z21" s="400"/>
      <c r="AA21" s="400"/>
      <c r="AB21" s="400"/>
      <c r="AC21" s="400"/>
      <c r="AD21" s="400"/>
      <c r="AE21" s="400"/>
      <c r="AF21" s="400"/>
      <c r="AG21" s="400"/>
      <c r="AH21" s="400"/>
      <c r="AI21" s="400"/>
      <c r="AJ21" s="400"/>
      <c r="AK21" s="400"/>
      <c r="AL21" s="400"/>
      <c r="AM21" s="400"/>
      <c r="AN21" s="400"/>
      <c r="AO21" s="400"/>
      <c r="AP21" s="400"/>
      <c r="AQ21" s="400"/>
      <c r="AR21" s="400"/>
      <c r="AS21" s="400"/>
      <c r="AT21" s="401"/>
      <c r="AU21" s="400"/>
      <c r="AV21" s="400"/>
      <c r="AW21" s="400"/>
      <c r="AX21" s="400"/>
      <c r="AY21" s="400"/>
      <c r="AZ21" s="400"/>
      <c r="BA21" s="400"/>
      <c r="BB21" s="400"/>
      <c r="BC21" s="400"/>
      <c r="BD21" s="400"/>
      <c r="BE21" s="400"/>
      <c r="BF21" s="401"/>
      <c r="BG21" s="400"/>
      <c r="BH21" s="400"/>
      <c r="BI21" s="400"/>
      <c r="BJ21" s="400"/>
      <c r="BK21" s="400"/>
      <c r="BL21" s="400"/>
      <c r="BM21" s="400"/>
      <c r="BN21" s="400"/>
      <c r="BO21" s="400"/>
      <c r="BP21" s="400"/>
      <c r="BQ21" s="400"/>
      <c r="BR21" s="401"/>
      <c r="BS21" s="400"/>
      <c r="BT21" s="400"/>
      <c r="BU21" s="400"/>
      <c r="BV21" s="400"/>
      <c r="BW21" s="400"/>
      <c r="BX21" s="400"/>
      <c r="BY21" s="400"/>
      <c r="BZ21" s="400"/>
      <c r="CA21" s="400"/>
      <c r="CB21" s="400"/>
      <c r="CC21" s="400"/>
      <c r="CD21" s="401"/>
      <c r="CE21" s="400"/>
      <c r="CF21" s="400"/>
      <c r="CG21" s="400"/>
      <c r="CH21" s="400"/>
      <c r="CI21" s="400"/>
      <c r="CJ21" s="400"/>
      <c r="CK21" s="400"/>
      <c r="CL21" s="400"/>
      <c r="CM21" s="400"/>
      <c r="CN21" s="400"/>
      <c r="CO21" s="400"/>
      <c r="CP21" s="401"/>
      <c r="CQ21" s="400"/>
      <c r="CR21" s="400"/>
      <c r="CS21" s="400"/>
      <c r="CT21" s="400"/>
      <c r="CU21" s="400"/>
      <c r="CV21" s="400"/>
      <c r="CW21" s="400"/>
      <c r="CX21" s="400"/>
      <c r="CY21" s="400"/>
      <c r="CZ21" s="400"/>
      <c r="DA21" s="400"/>
      <c r="DB21" s="401"/>
      <c r="DC21" s="400"/>
      <c r="DD21" s="402"/>
      <c r="DE21" s="397"/>
      <c r="MM21" s="403"/>
    </row>
    <row r="22" spans="1:351" ht="17.25" x14ac:dyDescent="0.15">
      <c r="B22" s="404"/>
      <c r="MM22" s="403"/>
    </row>
    <row r="23" spans="1:351" x14ac:dyDescent="0.15">
      <c r="B23" s="404"/>
    </row>
    <row r="24" spans="1:351" x14ac:dyDescent="0.15">
      <c r="B24" s="404"/>
    </row>
    <row r="25" spans="1:351" x14ac:dyDescent="0.15">
      <c r="B25" s="404"/>
    </row>
    <row r="26" spans="1:351" x14ac:dyDescent="0.15">
      <c r="B26" s="404"/>
    </row>
    <row r="27" spans="1:351" x14ac:dyDescent="0.15">
      <c r="B27" s="404"/>
    </row>
    <row r="28" spans="1:351" x14ac:dyDescent="0.15">
      <c r="B28" s="404"/>
    </row>
    <row r="29" spans="1:351" x14ac:dyDescent="0.15">
      <c r="B29" s="404"/>
    </row>
    <row r="30" spans="1:351" x14ac:dyDescent="0.15">
      <c r="B30" s="404"/>
    </row>
    <row r="31" spans="1:351" x14ac:dyDescent="0.15">
      <c r="B31" s="404"/>
    </row>
    <row r="32" spans="1:351" x14ac:dyDescent="0.15">
      <c r="B32" s="404"/>
    </row>
    <row r="33" spans="2:109" x14ac:dyDescent="0.15">
      <c r="B33" s="404"/>
    </row>
    <row r="34" spans="2:109" x14ac:dyDescent="0.15">
      <c r="B34" s="404"/>
    </row>
    <row r="35" spans="2:109" x14ac:dyDescent="0.15">
      <c r="B35" s="404"/>
    </row>
    <row r="36" spans="2:109" x14ac:dyDescent="0.15">
      <c r="B36" s="404"/>
    </row>
    <row r="37" spans="2:109" x14ac:dyDescent="0.15">
      <c r="B37" s="404"/>
    </row>
    <row r="38" spans="2:109" x14ac:dyDescent="0.15">
      <c r="B38" s="404"/>
    </row>
    <row r="39" spans="2:109" x14ac:dyDescent="0.15">
      <c r="B39" s="406"/>
      <c r="C39" s="407"/>
      <c r="D39" s="407"/>
      <c r="E39" s="407"/>
      <c r="F39" s="407"/>
      <c r="G39" s="407"/>
      <c r="H39" s="407"/>
      <c r="I39" s="407"/>
      <c r="J39" s="407"/>
      <c r="K39" s="407"/>
      <c r="L39" s="407"/>
      <c r="M39" s="407"/>
      <c r="N39" s="407"/>
      <c r="O39" s="407"/>
      <c r="P39" s="407"/>
      <c r="Q39" s="407"/>
      <c r="R39" s="407"/>
      <c r="S39" s="407"/>
      <c r="T39" s="407"/>
      <c r="U39" s="407"/>
      <c r="V39" s="407"/>
      <c r="W39" s="407"/>
      <c r="X39" s="407"/>
      <c r="Y39" s="407"/>
      <c r="Z39" s="407"/>
      <c r="AA39" s="407"/>
      <c r="AB39" s="407"/>
      <c r="AC39" s="407"/>
      <c r="AD39" s="407"/>
      <c r="AE39" s="407"/>
      <c r="AF39" s="407"/>
      <c r="AG39" s="407"/>
      <c r="AH39" s="407"/>
      <c r="AI39" s="407"/>
      <c r="AJ39" s="407"/>
      <c r="AK39" s="407"/>
      <c r="AL39" s="407"/>
      <c r="AM39" s="407"/>
      <c r="AN39" s="407"/>
      <c r="AO39" s="407"/>
      <c r="AP39" s="407"/>
      <c r="AQ39" s="407"/>
      <c r="AR39" s="407"/>
      <c r="AS39" s="407"/>
      <c r="AT39" s="407"/>
      <c r="AU39" s="407"/>
      <c r="AV39" s="407"/>
      <c r="AW39" s="407"/>
      <c r="AX39" s="407"/>
      <c r="AY39" s="407"/>
      <c r="AZ39" s="407"/>
      <c r="BA39" s="407"/>
      <c r="BB39" s="407"/>
      <c r="BC39" s="407"/>
      <c r="BD39" s="407"/>
      <c r="BE39" s="407"/>
      <c r="BF39" s="407"/>
      <c r="BG39" s="407"/>
      <c r="BH39" s="407"/>
      <c r="BI39" s="407"/>
      <c r="BJ39" s="407"/>
      <c r="BK39" s="407"/>
      <c r="BL39" s="407"/>
      <c r="BM39" s="407"/>
      <c r="BN39" s="407"/>
      <c r="BO39" s="407"/>
      <c r="BP39" s="407"/>
      <c r="BQ39" s="407"/>
      <c r="BR39" s="407"/>
      <c r="BS39" s="407"/>
      <c r="BT39" s="407"/>
      <c r="BU39" s="407"/>
      <c r="BV39" s="407"/>
      <c r="BW39" s="407"/>
      <c r="BX39" s="407"/>
      <c r="BY39" s="407"/>
      <c r="BZ39" s="407"/>
      <c r="CA39" s="407"/>
      <c r="CB39" s="407"/>
      <c r="CC39" s="407"/>
      <c r="CD39" s="407"/>
      <c r="CE39" s="407"/>
      <c r="CF39" s="407"/>
      <c r="CG39" s="407"/>
      <c r="CH39" s="407"/>
      <c r="CI39" s="407"/>
      <c r="CJ39" s="407"/>
      <c r="CK39" s="407"/>
      <c r="CL39" s="407"/>
      <c r="CM39" s="407"/>
      <c r="CN39" s="407"/>
      <c r="CO39" s="407"/>
      <c r="CP39" s="407"/>
      <c r="CQ39" s="407"/>
      <c r="CR39" s="407"/>
      <c r="CS39" s="407"/>
      <c r="CT39" s="407"/>
      <c r="CU39" s="407"/>
      <c r="CV39" s="407"/>
      <c r="CW39" s="407"/>
      <c r="CX39" s="407"/>
      <c r="CY39" s="407"/>
      <c r="CZ39" s="407"/>
      <c r="DA39" s="407"/>
      <c r="DB39" s="407"/>
      <c r="DC39" s="407"/>
      <c r="DD39" s="408"/>
    </row>
    <row r="40" spans="2:109" x14ac:dyDescent="0.15">
      <c r="B40" s="409"/>
      <c r="DD40" s="409"/>
      <c r="DE40" s="397"/>
    </row>
    <row r="41" spans="2:109" ht="17.25" x14ac:dyDescent="0.15">
      <c r="B41" s="410" t="s">
        <v>590</v>
      </c>
      <c r="C41" s="400"/>
      <c r="D41" s="400"/>
      <c r="E41" s="400"/>
      <c r="F41" s="400"/>
      <c r="G41" s="400"/>
      <c r="H41" s="400"/>
      <c r="I41" s="400"/>
      <c r="J41" s="400"/>
      <c r="K41" s="400"/>
      <c r="L41" s="400"/>
      <c r="M41" s="400"/>
      <c r="N41" s="400"/>
      <c r="O41" s="400"/>
      <c r="P41" s="400"/>
      <c r="Q41" s="400"/>
      <c r="R41" s="400"/>
      <c r="S41" s="400"/>
      <c r="T41" s="400"/>
      <c r="U41" s="400"/>
      <c r="V41" s="400"/>
      <c r="W41" s="400"/>
      <c r="X41" s="400"/>
      <c r="Y41" s="400"/>
      <c r="Z41" s="400"/>
      <c r="AA41" s="400"/>
      <c r="AB41" s="400"/>
      <c r="AC41" s="400"/>
      <c r="AD41" s="400"/>
      <c r="AE41" s="400"/>
      <c r="AF41" s="400"/>
      <c r="AG41" s="400"/>
      <c r="AH41" s="400"/>
      <c r="AI41" s="400"/>
      <c r="AJ41" s="400"/>
      <c r="AK41" s="400"/>
      <c r="AL41" s="400"/>
      <c r="AM41" s="400"/>
      <c r="AN41" s="400"/>
      <c r="AO41" s="400"/>
      <c r="AP41" s="400"/>
      <c r="AQ41" s="400"/>
      <c r="AR41" s="400"/>
      <c r="AS41" s="400"/>
      <c r="AT41" s="400"/>
      <c r="AU41" s="400"/>
      <c r="AV41" s="400"/>
      <c r="AW41" s="400"/>
      <c r="AX41" s="400"/>
      <c r="AY41" s="400"/>
      <c r="AZ41" s="400"/>
      <c r="BA41" s="400"/>
      <c r="BB41" s="400"/>
      <c r="BC41" s="400"/>
      <c r="BD41" s="400"/>
      <c r="BE41" s="400"/>
      <c r="BF41" s="400"/>
      <c r="BG41" s="400"/>
      <c r="BH41" s="400"/>
      <c r="BI41" s="400"/>
      <c r="BJ41" s="400"/>
      <c r="BK41" s="400"/>
      <c r="BL41" s="400"/>
      <c r="BM41" s="400"/>
      <c r="BN41" s="400"/>
      <c r="BO41" s="400"/>
      <c r="BP41" s="400"/>
      <c r="BQ41" s="400"/>
      <c r="BR41" s="400"/>
      <c r="BS41" s="400"/>
      <c r="BT41" s="400"/>
      <c r="BU41" s="400"/>
      <c r="BV41" s="400"/>
      <c r="BW41" s="400"/>
      <c r="BX41" s="400"/>
      <c r="BY41" s="400"/>
      <c r="BZ41" s="400"/>
      <c r="CA41" s="400"/>
      <c r="CB41" s="400"/>
      <c r="CC41" s="400"/>
      <c r="CD41" s="400"/>
      <c r="CE41" s="400"/>
      <c r="CF41" s="400"/>
      <c r="CG41" s="400"/>
      <c r="CH41" s="400"/>
      <c r="CI41" s="400"/>
      <c r="CJ41" s="400"/>
      <c r="CK41" s="400"/>
      <c r="CL41" s="400"/>
      <c r="CM41" s="400"/>
      <c r="CN41" s="400"/>
      <c r="CO41" s="400"/>
      <c r="CP41" s="400"/>
      <c r="CQ41" s="400"/>
      <c r="CR41" s="400"/>
      <c r="CS41" s="400"/>
      <c r="CT41" s="400"/>
      <c r="CU41" s="400"/>
      <c r="CV41" s="400"/>
      <c r="CW41" s="400"/>
      <c r="CX41" s="400"/>
      <c r="CY41" s="400"/>
      <c r="CZ41" s="400"/>
      <c r="DA41" s="400"/>
      <c r="DB41" s="400"/>
      <c r="DC41" s="400"/>
      <c r="DD41" s="402"/>
    </row>
    <row r="42" spans="2:109" x14ac:dyDescent="0.15">
      <c r="B42" s="404"/>
      <c r="G42" s="411"/>
      <c r="I42" s="412"/>
      <c r="J42" s="412"/>
      <c r="K42" s="412"/>
      <c r="AM42" s="411"/>
      <c r="AN42" s="411" t="s">
        <v>591</v>
      </c>
      <c r="AP42" s="412"/>
      <c r="AQ42" s="412"/>
      <c r="AR42" s="412"/>
      <c r="AY42" s="411"/>
      <c r="BA42" s="412"/>
      <c r="BB42" s="412"/>
      <c r="BC42" s="412"/>
      <c r="BK42" s="411"/>
      <c r="BM42" s="412"/>
      <c r="BN42" s="412"/>
      <c r="BO42" s="412"/>
      <c r="BW42" s="411"/>
      <c r="BY42" s="412"/>
      <c r="BZ42" s="412"/>
      <c r="CA42" s="412"/>
      <c r="CI42" s="411"/>
      <c r="CK42" s="412"/>
      <c r="CL42" s="412"/>
      <c r="CM42" s="412"/>
      <c r="CU42" s="411"/>
      <c r="CW42" s="412"/>
      <c r="CX42" s="412"/>
      <c r="CY42" s="412"/>
    </row>
    <row r="43" spans="2:109" ht="13.5" customHeight="1" x14ac:dyDescent="0.15">
      <c r="B43" s="404"/>
      <c r="AN43" s="1276" t="s">
        <v>592</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x14ac:dyDescent="0.15">
      <c r="B44" s="404"/>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x14ac:dyDescent="0.15">
      <c r="B45" s="404"/>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x14ac:dyDescent="0.15">
      <c r="B46" s="404"/>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x14ac:dyDescent="0.15">
      <c r="B47" s="404"/>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x14ac:dyDescent="0.15">
      <c r="B48" s="404"/>
      <c r="H48" s="413"/>
      <c r="I48" s="413"/>
      <c r="J48" s="413"/>
      <c r="AN48" s="413"/>
      <c r="AO48" s="413"/>
      <c r="AP48" s="413"/>
      <c r="AZ48" s="413"/>
      <c r="BA48" s="413"/>
      <c r="BB48" s="413"/>
      <c r="BL48" s="413"/>
      <c r="BM48" s="413"/>
      <c r="BN48" s="413"/>
      <c r="BX48" s="413"/>
      <c r="BY48" s="413"/>
      <c r="BZ48" s="413"/>
      <c r="CJ48" s="413"/>
      <c r="CK48" s="413"/>
      <c r="CL48" s="413"/>
      <c r="CV48" s="413"/>
      <c r="CW48" s="413"/>
      <c r="CX48" s="413"/>
    </row>
    <row r="49" spans="1:109" x14ac:dyDescent="0.15">
      <c r="B49" s="404"/>
      <c r="AN49" s="397" t="s">
        <v>593</v>
      </c>
    </row>
    <row r="50" spans="1:109" x14ac:dyDescent="0.15">
      <c r="B50" s="404"/>
      <c r="G50" s="1269"/>
      <c r="H50" s="1269"/>
      <c r="I50" s="1269"/>
      <c r="J50" s="1269"/>
      <c r="K50" s="414"/>
      <c r="L50" s="414"/>
      <c r="M50" s="415"/>
      <c r="N50" s="415"/>
      <c r="AN50" s="1272"/>
      <c r="AO50" s="1273"/>
      <c r="AP50" s="1273"/>
      <c r="AQ50" s="1273"/>
      <c r="AR50" s="1273"/>
      <c r="AS50" s="1273"/>
      <c r="AT50" s="1273"/>
      <c r="AU50" s="1273"/>
      <c r="AV50" s="1273"/>
      <c r="AW50" s="1273"/>
      <c r="AX50" s="1273"/>
      <c r="AY50" s="1273"/>
      <c r="AZ50" s="1273"/>
      <c r="BA50" s="1273"/>
      <c r="BB50" s="1273"/>
      <c r="BC50" s="1273"/>
      <c r="BD50" s="1273"/>
      <c r="BE50" s="1273"/>
      <c r="BF50" s="1273"/>
      <c r="BG50" s="1273"/>
      <c r="BH50" s="1273"/>
      <c r="BI50" s="1273"/>
      <c r="BJ50" s="1273"/>
      <c r="BK50" s="1273"/>
      <c r="BL50" s="1273"/>
      <c r="BM50" s="1273"/>
      <c r="BN50" s="1273"/>
      <c r="BO50" s="1274"/>
      <c r="BP50" s="1268" t="s">
        <v>526</v>
      </c>
      <c r="BQ50" s="1268"/>
      <c r="BR50" s="1268"/>
      <c r="BS50" s="1268"/>
      <c r="BT50" s="1268"/>
      <c r="BU50" s="1268"/>
      <c r="BV50" s="1268"/>
      <c r="BW50" s="1268"/>
      <c r="BX50" s="1268" t="s">
        <v>527</v>
      </c>
      <c r="BY50" s="1268"/>
      <c r="BZ50" s="1268"/>
      <c r="CA50" s="1268"/>
      <c r="CB50" s="1268"/>
      <c r="CC50" s="1268"/>
      <c r="CD50" s="1268"/>
      <c r="CE50" s="1268"/>
      <c r="CF50" s="1268" t="s">
        <v>528</v>
      </c>
      <c r="CG50" s="1268"/>
      <c r="CH50" s="1268"/>
      <c r="CI50" s="1268"/>
      <c r="CJ50" s="1268"/>
      <c r="CK50" s="1268"/>
      <c r="CL50" s="1268"/>
      <c r="CM50" s="1268"/>
      <c r="CN50" s="1268" t="s">
        <v>529</v>
      </c>
      <c r="CO50" s="1268"/>
      <c r="CP50" s="1268"/>
      <c r="CQ50" s="1268"/>
      <c r="CR50" s="1268"/>
      <c r="CS50" s="1268"/>
      <c r="CT50" s="1268"/>
      <c r="CU50" s="1268"/>
      <c r="CV50" s="1268" t="s">
        <v>530</v>
      </c>
      <c r="CW50" s="1268"/>
      <c r="CX50" s="1268"/>
      <c r="CY50" s="1268"/>
      <c r="CZ50" s="1268"/>
      <c r="DA50" s="1268"/>
      <c r="DB50" s="1268"/>
      <c r="DC50" s="1268"/>
    </row>
    <row r="51" spans="1:109" ht="13.5" customHeight="1" x14ac:dyDescent="0.15">
      <c r="B51" s="404"/>
      <c r="G51" s="1271"/>
      <c r="H51" s="1271"/>
      <c r="I51" s="1285"/>
      <c r="J51" s="1285"/>
      <c r="K51" s="1270"/>
      <c r="L51" s="1270"/>
      <c r="M51" s="1270"/>
      <c r="N51" s="1270"/>
      <c r="AM51" s="413"/>
      <c r="AN51" s="1266" t="s">
        <v>594</v>
      </c>
      <c r="AO51" s="1266"/>
      <c r="AP51" s="1266"/>
      <c r="AQ51" s="1266"/>
      <c r="AR51" s="1266"/>
      <c r="AS51" s="1266"/>
      <c r="AT51" s="1266"/>
      <c r="AU51" s="1266"/>
      <c r="AV51" s="1266"/>
      <c r="AW51" s="1266"/>
      <c r="AX51" s="1266"/>
      <c r="AY51" s="1266"/>
      <c r="AZ51" s="1266"/>
      <c r="BA51" s="1266"/>
      <c r="BB51" s="1266" t="s">
        <v>595</v>
      </c>
      <c r="BC51" s="1266"/>
      <c r="BD51" s="1266"/>
      <c r="BE51" s="1266"/>
      <c r="BF51" s="1266"/>
      <c r="BG51" s="1266"/>
      <c r="BH51" s="1266"/>
      <c r="BI51" s="1266"/>
      <c r="BJ51" s="1266"/>
      <c r="BK51" s="1266"/>
      <c r="BL51" s="1266"/>
      <c r="BM51" s="1266"/>
      <c r="BN51" s="1266"/>
      <c r="BO51" s="1266"/>
      <c r="BP51" s="1275"/>
      <c r="BQ51" s="1263"/>
      <c r="BR51" s="1263"/>
      <c r="BS51" s="1263"/>
      <c r="BT51" s="1263"/>
      <c r="BU51" s="1263"/>
      <c r="BV51" s="1263"/>
      <c r="BW51" s="1263"/>
      <c r="BX51" s="1275"/>
      <c r="BY51" s="1263"/>
      <c r="BZ51" s="1263"/>
      <c r="CA51" s="1263"/>
      <c r="CB51" s="1263"/>
      <c r="CC51" s="1263"/>
      <c r="CD51" s="1263"/>
      <c r="CE51" s="1263"/>
      <c r="CF51" s="1263">
        <v>107.1</v>
      </c>
      <c r="CG51" s="1263"/>
      <c r="CH51" s="1263"/>
      <c r="CI51" s="1263"/>
      <c r="CJ51" s="1263"/>
      <c r="CK51" s="1263"/>
      <c r="CL51" s="1263"/>
      <c r="CM51" s="1263"/>
      <c r="CN51" s="1263">
        <v>112.2</v>
      </c>
      <c r="CO51" s="1263"/>
      <c r="CP51" s="1263"/>
      <c r="CQ51" s="1263"/>
      <c r="CR51" s="1263"/>
      <c r="CS51" s="1263"/>
      <c r="CT51" s="1263"/>
      <c r="CU51" s="1263"/>
      <c r="CV51" s="1275"/>
      <c r="CW51" s="1263"/>
      <c r="CX51" s="1263"/>
      <c r="CY51" s="1263"/>
      <c r="CZ51" s="1263"/>
      <c r="DA51" s="1263"/>
      <c r="DB51" s="1263"/>
      <c r="DC51" s="1263"/>
    </row>
    <row r="52" spans="1:109" x14ac:dyDescent="0.15">
      <c r="B52" s="404"/>
      <c r="G52" s="1271"/>
      <c r="H52" s="1271"/>
      <c r="I52" s="1285"/>
      <c r="J52" s="1285"/>
      <c r="K52" s="1270"/>
      <c r="L52" s="1270"/>
      <c r="M52" s="1270"/>
      <c r="N52" s="1270"/>
      <c r="AM52" s="413"/>
      <c r="AN52" s="1266"/>
      <c r="AO52" s="1266"/>
      <c r="AP52" s="1266"/>
      <c r="AQ52" s="1266"/>
      <c r="AR52" s="1266"/>
      <c r="AS52" s="1266"/>
      <c r="AT52" s="1266"/>
      <c r="AU52" s="1266"/>
      <c r="AV52" s="1266"/>
      <c r="AW52" s="1266"/>
      <c r="AX52" s="1266"/>
      <c r="AY52" s="1266"/>
      <c r="AZ52" s="1266"/>
      <c r="BA52" s="1266"/>
      <c r="BB52" s="1266"/>
      <c r="BC52" s="1266"/>
      <c r="BD52" s="1266"/>
      <c r="BE52" s="1266"/>
      <c r="BF52" s="1266"/>
      <c r="BG52" s="1266"/>
      <c r="BH52" s="1266"/>
      <c r="BI52" s="1266"/>
      <c r="BJ52" s="1266"/>
      <c r="BK52" s="1266"/>
      <c r="BL52" s="1266"/>
      <c r="BM52" s="1266"/>
      <c r="BN52" s="1266"/>
      <c r="BO52" s="1266"/>
      <c r="BP52" s="1263"/>
      <c r="BQ52" s="1263"/>
      <c r="BR52" s="1263"/>
      <c r="BS52" s="1263"/>
      <c r="BT52" s="1263"/>
      <c r="BU52" s="1263"/>
      <c r="BV52" s="1263"/>
      <c r="BW52" s="1263"/>
      <c r="BX52" s="1263"/>
      <c r="BY52" s="1263"/>
      <c r="BZ52" s="1263"/>
      <c r="CA52" s="1263"/>
      <c r="CB52" s="1263"/>
      <c r="CC52" s="1263"/>
      <c r="CD52" s="1263"/>
      <c r="CE52" s="1263"/>
      <c r="CF52" s="1263"/>
      <c r="CG52" s="1263"/>
      <c r="CH52" s="1263"/>
      <c r="CI52" s="1263"/>
      <c r="CJ52" s="1263"/>
      <c r="CK52" s="1263"/>
      <c r="CL52" s="1263"/>
      <c r="CM52" s="1263"/>
      <c r="CN52" s="1263"/>
      <c r="CO52" s="1263"/>
      <c r="CP52" s="1263"/>
      <c r="CQ52" s="1263"/>
      <c r="CR52" s="1263"/>
      <c r="CS52" s="1263"/>
      <c r="CT52" s="1263"/>
      <c r="CU52" s="1263"/>
      <c r="CV52" s="1263"/>
      <c r="CW52" s="1263"/>
      <c r="CX52" s="1263"/>
      <c r="CY52" s="1263"/>
      <c r="CZ52" s="1263"/>
      <c r="DA52" s="1263"/>
      <c r="DB52" s="1263"/>
      <c r="DC52" s="1263"/>
    </row>
    <row r="53" spans="1:109" x14ac:dyDescent="0.15">
      <c r="A53" s="412"/>
      <c r="B53" s="404"/>
      <c r="G53" s="1271"/>
      <c r="H53" s="1271"/>
      <c r="I53" s="1269"/>
      <c r="J53" s="1269"/>
      <c r="K53" s="1270"/>
      <c r="L53" s="1270"/>
      <c r="M53" s="1270"/>
      <c r="N53" s="1270"/>
      <c r="AM53" s="413"/>
      <c r="AN53" s="1266"/>
      <c r="AO53" s="1266"/>
      <c r="AP53" s="1266"/>
      <c r="AQ53" s="1266"/>
      <c r="AR53" s="1266"/>
      <c r="AS53" s="1266"/>
      <c r="AT53" s="1266"/>
      <c r="AU53" s="1266"/>
      <c r="AV53" s="1266"/>
      <c r="AW53" s="1266"/>
      <c r="AX53" s="1266"/>
      <c r="AY53" s="1266"/>
      <c r="AZ53" s="1266"/>
      <c r="BA53" s="1266"/>
      <c r="BB53" s="1266" t="s">
        <v>596</v>
      </c>
      <c r="BC53" s="1266"/>
      <c r="BD53" s="1266"/>
      <c r="BE53" s="1266"/>
      <c r="BF53" s="1266"/>
      <c r="BG53" s="1266"/>
      <c r="BH53" s="1266"/>
      <c r="BI53" s="1266"/>
      <c r="BJ53" s="1266"/>
      <c r="BK53" s="1266"/>
      <c r="BL53" s="1266"/>
      <c r="BM53" s="1266"/>
      <c r="BN53" s="1266"/>
      <c r="BO53" s="1266"/>
      <c r="BP53" s="1275"/>
      <c r="BQ53" s="1263"/>
      <c r="BR53" s="1263"/>
      <c r="BS53" s="1263"/>
      <c r="BT53" s="1263"/>
      <c r="BU53" s="1263"/>
      <c r="BV53" s="1263"/>
      <c r="BW53" s="1263"/>
      <c r="BX53" s="1275"/>
      <c r="BY53" s="1263"/>
      <c r="BZ53" s="1263"/>
      <c r="CA53" s="1263"/>
      <c r="CB53" s="1263"/>
      <c r="CC53" s="1263"/>
      <c r="CD53" s="1263"/>
      <c r="CE53" s="1263"/>
      <c r="CF53" s="1263">
        <v>50.9</v>
      </c>
      <c r="CG53" s="1263"/>
      <c r="CH53" s="1263"/>
      <c r="CI53" s="1263"/>
      <c r="CJ53" s="1263"/>
      <c r="CK53" s="1263"/>
      <c r="CL53" s="1263"/>
      <c r="CM53" s="1263"/>
      <c r="CN53" s="1263">
        <v>43.6</v>
      </c>
      <c r="CO53" s="1263"/>
      <c r="CP53" s="1263"/>
      <c r="CQ53" s="1263"/>
      <c r="CR53" s="1263"/>
      <c r="CS53" s="1263"/>
      <c r="CT53" s="1263"/>
      <c r="CU53" s="1263"/>
      <c r="CV53" s="1275"/>
      <c r="CW53" s="1263"/>
      <c r="CX53" s="1263"/>
      <c r="CY53" s="1263"/>
      <c r="CZ53" s="1263"/>
      <c r="DA53" s="1263"/>
      <c r="DB53" s="1263"/>
      <c r="DC53" s="1263"/>
    </row>
    <row r="54" spans="1:109" x14ac:dyDescent="0.15">
      <c r="A54" s="412"/>
      <c r="B54" s="404"/>
      <c r="G54" s="1271"/>
      <c r="H54" s="1271"/>
      <c r="I54" s="1269"/>
      <c r="J54" s="1269"/>
      <c r="K54" s="1270"/>
      <c r="L54" s="1270"/>
      <c r="M54" s="1270"/>
      <c r="N54" s="1270"/>
      <c r="AM54" s="413"/>
      <c r="AN54" s="1266"/>
      <c r="AO54" s="1266"/>
      <c r="AP54" s="1266"/>
      <c r="AQ54" s="1266"/>
      <c r="AR54" s="1266"/>
      <c r="AS54" s="1266"/>
      <c r="AT54" s="1266"/>
      <c r="AU54" s="1266"/>
      <c r="AV54" s="1266"/>
      <c r="AW54" s="1266"/>
      <c r="AX54" s="1266"/>
      <c r="AY54" s="1266"/>
      <c r="AZ54" s="1266"/>
      <c r="BA54" s="1266"/>
      <c r="BB54" s="1266"/>
      <c r="BC54" s="1266"/>
      <c r="BD54" s="1266"/>
      <c r="BE54" s="1266"/>
      <c r="BF54" s="1266"/>
      <c r="BG54" s="1266"/>
      <c r="BH54" s="1266"/>
      <c r="BI54" s="1266"/>
      <c r="BJ54" s="1266"/>
      <c r="BK54" s="1266"/>
      <c r="BL54" s="1266"/>
      <c r="BM54" s="1266"/>
      <c r="BN54" s="1266"/>
      <c r="BO54" s="1266"/>
      <c r="BP54" s="1263"/>
      <c r="BQ54" s="1263"/>
      <c r="BR54" s="1263"/>
      <c r="BS54" s="1263"/>
      <c r="BT54" s="1263"/>
      <c r="BU54" s="1263"/>
      <c r="BV54" s="1263"/>
      <c r="BW54" s="1263"/>
      <c r="BX54" s="1263"/>
      <c r="BY54" s="1263"/>
      <c r="BZ54" s="1263"/>
      <c r="CA54" s="1263"/>
      <c r="CB54" s="1263"/>
      <c r="CC54" s="1263"/>
      <c r="CD54" s="1263"/>
      <c r="CE54" s="1263"/>
      <c r="CF54" s="1263"/>
      <c r="CG54" s="1263"/>
      <c r="CH54" s="1263"/>
      <c r="CI54" s="1263"/>
      <c r="CJ54" s="1263"/>
      <c r="CK54" s="1263"/>
      <c r="CL54" s="1263"/>
      <c r="CM54" s="1263"/>
      <c r="CN54" s="1263"/>
      <c r="CO54" s="1263"/>
      <c r="CP54" s="1263"/>
      <c r="CQ54" s="1263"/>
      <c r="CR54" s="1263"/>
      <c r="CS54" s="1263"/>
      <c r="CT54" s="1263"/>
      <c r="CU54" s="1263"/>
      <c r="CV54" s="1263"/>
      <c r="CW54" s="1263"/>
      <c r="CX54" s="1263"/>
      <c r="CY54" s="1263"/>
      <c r="CZ54" s="1263"/>
      <c r="DA54" s="1263"/>
      <c r="DB54" s="1263"/>
      <c r="DC54" s="1263"/>
    </row>
    <row r="55" spans="1:109" x14ac:dyDescent="0.15">
      <c r="A55" s="412"/>
      <c r="B55" s="404"/>
      <c r="G55" s="1269"/>
      <c r="H55" s="1269"/>
      <c r="I55" s="1269"/>
      <c r="J55" s="1269"/>
      <c r="K55" s="1270"/>
      <c r="L55" s="1270"/>
      <c r="M55" s="1270"/>
      <c r="N55" s="1270"/>
      <c r="AN55" s="1268" t="s">
        <v>597</v>
      </c>
      <c r="AO55" s="1268"/>
      <c r="AP55" s="1268"/>
      <c r="AQ55" s="1268"/>
      <c r="AR55" s="1268"/>
      <c r="AS55" s="1268"/>
      <c r="AT55" s="1268"/>
      <c r="AU55" s="1268"/>
      <c r="AV55" s="1268"/>
      <c r="AW55" s="1268"/>
      <c r="AX55" s="1268"/>
      <c r="AY55" s="1268"/>
      <c r="AZ55" s="1268"/>
      <c r="BA55" s="1268"/>
      <c r="BB55" s="1266" t="s">
        <v>595</v>
      </c>
      <c r="BC55" s="1266"/>
      <c r="BD55" s="1266"/>
      <c r="BE55" s="1266"/>
      <c r="BF55" s="1266"/>
      <c r="BG55" s="1266"/>
      <c r="BH55" s="1266"/>
      <c r="BI55" s="1266"/>
      <c r="BJ55" s="1266"/>
      <c r="BK55" s="1266"/>
      <c r="BL55" s="1266"/>
      <c r="BM55" s="1266"/>
      <c r="BN55" s="1266"/>
      <c r="BO55" s="1266"/>
      <c r="BP55" s="1275"/>
      <c r="BQ55" s="1263"/>
      <c r="BR55" s="1263"/>
      <c r="BS55" s="1263"/>
      <c r="BT55" s="1263"/>
      <c r="BU55" s="1263"/>
      <c r="BV55" s="1263"/>
      <c r="BW55" s="1263"/>
      <c r="BX55" s="1275"/>
      <c r="BY55" s="1263"/>
      <c r="BZ55" s="1263"/>
      <c r="CA55" s="1263"/>
      <c r="CB55" s="1263"/>
      <c r="CC55" s="1263"/>
      <c r="CD55" s="1263"/>
      <c r="CE55" s="1263"/>
      <c r="CF55" s="1263">
        <v>174.6</v>
      </c>
      <c r="CG55" s="1263"/>
      <c r="CH55" s="1263"/>
      <c r="CI55" s="1263"/>
      <c r="CJ55" s="1263"/>
      <c r="CK55" s="1263"/>
      <c r="CL55" s="1263"/>
      <c r="CM55" s="1263"/>
      <c r="CN55" s="1263">
        <v>173</v>
      </c>
      <c r="CO55" s="1263"/>
      <c r="CP55" s="1263"/>
      <c r="CQ55" s="1263"/>
      <c r="CR55" s="1263"/>
      <c r="CS55" s="1263"/>
      <c r="CT55" s="1263"/>
      <c r="CU55" s="1263"/>
      <c r="CV55" s="1275"/>
      <c r="CW55" s="1263"/>
      <c r="CX55" s="1263"/>
      <c r="CY55" s="1263"/>
      <c r="CZ55" s="1263"/>
      <c r="DA55" s="1263"/>
      <c r="DB55" s="1263"/>
      <c r="DC55" s="1263"/>
    </row>
    <row r="56" spans="1:109" x14ac:dyDescent="0.15">
      <c r="A56" s="412"/>
      <c r="B56" s="404"/>
      <c r="G56" s="1269"/>
      <c r="H56" s="1269"/>
      <c r="I56" s="1269"/>
      <c r="J56" s="1269"/>
      <c r="K56" s="1270"/>
      <c r="L56" s="1270"/>
      <c r="M56" s="1270"/>
      <c r="N56" s="1270"/>
      <c r="AN56" s="1268"/>
      <c r="AO56" s="1268"/>
      <c r="AP56" s="1268"/>
      <c r="AQ56" s="1268"/>
      <c r="AR56" s="1268"/>
      <c r="AS56" s="1268"/>
      <c r="AT56" s="1268"/>
      <c r="AU56" s="1268"/>
      <c r="AV56" s="1268"/>
      <c r="AW56" s="1268"/>
      <c r="AX56" s="1268"/>
      <c r="AY56" s="1268"/>
      <c r="AZ56" s="1268"/>
      <c r="BA56" s="1268"/>
      <c r="BB56" s="1266"/>
      <c r="BC56" s="1266"/>
      <c r="BD56" s="1266"/>
      <c r="BE56" s="1266"/>
      <c r="BF56" s="1266"/>
      <c r="BG56" s="1266"/>
      <c r="BH56" s="1266"/>
      <c r="BI56" s="1266"/>
      <c r="BJ56" s="1266"/>
      <c r="BK56" s="1266"/>
      <c r="BL56" s="1266"/>
      <c r="BM56" s="1266"/>
      <c r="BN56" s="1266"/>
      <c r="BO56" s="1266"/>
      <c r="BP56" s="1263"/>
      <c r="BQ56" s="1263"/>
      <c r="BR56" s="1263"/>
      <c r="BS56" s="1263"/>
      <c r="BT56" s="1263"/>
      <c r="BU56" s="1263"/>
      <c r="BV56" s="1263"/>
      <c r="BW56" s="1263"/>
      <c r="BX56" s="1263"/>
      <c r="BY56" s="1263"/>
      <c r="BZ56" s="1263"/>
      <c r="CA56" s="1263"/>
      <c r="CB56" s="1263"/>
      <c r="CC56" s="1263"/>
      <c r="CD56" s="1263"/>
      <c r="CE56" s="1263"/>
      <c r="CF56" s="1263"/>
      <c r="CG56" s="1263"/>
      <c r="CH56" s="1263"/>
      <c r="CI56" s="1263"/>
      <c r="CJ56" s="1263"/>
      <c r="CK56" s="1263"/>
      <c r="CL56" s="1263"/>
      <c r="CM56" s="1263"/>
      <c r="CN56" s="1263"/>
      <c r="CO56" s="1263"/>
      <c r="CP56" s="1263"/>
      <c r="CQ56" s="1263"/>
      <c r="CR56" s="1263"/>
      <c r="CS56" s="1263"/>
      <c r="CT56" s="1263"/>
      <c r="CU56" s="1263"/>
      <c r="CV56" s="1263"/>
      <c r="CW56" s="1263"/>
      <c r="CX56" s="1263"/>
      <c r="CY56" s="1263"/>
      <c r="CZ56" s="1263"/>
      <c r="DA56" s="1263"/>
      <c r="DB56" s="1263"/>
      <c r="DC56" s="1263"/>
    </row>
    <row r="57" spans="1:109" s="412" customFormat="1" x14ac:dyDescent="0.15">
      <c r="B57" s="416"/>
      <c r="G57" s="1269"/>
      <c r="H57" s="1269"/>
      <c r="I57" s="1264"/>
      <c r="J57" s="1264"/>
      <c r="K57" s="1270"/>
      <c r="L57" s="1270"/>
      <c r="M57" s="1270"/>
      <c r="N57" s="1270"/>
      <c r="AM57" s="397"/>
      <c r="AN57" s="1268"/>
      <c r="AO57" s="1268"/>
      <c r="AP57" s="1268"/>
      <c r="AQ57" s="1268"/>
      <c r="AR57" s="1268"/>
      <c r="AS57" s="1268"/>
      <c r="AT57" s="1268"/>
      <c r="AU57" s="1268"/>
      <c r="AV57" s="1268"/>
      <c r="AW57" s="1268"/>
      <c r="AX57" s="1268"/>
      <c r="AY57" s="1268"/>
      <c r="AZ57" s="1268"/>
      <c r="BA57" s="1268"/>
      <c r="BB57" s="1266" t="s">
        <v>596</v>
      </c>
      <c r="BC57" s="1266"/>
      <c r="BD57" s="1266"/>
      <c r="BE57" s="1266"/>
      <c r="BF57" s="1266"/>
      <c r="BG57" s="1266"/>
      <c r="BH57" s="1266"/>
      <c r="BI57" s="1266"/>
      <c r="BJ57" s="1266"/>
      <c r="BK57" s="1266"/>
      <c r="BL57" s="1266"/>
      <c r="BM57" s="1266"/>
      <c r="BN57" s="1266"/>
      <c r="BO57" s="1266"/>
      <c r="BP57" s="1275"/>
      <c r="BQ57" s="1263"/>
      <c r="BR57" s="1263"/>
      <c r="BS57" s="1263"/>
      <c r="BT57" s="1263"/>
      <c r="BU57" s="1263"/>
      <c r="BV57" s="1263"/>
      <c r="BW57" s="1263"/>
      <c r="BX57" s="1275"/>
      <c r="BY57" s="1263"/>
      <c r="BZ57" s="1263"/>
      <c r="CA57" s="1263"/>
      <c r="CB57" s="1263"/>
      <c r="CC57" s="1263"/>
      <c r="CD57" s="1263"/>
      <c r="CE57" s="1263"/>
      <c r="CF57" s="1263">
        <v>53.3</v>
      </c>
      <c r="CG57" s="1263"/>
      <c r="CH57" s="1263"/>
      <c r="CI57" s="1263"/>
      <c r="CJ57" s="1263"/>
      <c r="CK57" s="1263"/>
      <c r="CL57" s="1263"/>
      <c r="CM57" s="1263"/>
      <c r="CN57" s="1263">
        <v>53.7</v>
      </c>
      <c r="CO57" s="1263"/>
      <c r="CP57" s="1263"/>
      <c r="CQ57" s="1263"/>
      <c r="CR57" s="1263"/>
      <c r="CS57" s="1263"/>
      <c r="CT57" s="1263"/>
      <c r="CU57" s="1263"/>
      <c r="CV57" s="1275"/>
      <c r="CW57" s="1263"/>
      <c r="CX57" s="1263"/>
      <c r="CY57" s="1263"/>
      <c r="CZ57" s="1263"/>
      <c r="DA57" s="1263"/>
      <c r="DB57" s="1263"/>
      <c r="DC57" s="1263"/>
      <c r="DD57" s="417"/>
      <c r="DE57" s="416"/>
    </row>
    <row r="58" spans="1:109" s="412" customFormat="1" x14ac:dyDescent="0.15">
      <c r="A58" s="397"/>
      <c r="B58" s="416"/>
      <c r="G58" s="1269"/>
      <c r="H58" s="1269"/>
      <c r="I58" s="1264"/>
      <c r="J58" s="1264"/>
      <c r="K58" s="1270"/>
      <c r="L58" s="1270"/>
      <c r="M58" s="1270"/>
      <c r="N58" s="1270"/>
      <c r="AM58" s="397"/>
      <c r="AN58" s="1268"/>
      <c r="AO58" s="1268"/>
      <c r="AP58" s="1268"/>
      <c r="AQ58" s="1268"/>
      <c r="AR58" s="1268"/>
      <c r="AS58" s="1268"/>
      <c r="AT58" s="1268"/>
      <c r="AU58" s="1268"/>
      <c r="AV58" s="1268"/>
      <c r="AW58" s="1268"/>
      <c r="AX58" s="1268"/>
      <c r="AY58" s="1268"/>
      <c r="AZ58" s="1268"/>
      <c r="BA58" s="1268"/>
      <c r="BB58" s="1266"/>
      <c r="BC58" s="1266"/>
      <c r="BD58" s="1266"/>
      <c r="BE58" s="1266"/>
      <c r="BF58" s="1266"/>
      <c r="BG58" s="1266"/>
      <c r="BH58" s="1266"/>
      <c r="BI58" s="1266"/>
      <c r="BJ58" s="1266"/>
      <c r="BK58" s="1266"/>
      <c r="BL58" s="1266"/>
      <c r="BM58" s="1266"/>
      <c r="BN58" s="1266"/>
      <c r="BO58" s="1266"/>
      <c r="BP58" s="1263"/>
      <c r="BQ58" s="1263"/>
      <c r="BR58" s="1263"/>
      <c r="BS58" s="1263"/>
      <c r="BT58" s="1263"/>
      <c r="BU58" s="1263"/>
      <c r="BV58" s="1263"/>
      <c r="BW58" s="1263"/>
      <c r="BX58" s="1263"/>
      <c r="BY58" s="1263"/>
      <c r="BZ58" s="1263"/>
      <c r="CA58" s="1263"/>
      <c r="CB58" s="1263"/>
      <c r="CC58" s="1263"/>
      <c r="CD58" s="1263"/>
      <c r="CE58" s="1263"/>
      <c r="CF58" s="1263"/>
      <c r="CG58" s="1263"/>
      <c r="CH58" s="1263"/>
      <c r="CI58" s="1263"/>
      <c r="CJ58" s="1263"/>
      <c r="CK58" s="1263"/>
      <c r="CL58" s="1263"/>
      <c r="CM58" s="1263"/>
      <c r="CN58" s="1263"/>
      <c r="CO58" s="1263"/>
      <c r="CP58" s="1263"/>
      <c r="CQ58" s="1263"/>
      <c r="CR58" s="1263"/>
      <c r="CS58" s="1263"/>
      <c r="CT58" s="1263"/>
      <c r="CU58" s="1263"/>
      <c r="CV58" s="1263"/>
      <c r="CW58" s="1263"/>
      <c r="CX58" s="1263"/>
      <c r="CY58" s="1263"/>
      <c r="CZ58" s="1263"/>
      <c r="DA58" s="1263"/>
      <c r="DB58" s="1263"/>
      <c r="DC58" s="1263"/>
      <c r="DD58" s="417"/>
      <c r="DE58" s="416"/>
    </row>
    <row r="59" spans="1:109" s="412" customFormat="1" x14ac:dyDescent="0.15">
      <c r="A59" s="397"/>
      <c r="B59" s="416"/>
      <c r="K59" s="418"/>
      <c r="L59" s="418"/>
      <c r="M59" s="418"/>
      <c r="N59" s="418"/>
      <c r="AQ59" s="418"/>
      <c r="AR59" s="418"/>
      <c r="AS59" s="418"/>
      <c r="AT59" s="418"/>
      <c r="BC59" s="418"/>
      <c r="BD59" s="418"/>
      <c r="BE59" s="418"/>
      <c r="BF59" s="418"/>
      <c r="BO59" s="418"/>
      <c r="BP59" s="418"/>
      <c r="BQ59" s="418"/>
      <c r="BR59" s="418"/>
      <c r="CA59" s="418"/>
      <c r="CB59" s="418"/>
      <c r="CC59" s="418"/>
      <c r="CD59" s="418"/>
      <c r="CM59" s="418"/>
      <c r="CN59" s="418"/>
      <c r="CO59" s="418"/>
      <c r="CP59" s="418"/>
      <c r="CY59" s="418"/>
      <c r="CZ59" s="418"/>
      <c r="DA59" s="418"/>
      <c r="DB59" s="418"/>
      <c r="DC59" s="418"/>
      <c r="DD59" s="417"/>
      <c r="DE59" s="416"/>
    </row>
    <row r="60" spans="1:109" s="412" customFormat="1" x14ac:dyDescent="0.15">
      <c r="A60" s="397"/>
      <c r="B60" s="416"/>
      <c r="K60" s="418"/>
      <c r="L60" s="418"/>
      <c r="M60" s="418"/>
      <c r="N60" s="418"/>
      <c r="AQ60" s="418"/>
      <c r="AR60" s="418"/>
      <c r="AS60" s="418"/>
      <c r="AT60" s="418"/>
      <c r="BC60" s="418"/>
      <c r="BD60" s="418"/>
      <c r="BE60" s="418"/>
      <c r="BF60" s="418"/>
      <c r="BO60" s="418"/>
      <c r="BP60" s="418"/>
      <c r="BQ60" s="418"/>
      <c r="BR60" s="418"/>
      <c r="CA60" s="418"/>
      <c r="CB60" s="418"/>
      <c r="CC60" s="418"/>
      <c r="CD60" s="418"/>
      <c r="CM60" s="418"/>
      <c r="CN60" s="418"/>
      <c r="CO60" s="418"/>
      <c r="CP60" s="418"/>
      <c r="CY60" s="418"/>
      <c r="CZ60" s="418"/>
      <c r="DA60" s="418"/>
      <c r="DB60" s="418"/>
      <c r="DC60" s="418"/>
      <c r="DD60" s="417"/>
      <c r="DE60" s="416"/>
    </row>
    <row r="61" spans="1:109" s="412" customFormat="1" x14ac:dyDescent="0.15">
      <c r="A61" s="397"/>
      <c r="B61" s="419"/>
      <c r="C61" s="420"/>
      <c r="D61" s="420"/>
      <c r="E61" s="420"/>
      <c r="F61" s="420"/>
      <c r="G61" s="420"/>
      <c r="H61" s="420"/>
      <c r="I61" s="420"/>
      <c r="J61" s="420"/>
      <c r="K61" s="420"/>
      <c r="L61" s="420"/>
      <c r="M61" s="421"/>
      <c r="N61" s="421"/>
      <c r="O61" s="420"/>
      <c r="P61" s="420"/>
      <c r="Q61" s="420"/>
      <c r="R61" s="420"/>
      <c r="S61" s="420"/>
      <c r="T61" s="420"/>
      <c r="U61" s="420"/>
      <c r="V61" s="420"/>
      <c r="W61" s="420"/>
      <c r="X61" s="420"/>
      <c r="Y61" s="420"/>
      <c r="Z61" s="420"/>
      <c r="AA61" s="420"/>
      <c r="AB61" s="420"/>
      <c r="AC61" s="420"/>
      <c r="AD61" s="420"/>
      <c r="AE61" s="420"/>
      <c r="AF61" s="420"/>
      <c r="AG61" s="420"/>
      <c r="AH61" s="420"/>
      <c r="AI61" s="420"/>
      <c r="AJ61" s="420"/>
      <c r="AK61" s="420"/>
      <c r="AL61" s="420"/>
      <c r="AM61" s="420"/>
      <c r="AN61" s="420"/>
      <c r="AO61" s="420"/>
      <c r="AP61" s="420"/>
      <c r="AQ61" s="420"/>
      <c r="AR61" s="420"/>
      <c r="AS61" s="421"/>
      <c r="AT61" s="421"/>
      <c r="AU61" s="420"/>
      <c r="AV61" s="420"/>
      <c r="AW61" s="420"/>
      <c r="AX61" s="420"/>
      <c r="AY61" s="420"/>
      <c r="AZ61" s="420"/>
      <c r="BA61" s="420"/>
      <c r="BB61" s="420"/>
      <c r="BC61" s="420"/>
      <c r="BD61" s="420"/>
      <c r="BE61" s="421"/>
      <c r="BF61" s="421"/>
      <c r="BG61" s="420"/>
      <c r="BH61" s="420"/>
      <c r="BI61" s="420"/>
      <c r="BJ61" s="420"/>
      <c r="BK61" s="420"/>
      <c r="BL61" s="420"/>
      <c r="BM61" s="420"/>
      <c r="BN61" s="420"/>
      <c r="BO61" s="420"/>
      <c r="BP61" s="420"/>
      <c r="BQ61" s="421"/>
      <c r="BR61" s="421"/>
      <c r="BS61" s="420"/>
      <c r="BT61" s="420"/>
      <c r="BU61" s="420"/>
      <c r="BV61" s="420"/>
      <c r="BW61" s="420"/>
      <c r="BX61" s="420"/>
      <c r="BY61" s="420"/>
      <c r="BZ61" s="420"/>
      <c r="CA61" s="420"/>
      <c r="CB61" s="420"/>
      <c r="CC61" s="421"/>
      <c r="CD61" s="421"/>
      <c r="CE61" s="420"/>
      <c r="CF61" s="420"/>
      <c r="CG61" s="420"/>
      <c r="CH61" s="420"/>
      <c r="CI61" s="420"/>
      <c r="CJ61" s="420"/>
      <c r="CK61" s="420"/>
      <c r="CL61" s="420"/>
      <c r="CM61" s="420"/>
      <c r="CN61" s="420"/>
      <c r="CO61" s="421"/>
      <c r="CP61" s="421"/>
      <c r="CQ61" s="420"/>
      <c r="CR61" s="420"/>
      <c r="CS61" s="420"/>
      <c r="CT61" s="420"/>
      <c r="CU61" s="420"/>
      <c r="CV61" s="420"/>
      <c r="CW61" s="420"/>
      <c r="CX61" s="420"/>
      <c r="CY61" s="420"/>
      <c r="CZ61" s="420"/>
      <c r="DA61" s="421"/>
      <c r="DB61" s="421"/>
      <c r="DC61" s="421"/>
      <c r="DD61" s="422"/>
      <c r="DE61" s="416"/>
    </row>
    <row r="62" spans="1:109"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97"/>
    </row>
    <row r="63" spans="1:109" ht="17.25" x14ac:dyDescent="0.15">
      <c r="B63" s="423" t="s">
        <v>598</v>
      </c>
    </row>
    <row r="64" spans="1:109" x14ac:dyDescent="0.15">
      <c r="B64" s="404"/>
      <c r="G64" s="411"/>
      <c r="I64" s="424"/>
      <c r="J64" s="424"/>
      <c r="K64" s="424"/>
      <c r="L64" s="424"/>
      <c r="M64" s="424"/>
      <c r="N64" s="425"/>
      <c r="AM64" s="411"/>
      <c r="AN64" s="411" t="s">
        <v>591</v>
      </c>
      <c r="AP64" s="412"/>
      <c r="AQ64" s="412"/>
      <c r="AR64" s="412"/>
      <c r="AY64" s="411"/>
      <c r="BA64" s="412"/>
      <c r="BB64" s="412"/>
      <c r="BC64" s="412"/>
      <c r="BK64" s="411"/>
      <c r="BM64" s="412"/>
      <c r="BN64" s="412"/>
      <c r="BO64" s="412"/>
      <c r="BW64" s="411"/>
      <c r="BY64" s="412"/>
      <c r="BZ64" s="412"/>
      <c r="CA64" s="412"/>
      <c r="CI64" s="411"/>
      <c r="CK64" s="412"/>
      <c r="CL64" s="412"/>
      <c r="CM64" s="412"/>
      <c r="CU64" s="411"/>
      <c r="CW64" s="412"/>
      <c r="CX64" s="412"/>
      <c r="CY64" s="412"/>
    </row>
    <row r="65" spans="2:107" x14ac:dyDescent="0.15">
      <c r="B65" s="404"/>
      <c r="AN65" s="1276" t="s">
        <v>599</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x14ac:dyDescent="0.15">
      <c r="B66" s="404"/>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x14ac:dyDescent="0.15">
      <c r="B67" s="404"/>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x14ac:dyDescent="0.15">
      <c r="B68" s="404"/>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x14ac:dyDescent="0.15">
      <c r="B69" s="404"/>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x14ac:dyDescent="0.15">
      <c r="B70" s="404"/>
      <c r="H70" s="426"/>
      <c r="I70" s="426"/>
      <c r="J70" s="427"/>
      <c r="K70" s="427"/>
      <c r="L70" s="428"/>
      <c r="M70" s="427"/>
      <c r="N70" s="428"/>
      <c r="AN70" s="413"/>
      <c r="AO70" s="413"/>
      <c r="AP70" s="413"/>
      <c r="AZ70" s="413"/>
      <c r="BA70" s="413"/>
      <c r="BB70" s="413"/>
      <c r="BL70" s="413"/>
      <c r="BM70" s="413"/>
      <c r="BN70" s="413"/>
      <c r="BX70" s="413"/>
      <c r="BY70" s="413"/>
      <c r="BZ70" s="413"/>
      <c r="CJ70" s="413"/>
      <c r="CK70" s="413"/>
      <c r="CL70" s="413"/>
      <c r="CV70" s="413"/>
      <c r="CW70" s="413"/>
      <c r="CX70" s="413"/>
    </row>
    <row r="71" spans="2:107" x14ac:dyDescent="0.15">
      <c r="B71" s="404"/>
      <c r="G71" s="429"/>
      <c r="I71" s="430"/>
      <c r="J71" s="427"/>
      <c r="K71" s="427"/>
      <c r="L71" s="428"/>
      <c r="M71" s="427"/>
      <c r="N71" s="428"/>
      <c r="AM71" s="429"/>
      <c r="AN71" s="397" t="s">
        <v>593</v>
      </c>
    </row>
    <row r="72" spans="2:107" x14ac:dyDescent="0.15">
      <c r="B72" s="404"/>
      <c r="G72" s="1269"/>
      <c r="H72" s="1269"/>
      <c r="I72" s="1269"/>
      <c r="J72" s="1269"/>
      <c r="K72" s="414"/>
      <c r="L72" s="414"/>
      <c r="M72" s="415"/>
      <c r="N72" s="415"/>
      <c r="AN72" s="1272"/>
      <c r="AO72" s="1273"/>
      <c r="AP72" s="1273"/>
      <c r="AQ72" s="1273"/>
      <c r="AR72" s="1273"/>
      <c r="AS72" s="1273"/>
      <c r="AT72" s="1273"/>
      <c r="AU72" s="1273"/>
      <c r="AV72" s="1273"/>
      <c r="AW72" s="1273"/>
      <c r="AX72" s="1273"/>
      <c r="AY72" s="1273"/>
      <c r="AZ72" s="1273"/>
      <c r="BA72" s="1273"/>
      <c r="BB72" s="1273"/>
      <c r="BC72" s="1273"/>
      <c r="BD72" s="1273"/>
      <c r="BE72" s="1273"/>
      <c r="BF72" s="1273"/>
      <c r="BG72" s="1273"/>
      <c r="BH72" s="1273"/>
      <c r="BI72" s="1273"/>
      <c r="BJ72" s="1273"/>
      <c r="BK72" s="1273"/>
      <c r="BL72" s="1273"/>
      <c r="BM72" s="1273"/>
      <c r="BN72" s="1273"/>
      <c r="BO72" s="1274"/>
      <c r="BP72" s="1268" t="s">
        <v>526</v>
      </c>
      <c r="BQ72" s="1268"/>
      <c r="BR72" s="1268"/>
      <c r="BS72" s="1268"/>
      <c r="BT72" s="1268"/>
      <c r="BU72" s="1268"/>
      <c r="BV72" s="1268"/>
      <c r="BW72" s="1268"/>
      <c r="BX72" s="1268" t="s">
        <v>527</v>
      </c>
      <c r="BY72" s="1268"/>
      <c r="BZ72" s="1268"/>
      <c r="CA72" s="1268"/>
      <c r="CB72" s="1268"/>
      <c r="CC72" s="1268"/>
      <c r="CD72" s="1268"/>
      <c r="CE72" s="1268"/>
      <c r="CF72" s="1268" t="s">
        <v>528</v>
      </c>
      <c r="CG72" s="1268"/>
      <c r="CH72" s="1268"/>
      <c r="CI72" s="1268"/>
      <c r="CJ72" s="1268"/>
      <c r="CK72" s="1268"/>
      <c r="CL72" s="1268"/>
      <c r="CM72" s="1268"/>
      <c r="CN72" s="1268" t="s">
        <v>529</v>
      </c>
      <c r="CO72" s="1268"/>
      <c r="CP72" s="1268"/>
      <c r="CQ72" s="1268"/>
      <c r="CR72" s="1268"/>
      <c r="CS72" s="1268"/>
      <c r="CT72" s="1268"/>
      <c r="CU72" s="1268"/>
      <c r="CV72" s="1268" t="s">
        <v>530</v>
      </c>
      <c r="CW72" s="1268"/>
      <c r="CX72" s="1268"/>
      <c r="CY72" s="1268"/>
      <c r="CZ72" s="1268"/>
      <c r="DA72" s="1268"/>
      <c r="DB72" s="1268"/>
      <c r="DC72" s="1268"/>
    </row>
    <row r="73" spans="2:107" x14ac:dyDescent="0.15">
      <c r="B73" s="404"/>
      <c r="G73" s="1271"/>
      <c r="H73" s="1271"/>
      <c r="I73" s="1271"/>
      <c r="J73" s="1271"/>
      <c r="K73" s="1267"/>
      <c r="L73" s="1267"/>
      <c r="M73" s="1267"/>
      <c r="N73" s="1267"/>
      <c r="AM73" s="413"/>
      <c r="AN73" s="1266" t="s">
        <v>594</v>
      </c>
      <c r="AO73" s="1266"/>
      <c r="AP73" s="1266"/>
      <c r="AQ73" s="1266"/>
      <c r="AR73" s="1266"/>
      <c r="AS73" s="1266"/>
      <c r="AT73" s="1266"/>
      <c r="AU73" s="1266"/>
      <c r="AV73" s="1266"/>
      <c r="AW73" s="1266"/>
      <c r="AX73" s="1266"/>
      <c r="AY73" s="1266"/>
      <c r="AZ73" s="1266"/>
      <c r="BA73" s="1266"/>
      <c r="BB73" s="1266" t="s">
        <v>595</v>
      </c>
      <c r="BC73" s="1266"/>
      <c r="BD73" s="1266"/>
      <c r="BE73" s="1266"/>
      <c r="BF73" s="1266"/>
      <c r="BG73" s="1266"/>
      <c r="BH73" s="1266"/>
      <c r="BI73" s="1266"/>
      <c r="BJ73" s="1266"/>
      <c r="BK73" s="1266"/>
      <c r="BL73" s="1266"/>
      <c r="BM73" s="1266"/>
      <c r="BN73" s="1266"/>
      <c r="BO73" s="1266"/>
      <c r="BP73" s="1263">
        <v>108.2</v>
      </c>
      <c r="BQ73" s="1263"/>
      <c r="BR73" s="1263"/>
      <c r="BS73" s="1263"/>
      <c r="BT73" s="1263"/>
      <c r="BU73" s="1263"/>
      <c r="BV73" s="1263"/>
      <c r="BW73" s="1263"/>
      <c r="BX73" s="1263">
        <v>106.6</v>
      </c>
      <c r="BY73" s="1263"/>
      <c r="BZ73" s="1263"/>
      <c r="CA73" s="1263"/>
      <c r="CB73" s="1263"/>
      <c r="CC73" s="1263"/>
      <c r="CD73" s="1263"/>
      <c r="CE73" s="1263"/>
      <c r="CF73" s="1263">
        <v>107.1</v>
      </c>
      <c r="CG73" s="1263"/>
      <c r="CH73" s="1263"/>
      <c r="CI73" s="1263"/>
      <c r="CJ73" s="1263"/>
      <c r="CK73" s="1263"/>
      <c r="CL73" s="1263"/>
      <c r="CM73" s="1263"/>
      <c r="CN73" s="1263">
        <v>112.2</v>
      </c>
      <c r="CO73" s="1263"/>
      <c r="CP73" s="1263"/>
      <c r="CQ73" s="1263"/>
      <c r="CR73" s="1263"/>
      <c r="CS73" s="1263"/>
      <c r="CT73" s="1263"/>
      <c r="CU73" s="1263"/>
      <c r="CV73" s="1263">
        <v>111.6</v>
      </c>
      <c r="CW73" s="1263"/>
      <c r="CX73" s="1263"/>
      <c r="CY73" s="1263"/>
      <c r="CZ73" s="1263"/>
      <c r="DA73" s="1263"/>
      <c r="DB73" s="1263"/>
      <c r="DC73" s="1263"/>
    </row>
    <row r="74" spans="2:107" x14ac:dyDescent="0.15">
      <c r="B74" s="404"/>
      <c r="G74" s="1271"/>
      <c r="H74" s="1271"/>
      <c r="I74" s="1271"/>
      <c r="J74" s="1271"/>
      <c r="K74" s="1267"/>
      <c r="L74" s="1267"/>
      <c r="M74" s="1267"/>
      <c r="N74" s="1267"/>
      <c r="AM74" s="413"/>
      <c r="AN74" s="1266"/>
      <c r="AO74" s="1266"/>
      <c r="AP74" s="1266"/>
      <c r="AQ74" s="1266"/>
      <c r="AR74" s="1266"/>
      <c r="AS74" s="1266"/>
      <c r="AT74" s="1266"/>
      <c r="AU74" s="1266"/>
      <c r="AV74" s="1266"/>
      <c r="AW74" s="1266"/>
      <c r="AX74" s="1266"/>
      <c r="AY74" s="1266"/>
      <c r="AZ74" s="1266"/>
      <c r="BA74" s="1266"/>
      <c r="BB74" s="1266"/>
      <c r="BC74" s="1266"/>
      <c r="BD74" s="1266"/>
      <c r="BE74" s="1266"/>
      <c r="BF74" s="1266"/>
      <c r="BG74" s="1266"/>
      <c r="BH74" s="1266"/>
      <c r="BI74" s="1266"/>
      <c r="BJ74" s="1266"/>
      <c r="BK74" s="1266"/>
      <c r="BL74" s="1266"/>
      <c r="BM74" s="1266"/>
      <c r="BN74" s="1266"/>
      <c r="BO74" s="1266"/>
      <c r="BP74" s="1263"/>
      <c r="BQ74" s="1263"/>
      <c r="BR74" s="1263"/>
      <c r="BS74" s="1263"/>
      <c r="BT74" s="1263"/>
      <c r="BU74" s="1263"/>
      <c r="BV74" s="1263"/>
      <c r="BW74" s="1263"/>
      <c r="BX74" s="1263"/>
      <c r="BY74" s="1263"/>
      <c r="BZ74" s="1263"/>
      <c r="CA74" s="1263"/>
      <c r="CB74" s="1263"/>
      <c r="CC74" s="1263"/>
      <c r="CD74" s="1263"/>
      <c r="CE74" s="1263"/>
      <c r="CF74" s="1263"/>
      <c r="CG74" s="1263"/>
      <c r="CH74" s="1263"/>
      <c r="CI74" s="1263"/>
      <c r="CJ74" s="1263"/>
      <c r="CK74" s="1263"/>
      <c r="CL74" s="1263"/>
      <c r="CM74" s="1263"/>
      <c r="CN74" s="1263"/>
      <c r="CO74" s="1263"/>
      <c r="CP74" s="1263"/>
      <c r="CQ74" s="1263"/>
      <c r="CR74" s="1263"/>
      <c r="CS74" s="1263"/>
      <c r="CT74" s="1263"/>
      <c r="CU74" s="1263"/>
      <c r="CV74" s="1263"/>
      <c r="CW74" s="1263"/>
      <c r="CX74" s="1263"/>
      <c r="CY74" s="1263"/>
      <c r="CZ74" s="1263"/>
      <c r="DA74" s="1263"/>
      <c r="DB74" s="1263"/>
      <c r="DC74" s="1263"/>
    </row>
    <row r="75" spans="2:107" x14ac:dyDescent="0.15">
      <c r="B75" s="404"/>
      <c r="G75" s="1271"/>
      <c r="H75" s="1271"/>
      <c r="I75" s="1269"/>
      <c r="J75" s="1269"/>
      <c r="K75" s="1270"/>
      <c r="L75" s="1270"/>
      <c r="M75" s="1270"/>
      <c r="N75" s="1270"/>
      <c r="AM75" s="413"/>
      <c r="AN75" s="1266"/>
      <c r="AO75" s="1266"/>
      <c r="AP75" s="1266"/>
      <c r="AQ75" s="1266"/>
      <c r="AR75" s="1266"/>
      <c r="AS75" s="1266"/>
      <c r="AT75" s="1266"/>
      <c r="AU75" s="1266"/>
      <c r="AV75" s="1266"/>
      <c r="AW75" s="1266"/>
      <c r="AX75" s="1266"/>
      <c r="AY75" s="1266"/>
      <c r="AZ75" s="1266"/>
      <c r="BA75" s="1266"/>
      <c r="BB75" s="1266" t="s">
        <v>600</v>
      </c>
      <c r="BC75" s="1266"/>
      <c r="BD75" s="1266"/>
      <c r="BE75" s="1266"/>
      <c r="BF75" s="1266"/>
      <c r="BG75" s="1266"/>
      <c r="BH75" s="1266"/>
      <c r="BI75" s="1266"/>
      <c r="BJ75" s="1266"/>
      <c r="BK75" s="1266"/>
      <c r="BL75" s="1266"/>
      <c r="BM75" s="1266"/>
      <c r="BN75" s="1266"/>
      <c r="BO75" s="1266"/>
      <c r="BP75" s="1263">
        <v>12.1</v>
      </c>
      <c r="BQ75" s="1263"/>
      <c r="BR75" s="1263"/>
      <c r="BS75" s="1263"/>
      <c r="BT75" s="1263"/>
      <c r="BU75" s="1263"/>
      <c r="BV75" s="1263"/>
      <c r="BW75" s="1263"/>
      <c r="BX75" s="1263">
        <v>11.2</v>
      </c>
      <c r="BY75" s="1263"/>
      <c r="BZ75" s="1263"/>
      <c r="CA75" s="1263"/>
      <c r="CB75" s="1263"/>
      <c r="CC75" s="1263"/>
      <c r="CD75" s="1263"/>
      <c r="CE75" s="1263"/>
      <c r="CF75" s="1263">
        <v>10</v>
      </c>
      <c r="CG75" s="1263"/>
      <c r="CH75" s="1263"/>
      <c r="CI75" s="1263"/>
      <c r="CJ75" s="1263"/>
      <c r="CK75" s="1263"/>
      <c r="CL75" s="1263"/>
      <c r="CM75" s="1263"/>
      <c r="CN75" s="1263">
        <v>9.6</v>
      </c>
      <c r="CO75" s="1263"/>
      <c r="CP75" s="1263"/>
      <c r="CQ75" s="1263"/>
      <c r="CR75" s="1263"/>
      <c r="CS75" s="1263"/>
      <c r="CT75" s="1263"/>
      <c r="CU75" s="1263"/>
      <c r="CV75" s="1263">
        <v>9.4</v>
      </c>
      <c r="CW75" s="1263"/>
      <c r="CX75" s="1263"/>
      <c r="CY75" s="1263"/>
      <c r="CZ75" s="1263"/>
      <c r="DA75" s="1263"/>
      <c r="DB75" s="1263"/>
      <c r="DC75" s="1263"/>
    </row>
    <row r="76" spans="2:107" x14ac:dyDescent="0.15">
      <c r="B76" s="404"/>
      <c r="G76" s="1271"/>
      <c r="H76" s="1271"/>
      <c r="I76" s="1269"/>
      <c r="J76" s="1269"/>
      <c r="K76" s="1270"/>
      <c r="L76" s="1270"/>
      <c r="M76" s="1270"/>
      <c r="N76" s="1270"/>
      <c r="AM76" s="413"/>
      <c r="AN76" s="1266"/>
      <c r="AO76" s="1266"/>
      <c r="AP76" s="1266"/>
      <c r="AQ76" s="1266"/>
      <c r="AR76" s="1266"/>
      <c r="AS76" s="1266"/>
      <c r="AT76" s="1266"/>
      <c r="AU76" s="1266"/>
      <c r="AV76" s="1266"/>
      <c r="AW76" s="1266"/>
      <c r="AX76" s="1266"/>
      <c r="AY76" s="1266"/>
      <c r="AZ76" s="1266"/>
      <c r="BA76" s="1266"/>
      <c r="BB76" s="1266"/>
      <c r="BC76" s="1266"/>
      <c r="BD76" s="1266"/>
      <c r="BE76" s="1266"/>
      <c r="BF76" s="1266"/>
      <c r="BG76" s="1266"/>
      <c r="BH76" s="1266"/>
      <c r="BI76" s="1266"/>
      <c r="BJ76" s="1266"/>
      <c r="BK76" s="1266"/>
      <c r="BL76" s="1266"/>
      <c r="BM76" s="1266"/>
      <c r="BN76" s="1266"/>
      <c r="BO76" s="1266"/>
      <c r="BP76" s="1263"/>
      <c r="BQ76" s="1263"/>
      <c r="BR76" s="1263"/>
      <c r="BS76" s="1263"/>
      <c r="BT76" s="1263"/>
      <c r="BU76" s="1263"/>
      <c r="BV76" s="1263"/>
      <c r="BW76" s="1263"/>
      <c r="BX76" s="1263"/>
      <c r="BY76" s="1263"/>
      <c r="BZ76" s="1263"/>
      <c r="CA76" s="1263"/>
      <c r="CB76" s="1263"/>
      <c r="CC76" s="1263"/>
      <c r="CD76" s="1263"/>
      <c r="CE76" s="1263"/>
      <c r="CF76" s="1263"/>
      <c r="CG76" s="1263"/>
      <c r="CH76" s="1263"/>
      <c r="CI76" s="1263"/>
      <c r="CJ76" s="1263"/>
      <c r="CK76" s="1263"/>
      <c r="CL76" s="1263"/>
      <c r="CM76" s="1263"/>
      <c r="CN76" s="1263"/>
      <c r="CO76" s="1263"/>
      <c r="CP76" s="1263"/>
      <c r="CQ76" s="1263"/>
      <c r="CR76" s="1263"/>
      <c r="CS76" s="1263"/>
      <c r="CT76" s="1263"/>
      <c r="CU76" s="1263"/>
      <c r="CV76" s="1263"/>
      <c r="CW76" s="1263"/>
      <c r="CX76" s="1263"/>
      <c r="CY76" s="1263"/>
      <c r="CZ76" s="1263"/>
      <c r="DA76" s="1263"/>
      <c r="DB76" s="1263"/>
      <c r="DC76" s="1263"/>
    </row>
    <row r="77" spans="2:107" x14ac:dyDescent="0.15">
      <c r="B77" s="404"/>
      <c r="G77" s="1269"/>
      <c r="H77" s="1269"/>
      <c r="I77" s="1269"/>
      <c r="J77" s="1269"/>
      <c r="K77" s="1267"/>
      <c r="L77" s="1267"/>
      <c r="M77" s="1267"/>
      <c r="N77" s="1267"/>
      <c r="AN77" s="1268" t="s">
        <v>597</v>
      </c>
      <c r="AO77" s="1268"/>
      <c r="AP77" s="1268"/>
      <c r="AQ77" s="1268"/>
      <c r="AR77" s="1268"/>
      <c r="AS77" s="1268"/>
      <c r="AT77" s="1268"/>
      <c r="AU77" s="1268"/>
      <c r="AV77" s="1268"/>
      <c r="AW77" s="1268"/>
      <c r="AX77" s="1268"/>
      <c r="AY77" s="1268"/>
      <c r="AZ77" s="1268"/>
      <c r="BA77" s="1268"/>
      <c r="BB77" s="1266" t="s">
        <v>595</v>
      </c>
      <c r="BC77" s="1266"/>
      <c r="BD77" s="1266"/>
      <c r="BE77" s="1266"/>
      <c r="BF77" s="1266"/>
      <c r="BG77" s="1266"/>
      <c r="BH77" s="1266"/>
      <c r="BI77" s="1266"/>
      <c r="BJ77" s="1266"/>
      <c r="BK77" s="1266"/>
      <c r="BL77" s="1266"/>
      <c r="BM77" s="1266"/>
      <c r="BN77" s="1266"/>
      <c r="BO77" s="1266"/>
      <c r="BP77" s="1263">
        <v>216</v>
      </c>
      <c r="BQ77" s="1263"/>
      <c r="BR77" s="1263"/>
      <c r="BS77" s="1263"/>
      <c r="BT77" s="1263"/>
      <c r="BU77" s="1263"/>
      <c r="BV77" s="1263"/>
      <c r="BW77" s="1263"/>
      <c r="BX77" s="1263">
        <v>169.1</v>
      </c>
      <c r="BY77" s="1263"/>
      <c r="BZ77" s="1263"/>
      <c r="CA77" s="1263"/>
      <c r="CB77" s="1263"/>
      <c r="CC77" s="1263"/>
      <c r="CD77" s="1263"/>
      <c r="CE77" s="1263"/>
      <c r="CF77" s="1263">
        <v>174.6</v>
      </c>
      <c r="CG77" s="1263"/>
      <c r="CH77" s="1263"/>
      <c r="CI77" s="1263"/>
      <c r="CJ77" s="1263"/>
      <c r="CK77" s="1263"/>
      <c r="CL77" s="1263"/>
      <c r="CM77" s="1263"/>
      <c r="CN77" s="1263">
        <v>173</v>
      </c>
      <c r="CO77" s="1263"/>
      <c r="CP77" s="1263"/>
      <c r="CQ77" s="1263"/>
      <c r="CR77" s="1263"/>
      <c r="CS77" s="1263"/>
      <c r="CT77" s="1263"/>
      <c r="CU77" s="1263"/>
      <c r="CV77" s="1263">
        <v>171.9</v>
      </c>
      <c r="CW77" s="1263"/>
      <c r="CX77" s="1263"/>
      <c r="CY77" s="1263"/>
      <c r="CZ77" s="1263"/>
      <c r="DA77" s="1263"/>
      <c r="DB77" s="1263"/>
      <c r="DC77" s="1263"/>
    </row>
    <row r="78" spans="2:107" x14ac:dyDescent="0.15">
      <c r="B78" s="404"/>
      <c r="G78" s="1269"/>
      <c r="H78" s="1269"/>
      <c r="I78" s="1269"/>
      <c r="J78" s="1269"/>
      <c r="K78" s="1267"/>
      <c r="L78" s="1267"/>
      <c r="M78" s="1267"/>
      <c r="N78" s="1267"/>
      <c r="AN78" s="1268"/>
      <c r="AO78" s="1268"/>
      <c r="AP78" s="1268"/>
      <c r="AQ78" s="1268"/>
      <c r="AR78" s="1268"/>
      <c r="AS78" s="1268"/>
      <c r="AT78" s="1268"/>
      <c r="AU78" s="1268"/>
      <c r="AV78" s="1268"/>
      <c r="AW78" s="1268"/>
      <c r="AX78" s="1268"/>
      <c r="AY78" s="1268"/>
      <c r="AZ78" s="1268"/>
      <c r="BA78" s="1268"/>
      <c r="BB78" s="1266"/>
      <c r="BC78" s="1266"/>
      <c r="BD78" s="1266"/>
      <c r="BE78" s="1266"/>
      <c r="BF78" s="1266"/>
      <c r="BG78" s="1266"/>
      <c r="BH78" s="1266"/>
      <c r="BI78" s="1266"/>
      <c r="BJ78" s="1266"/>
      <c r="BK78" s="1266"/>
      <c r="BL78" s="1266"/>
      <c r="BM78" s="1266"/>
      <c r="BN78" s="1266"/>
      <c r="BO78" s="1266"/>
      <c r="BP78" s="1263"/>
      <c r="BQ78" s="1263"/>
      <c r="BR78" s="1263"/>
      <c r="BS78" s="1263"/>
      <c r="BT78" s="1263"/>
      <c r="BU78" s="1263"/>
      <c r="BV78" s="1263"/>
      <c r="BW78" s="1263"/>
      <c r="BX78" s="1263"/>
      <c r="BY78" s="1263"/>
      <c r="BZ78" s="1263"/>
      <c r="CA78" s="1263"/>
      <c r="CB78" s="1263"/>
      <c r="CC78" s="1263"/>
      <c r="CD78" s="1263"/>
      <c r="CE78" s="1263"/>
      <c r="CF78" s="1263"/>
      <c r="CG78" s="1263"/>
      <c r="CH78" s="1263"/>
      <c r="CI78" s="1263"/>
      <c r="CJ78" s="1263"/>
      <c r="CK78" s="1263"/>
      <c r="CL78" s="1263"/>
      <c r="CM78" s="1263"/>
      <c r="CN78" s="1263"/>
      <c r="CO78" s="1263"/>
      <c r="CP78" s="1263"/>
      <c r="CQ78" s="1263"/>
      <c r="CR78" s="1263"/>
      <c r="CS78" s="1263"/>
      <c r="CT78" s="1263"/>
      <c r="CU78" s="1263"/>
      <c r="CV78" s="1263"/>
      <c r="CW78" s="1263"/>
      <c r="CX78" s="1263"/>
      <c r="CY78" s="1263"/>
      <c r="CZ78" s="1263"/>
      <c r="DA78" s="1263"/>
      <c r="DB78" s="1263"/>
      <c r="DC78" s="1263"/>
    </row>
    <row r="79" spans="2:107" x14ac:dyDescent="0.15">
      <c r="B79" s="404"/>
      <c r="G79" s="1269"/>
      <c r="H79" s="1269"/>
      <c r="I79" s="1264"/>
      <c r="J79" s="1264"/>
      <c r="K79" s="1265"/>
      <c r="L79" s="1265"/>
      <c r="M79" s="1265"/>
      <c r="N79" s="1265"/>
      <c r="AN79" s="1268"/>
      <c r="AO79" s="1268"/>
      <c r="AP79" s="1268"/>
      <c r="AQ79" s="1268"/>
      <c r="AR79" s="1268"/>
      <c r="AS79" s="1268"/>
      <c r="AT79" s="1268"/>
      <c r="AU79" s="1268"/>
      <c r="AV79" s="1268"/>
      <c r="AW79" s="1268"/>
      <c r="AX79" s="1268"/>
      <c r="AY79" s="1268"/>
      <c r="AZ79" s="1268"/>
      <c r="BA79" s="1268"/>
      <c r="BB79" s="1266" t="s">
        <v>600</v>
      </c>
      <c r="BC79" s="1266"/>
      <c r="BD79" s="1266"/>
      <c r="BE79" s="1266"/>
      <c r="BF79" s="1266"/>
      <c r="BG79" s="1266"/>
      <c r="BH79" s="1266"/>
      <c r="BI79" s="1266"/>
      <c r="BJ79" s="1266"/>
      <c r="BK79" s="1266"/>
      <c r="BL79" s="1266"/>
      <c r="BM79" s="1266"/>
      <c r="BN79" s="1266"/>
      <c r="BO79" s="1266"/>
      <c r="BP79" s="1263">
        <v>16.2</v>
      </c>
      <c r="BQ79" s="1263"/>
      <c r="BR79" s="1263"/>
      <c r="BS79" s="1263"/>
      <c r="BT79" s="1263"/>
      <c r="BU79" s="1263"/>
      <c r="BV79" s="1263"/>
      <c r="BW79" s="1263"/>
      <c r="BX79" s="1263">
        <v>14.1</v>
      </c>
      <c r="BY79" s="1263"/>
      <c r="BZ79" s="1263"/>
      <c r="CA79" s="1263"/>
      <c r="CB79" s="1263"/>
      <c r="CC79" s="1263"/>
      <c r="CD79" s="1263"/>
      <c r="CE79" s="1263"/>
      <c r="CF79" s="1263">
        <v>13.1</v>
      </c>
      <c r="CG79" s="1263"/>
      <c r="CH79" s="1263"/>
      <c r="CI79" s="1263"/>
      <c r="CJ79" s="1263"/>
      <c r="CK79" s="1263"/>
      <c r="CL79" s="1263"/>
      <c r="CM79" s="1263"/>
      <c r="CN79" s="1263">
        <v>12.2</v>
      </c>
      <c r="CO79" s="1263"/>
      <c r="CP79" s="1263"/>
      <c r="CQ79" s="1263"/>
      <c r="CR79" s="1263"/>
      <c r="CS79" s="1263"/>
      <c r="CT79" s="1263"/>
      <c r="CU79" s="1263"/>
      <c r="CV79" s="1263">
        <v>11.7</v>
      </c>
      <c r="CW79" s="1263"/>
      <c r="CX79" s="1263"/>
      <c r="CY79" s="1263"/>
      <c r="CZ79" s="1263"/>
      <c r="DA79" s="1263"/>
      <c r="DB79" s="1263"/>
      <c r="DC79" s="1263"/>
    </row>
    <row r="80" spans="2:107" x14ac:dyDescent="0.15">
      <c r="B80" s="404"/>
      <c r="G80" s="1269"/>
      <c r="H80" s="1269"/>
      <c r="I80" s="1264"/>
      <c r="J80" s="1264"/>
      <c r="K80" s="1265"/>
      <c r="L80" s="1265"/>
      <c r="M80" s="1265"/>
      <c r="N80" s="1265"/>
      <c r="AN80" s="1268"/>
      <c r="AO80" s="1268"/>
      <c r="AP80" s="1268"/>
      <c r="AQ80" s="1268"/>
      <c r="AR80" s="1268"/>
      <c r="AS80" s="1268"/>
      <c r="AT80" s="1268"/>
      <c r="AU80" s="1268"/>
      <c r="AV80" s="1268"/>
      <c r="AW80" s="1268"/>
      <c r="AX80" s="1268"/>
      <c r="AY80" s="1268"/>
      <c r="AZ80" s="1268"/>
      <c r="BA80" s="1268"/>
      <c r="BB80" s="1266"/>
      <c r="BC80" s="1266"/>
      <c r="BD80" s="1266"/>
      <c r="BE80" s="1266"/>
      <c r="BF80" s="1266"/>
      <c r="BG80" s="1266"/>
      <c r="BH80" s="1266"/>
      <c r="BI80" s="1266"/>
      <c r="BJ80" s="1266"/>
      <c r="BK80" s="1266"/>
      <c r="BL80" s="1266"/>
      <c r="BM80" s="1266"/>
      <c r="BN80" s="1266"/>
      <c r="BO80" s="1266"/>
      <c r="BP80" s="1263"/>
      <c r="BQ80" s="1263"/>
      <c r="BR80" s="1263"/>
      <c r="BS80" s="1263"/>
      <c r="BT80" s="1263"/>
      <c r="BU80" s="1263"/>
      <c r="BV80" s="1263"/>
      <c r="BW80" s="1263"/>
      <c r="BX80" s="1263"/>
      <c r="BY80" s="1263"/>
      <c r="BZ80" s="1263"/>
      <c r="CA80" s="1263"/>
      <c r="CB80" s="1263"/>
      <c r="CC80" s="1263"/>
      <c r="CD80" s="1263"/>
      <c r="CE80" s="1263"/>
      <c r="CF80" s="1263"/>
      <c r="CG80" s="1263"/>
      <c r="CH80" s="1263"/>
      <c r="CI80" s="1263"/>
      <c r="CJ80" s="1263"/>
      <c r="CK80" s="1263"/>
      <c r="CL80" s="1263"/>
      <c r="CM80" s="1263"/>
      <c r="CN80" s="1263"/>
      <c r="CO80" s="1263"/>
      <c r="CP80" s="1263"/>
      <c r="CQ80" s="1263"/>
      <c r="CR80" s="1263"/>
      <c r="CS80" s="1263"/>
      <c r="CT80" s="1263"/>
      <c r="CU80" s="1263"/>
      <c r="CV80" s="1263"/>
      <c r="CW80" s="1263"/>
      <c r="CX80" s="1263"/>
      <c r="CY80" s="1263"/>
      <c r="CZ80" s="1263"/>
      <c r="DA80" s="1263"/>
      <c r="DB80" s="1263"/>
      <c r="DC80" s="1263"/>
    </row>
    <row r="81" spans="2:109" x14ac:dyDescent="0.15">
      <c r="B81" s="404"/>
    </row>
    <row r="82" spans="2:109" ht="17.25" x14ac:dyDescent="0.15">
      <c r="B82" s="404"/>
      <c r="K82" s="431"/>
      <c r="L82" s="431"/>
      <c r="M82" s="431"/>
      <c r="N82" s="431"/>
      <c r="AQ82" s="431"/>
      <c r="AR82" s="431"/>
      <c r="AS82" s="431"/>
      <c r="AT82" s="431"/>
      <c r="BC82" s="431"/>
      <c r="BD82" s="431"/>
      <c r="BE82" s="431"/>
      <c r="BF82" s="431"/>
      <c r="BO82" s="431"/>
      <c r="BP82" s="431"/>
      <c r="BQ82" s="431"/>
      <c r="BR82" s="431"/>
      <c r="CA82" s="431"/>
      <c r="CB82" s="431"/>
      <c r="CC82" s="431"/>
      <c r="CD82" s="431"/>
      <c r="CM82" s="431"/>
      <c r="CN82" s="431"/>
      <c r="CO82" s="431"/>
      <c r="CP82" s="431"/>
      <c r="CY82" s="431"/>
      <c r="CZ82" s="431"/>
      <c r="DA82" s="431"/>
      <c r="DB82" s="431"/>
      <c r="DC82" s="431"/>
    </row>
    <row r="83" spans="2:109" x14ac:dyDescent="0.15">
      <c r="B83" s="406"/>
      <c r="C83" s="407"/>
      <c r="D83" s="407"/>
      <c r="E83" s="407"/>
      <c r="F83" s="407"/>
      <c r="G83" s="407"/>
      <c r="H83" s="407"/>
      <c r="I83" s="407"/>
      <c r="J83" s="407"/>
      <c r="K83" s="407"/>
      <c r="L83" s="407"/>
      <c r="M83" s="407"/>
      <c r="N83" s="407"/>
      <c r="O83" s="407"/>
      <c r="P83" s="407"/>
      <c r="Q83" s="407"/>
      <c r="R83" s="407"/>
      <c r="S83" s="407"/>
      <c r="T83" s="407"/>
      <c r="U83" s="407"/>
      <c r="V83" s="407"/>
      <c r="W83" s="407"/>
      <c r="X83" s="407"/>
      <c r="Y83" s="407"/>
      <c r="Z83" s="407"/>
      <c r="AA83" s="407"/>
      <c r="AB83" s="407"/>
      <c r="AC83" s="407"/>
      <c r="AD83" s="407"/>
      <c r="AE83" s="407"/>
      <c r="AF83" s="407"/>
      <c r="AG83" s="407"/>
      <c r="AH83" s="407"/>
      <c r="AI83" s="407"/>
      <c r="AJ83" s="407"/>
      <c r="AK83" s="407"/>
      <c r="AL83" s="407"/>
      <c r="AM83" s="407"/>
      <c r="AN83" s="407"/>
      <c r="AO83" s="407"/>
      <c r="AP83" s="407"/>
      <c r="AQ83" s="407"/>
      <c r="AR83" s="407"/>
      <c r="AS83" s="407"/>
      <c r="AT83" s="407"/>
      <c r="AU83" s="407"/>
      <c r="AV83" s="407"/>
      <c r="AW83" s="407"/>
      <c r="AX83" s="407"/>
      <c r="AY83" s="407"/>
      <c r="AZ83" s="407"/>
      <c r="BA83" s="407"/>
      <c r="BB83" s="407"/>
      <c r="BC83" s="407"/>
      <c r="BD83" s="407"/>
      <c r="BE83" s="407"/>
      <c r="BF83" s="407"/>
      <c r="BG83" s="407"/>
      <c r="BH83" s="407"/>
      <c r="BI83" s="407"/>
      <c r="BJ83" s="407"/>
      <c r="BK83" s="407"/>
      <c r="BL83" s="407"/>
      <c r="BM83" s="407"/>
      <c r="BN83" s="407"/>
      <c r="BO83" s="407"/>
      <c r="BP83" s="407"/>
      <c r="BQ83" s="407"/>
      <c r="BR83" s="407"/>
      <c r="BS83" s="407"/>
      <c r="BT83" s="407"/>
      <c r="BU83" s="407"/>
      <c r="BV83" s="407"/>
      <c r="BW83" s="407"/>
      <c r="BX83" s="407"/>
      <c r="BY83" s="407"/>
      <c r="BZ83" s="407"/>
      <c r="CA83" s="407"/>
      <c r="CB83" s="407"/>
      <c r="CC83" s="407"/>
      <c r="CD83" s="407"/>
      <c r="CE83" s="407"/>
      <c r="CF83" s="407"/>
      <c r="CG83" s="407"/>
      <c r="CH83" s="407"/>
      <c r="CI83" s="407"/>
      <c r="CJ83" s="407"/>
      <c r="CK83" s="407"/>
      <c r="CL83" s="407"/>
      <c r="CM83" s="407"/>
      <c r="CN83" s="407"/>
      <c r="CO83" s="407"/>
      <c r="CP83" s="407"/>
      <c r="CQ83" s="407"/>
      <c r="CR83" s="407"/>
      <c r="CS83" s="407"/>
      <c r="CT83" s="407"/>
      <c r="CU83" s="407"/>
      <c r="CV83" s="407"/>
      <c r="CW83" s="407"/>
      <c r="CX83" s="407"/>
      <c r="CY83" s="407"/>
      <c r="CZ83" s="407"/>
      <c r="DA83" s="407"/>
      <c r="DB83" s="407"/>
      <c r="DC83" s="407"/>
      <c r="DD83" s="408"/>
    </row>
    <row r="84" spans="2:109" x14ac:dyDescent="0.15">
      <c r="DD84" s="397"/>
      <c r="DE84" s="397"/>
    </row>
    <row r="85" spans="2:109" x14ac:dyDescent="0.15">
      <c r="DD85" s="397"/>
      <c r="DE85" s="397"/>
    </row>
    <row r="86" spans="2:109" hidden="1" x14ac:dyDescent="0.15">
      <c r="DD86" s="397"/>
      <c r="DE86" s="397"/>
    </row>
    <row r="87" spans="2:109" hidden="1" x14ac:dyDescent="0.15">
      <c r="K87" s="432"/>
      <c r="AQ87" s="432"/>
      <c r="BC87" s="432"/>
      <c r="BO87" s="432"/>
      <c r="CA87" s="432"/>
      <c r="CM87" s="432"/>
      <c r="CY87" s="432"/>
      <c r="DD87" s="397"/>
      <c r="DE87" s="397"/>
    </row>
    <row r="88" spans="2:109" hidden="1" x14ac:dyDescent="0.15">
      <c r="DD88" s="397"/>
      <c r="DE88" s="397"/>
    </row>
    <row r="89" spans="2:109" hidden="1" x14ac:dyDescent="0.15">
      <c r="DD89" s="397"/>
      <c r="DE89" s="397"/>
    </row>
    <row r="90" spans="2:109" hidden="1" x14ac:dyDescent="0.15">
      <c r="DD90" s="397"/>
      <c r="DE90" s="397"/>
    </row>
    <row r="91" spans="2:109" hidden="1" x14ac:dyDescent="0.15">
      <c r="DD91" s="397"/>
      <c r="DE91" s="397"/>
    </row>
    <row r="92" spans="2:109" ht="13.5" hidden="1" customHeight="1" x14ac:dyDescent="0.15">
      <c r="DD92" s="397"/>
      <c r="DE92" s="397"/>
    </row>
    <row r="93" spans="2:109" ht="13.5" hidden="1" customHeight="1" x14ac:dyDescent="0.15">
      <c r="DD93" s="397"/>
      <c r="DE93" s="397"/>
    </row>
    <row r="94" spans="2:109" ht="13.5" hidden="1" customHeight="1" x14ac:dyDescent="0.15">
      <c r="DD94" s="397"/>
      <c r="DE94" s="397"/>
    </row>
    <row r="95" spans="2:109" ht="13.5" hidden="1" customHeight="1" x14ac:dyDescent="0.15">
      <c r="DD95" s="397"/>
      <c r="DE95" s="397"/>
    </row>
    <row r="96" spans="2:109" ht="13.5" hidden="1" customHeight="1" x14ac:dyDescent="0.15">
      <c r="DD96" s="397"/>
      <c r="DE96" s="397"/>
    </row>
    <row r="97" spans="108:109" ht="13.5" hidden="1" customHeight="1" x14ac:dyDescent="0.15">
      <c r="DD97" s="397"/>
      <c r="DE97" s="397"/>
    </row>
    <row r="98" spans="108:109" ht="13.5" hidden="1" customHeight="1" x14ac:dyDescent="0.15">
      <c r="DD98" s="397"/>
      <c r="DE98" s="397"/>
    </row>
    <row r="99" spans="108:109" ht="13.5" hidden="1" customHeight="1" x14ac:dyDescent="0.15">
      <c r="DD99" s="397"/>
      <c r="DE99" s="397"/>
    </row>
    <row r="100" spans="108:109" ht="13.5" hidden="1" customHeight="1" x14ac:dyDescent="0.15">
      <c r="DD100" s="397"/>
      <c r="DE100" s="397"/>
    </row>
    <row r="101" spans="108:109" ht="13.5" hidden="1" customHeight="1" x14ac:dyDescent="0.15">
      <c r="DD101" s="397"/>
      <c r="DE101" s="397"/>
    </row>
    <row r="102" spans="108:109" ht="13.5" hidden="1" customHeight="1" x14ac:dyDescent="0.15">
      <c r="DD102" s="397"/>
      <c r="DE102" s="397"/>
    </row>
    <row r="103" spans="108:109" ht="13.5" hidden="1" customHeight="1" x14ac:dyDescent="0.15">
      <c r="DD103" s="397"/>
      <c r="DE103" s="397"/>
    </row>
    <row r="104" spans="108:109" ht="13.5" hidden="1" customHeight="1" x14ac:dyDescent="0.15">
      <c r="DD104" s="397"/>
      <c r="DE104" s="397"/>
    </row>
    <row r="105" spans="108:109" ht="13.5" hidden="1" customHeight="1" x14ac:dyDescent="0.15">
      <c r="DD105" s="397"/>
      <c r="DE105" s="397"/>
    </row>
    <row r="106" spans="108:109" ht="13.5" hidden="1" customHeight="1" x14ac:dyDescent="0.15">
      <c r="DD106" s="397"/>
      <c r="DE106" s="397"/>
    </row>
    <row r="107" spans="108:109" ht="13.5" hidden="1" customHeight="1" x14ac:dyDescent="0.15">
      <c r="DD107" s="397"/>
      <c r="DE107" s="397"/>
    </row>
    <row r="108" spans="108:109" ht="13.5" hidden="1" customHeight="1" x14ac:dyDescent="0.15">
      <c r="DD108" s="397"/>
      <c r="DE108" s="397"/>
    </row>
    <row r="109" spans="108:109" ht="13.5" hidden="1" customHeight="1" x14ac:dyDescent="0.15">
      <c r="DD109" s="397"/>
      <c r="DE109" s="397"/>
    </row>
    <row r="110" spans="108:109" ht="13.5" hidden="1" customHeight="1" x14ac:dyDescent="0.15">
      <c r="DD110" s="397"/>
      <c r="DE110" s="397"/>
    </row>
    <row r="111" spans="108:109" ht="13.5" hidden="1" customHeight="1" x14ac:dyDescent="0.15">
      <c r="DD111" s="397"/>
      <c r="DE111" s="397"/>
    </row>
    <row r="112" spans="108:109" ht="13.5" hidden="1" customHeight="1" x14ac:dyDescent="0.15">
      <c r="DD112" s="397"/>
      <c r="DE112" s="397"/>
    </row>
    <row r="113" spans="108:109" ht="13.5" hidden="1" customHeight="1" x14ac:dyDescent="0.15">
      <c r="DD113" s="397"/>
      <c r="DE113" s="397"/>
    </row>
    <row r="114" spans="108:109" ht="13.5" hidden="1" customHeight="1" x14ac:dyDescent="0.15">
      <c r="DD114" s="397"/>
      <c r="DE114" s="397"/>
    </row>
    <row r="115" spans="108:109" ht="13.5" hidden="1" customHeight="1" x14ac:dyDescent="0.15">
      <c r="DD115" s="397"/>
      <c r="DE115" s="397"/>
    </row>
    <row r="116" spans="108:109" ht="13.5" hidden="1" customHeight="1" x14ac:dyDescent="0.15">
      <c r="DD116" s="397"/>
      <c r="DE116" s="397"/>
    </row>
    <row r="117" spans="108:109" ht="13.5" hidden="1" customHeight="1" x14ac:dyDescent="0.15">
      <c r="DD117" s="397"/>
      <c r="DE117" s="397"/>
    </row>
    <row r="118" spans="108:109" ht="13.5" hidden="1" customHeight="1" x14ac:dyDescent="0.15">
      <c r="DD118" s="397"/>
      <c r="DE118" s="397"/>
    </row>
    <row r="119" spans="108:109" ht="13.5" hidden="1" customHeight="1" x14ac:dyDescent="0.15">
      <c r="DD119" s="397"/>
      <c r="DE119" s="397"/>
    </row>
    <row r="120" spans="108:109" ht="13.5" hidden="1" customHeight="1" x14ac:dyDescent="0.15">
      <c r="DD120" s="397"/>
      <c r="DE120" s="397"/>
    </row>
    <row r="121" spans="108:109" ht="13.5" hidden="1" customHeight="1" x14ac:dyDescent="0.15">
      <c r="DD121" s="397"/>
      <c r="DE121" s="397"/>
    </row>
    <row r="122" spans="108:109" ht="13.5" hidden="1" customHeight="1" x14ac:dyDescent="0.15">
      <c r="DD122" s="397"/>
      <c r="DE122" s="397"/>
    </row>
    <row r="123" spans="108:109" ht="13.5" hidden="1" customHeight="1" x14ac:dyDescent="0.15">
      <c r="DD123" s="397"/>
      <c r="DE123" s="397"/>
    </row>
    <row r="124" spans="108:109" ht="13.5" hidden="1" customHeight="1" x14ac:dyDescent="0.15">
      <c r="DD124" s="397"/>
      <c r="DE124" s="397"/>
    </row>
    <row r="125" spans="108:109" ht="13.5" hidden="1" customHeight="1" x14ac:dyDescent="0.15">
      <c r="DD125" s="397"/>
      <c r="DE125" s="397"/>
    </row>
    <row r="126" spans="108:109" ht="13.5" hidden="1" customHeight="1" x14ac:dyDescent="0.15">
      <c r="DD126" s="397"/>
      <c r="DE126" s="397"/>
    </row>
    <row r="127" spans="108:109" ht="13.5" hidden="1" customHeight="1" x14ac:dyDescent="0.15">
      <c r="DD127" s="397"/>
      <c r="DE127" s="397"/>
    </row>
    <row r="128" spans="108:109" ht="13.5" hidden="1" customHeight="1" x14ac:dyDescent="0.15">
      <c r="DD128" s="397"/>
      <c r="DE128" s="397"/>
    </row>
    <row r="129" spans="108:109" ht="13.5" hidden="1" customHeight="1" x14ac:dyDescent="0.15">
      <c r="DD129" s="397"/>
      <c r="DE129" s="397"/>
    </row>
    <row r="130" spans="108:109" ht="13.5" hidden="1" customHeight="1" x14ac:dyDescent="0.15">
      <c r="DD130" s="397"/>
      <c r="DE130" s="397"/>
    </row>
    <row r="131" spans="108:109" ht="13.5" hidden="1" customHeight="1" x14ac:dyDescent="0.15">
      <c r="DD131" s="397"/>
      <c r="DE131" s="397"/>
    </row>
    <row r="132" spans="108:109" ht="13.5" hidden="1" customHeight="1" x14ac:dyDescent="0.15">
      <c r="DD132" s="397"/>
      <c r="DE132" s="397"/>
    </row>
    <row r="133" spans="108:109" ht="13.5" hidden="1" customHeight="1" x14ac:dyDescent="0.15">
      <c r="DD133" s="397"/>
      <c r="DE133" s="397"/>
    </row>
    <row r="134" spans="108:109" ht="13.5" hidden="1" customHeight="1" x14ac:dyDescent="0.15">
      <c r="DD134" s="397"/>
      <c r="DE134" s="397"/>
    </row>
    <row r="135" spans="108:109" ht="13.5" hidden="1" customHeight="1" x14ac:dyDescent="0.15">
      <c r="DD135" s="397"/>
      <c r="DE135" s="397"/>
    </row>
    <row r="136" spans="108:109" ht="13.5" hidden="1" customHeight="1" x14ac:dyDescent="0.15">
      <c r="DD136" s="397"/>
      <c r="DE136" s="397"/>
    </row>
    <row r="137" spans="108:109" ht="13.5" hidden="1" customHeight="1" x14ac:dyDescent="0.15">
      <c r="DD137" s="397"/>
      <c r="DE137" s="397"/>
    </row>
    <row r="138" spans="108:109" ht="13.5" hidden="1" customHeight="1" x14ac:dyDescent="0.15">
      <c r="DD138" s="397"/>
      <c r="DE138" s="397"/>
    </row>
    <row r="139" spans="108:109" ht="13.5" hidden="1" customHeight="1" x14ac:dyDescent="0.15">
      <c r="DD139" s="397"/>
      <c r="DE139" s="397"/>
    </row>
    <row r="140" spans="108:109" ht="13.5" hidden="1" customHeight="1" x14ac:dyDescent="0.15">
      <c r="DD140" s="397"/>
      <c r="DE140" s="397"/>
    </row>
    <row r="141" spans="108:109" ht="13.5" hidden="1" customHeight="1" x14ac:dyDescent="0.15">
      <c r="DD141" s="397"/>
      <c r="DE141" s="397"/>
    </row>
    <row r="142" spans="108:109" ht="13.5" hidden="1" customHeight="1" x14ac:dyDescent="0.15">
      <c r="DD142" s="397"/>
      <c r="DE142" s="397"/>
    </row>
    <row r="143" spans="108:109" ht="13.5" hidden="1" customHeight="1" x14ac:dyDescent="0.15">
      <c r="DD143" s="397"/>
      <c r="DE143" s="397"/>
    </row>
    <row r="144" spans="108:109" ht="13.5" hidden="1" customHeight="1" x14ac:dyDescent="0.15">
      <c r="DD144" s="397"/>
      <c r="DE144" s="397"/>
    </row>
    <row r="145" spans="108:109" ht="13.5" hidden="1" customHeight="1" x14ac:dyDescent="0.15">
      <c r="DD145" s="397"/>
      <c r="DE145" s="397"/>
    </row>
    <row r="146" spans="108:109" ht="13.5" hidden="1" customHeight="1" x14ac:dyDescent="0.15">
      <c r="DD146" s="397"/>
      <c r="DE146" s="397"/>
    </row>
    <row r="147" spans="108:109" ht="13.5" hidden="1" customHeight="1" x14ac:dyDescent="0.15">
      <c r="DD147" s="397"/>
      <c r="DE147" s="397"/>
    </row>
    <row r="148" spans="108:109" ht="13.5" hidden="1" customHeight="1" x14ac:dyDescent="0.15">
      <c r="DD148" s="397"/>
      <c r="DE148" s="397"/>
    </row>
    <row r="149" spans="108:109" ht="13.5" hidden="1" customHeight="1" x14ac:dyDescent="0.15">
      <c r="DD149" s="397"/>
      <c r="DE149" s="397"/>
    </row>
    <row r="150" spans="108:109" ht="13.5" hidden="1" customHeight="1" x14ac:dyDescent="0.15">
      <c r="DD150" s="397"/>
      <c r="DE150" s="397"/>
    </row>
    <row r="151" spans="108:109" ht="13.5" hidden="1" customHeight="1" x14ac:dyDescent="0.15">
      <c r="DD151" s="397"/>
      <c r="DE151" s="397"/>
    </row>
    <row r="152" spans="108:109" ht="13.5" hidden="1" customHeight="1" x14ac:dyDescent="0.15">
      <c r="DD152" s="397"/>
      <c r="DE152" s="397"/>
    </row>
    <row r="153" spans="108:109" ht="13.5" hidden="1" customHeight="1" x14ac:dyDescent="0.15">
      <c r="DD153" s="397"/>
      <c r="DE153" s="397"/>
    </row>
    <row r="154" spans="108:109" ht="13.5" hidden="1" customHeight="1" x14ac:dyDescent="0.15">
      <c r="DD154" s="397"/>
      <c r="DE154" s="397"/>
    </row>
    <row r="155" spans="108:109" ht="13.5" hidden="1" customHeight="1" x14ac:dyDescent="0.15">
      <c r="DD155" s="397"/>
      <c r="DE155" s="397"/>
    </row>
    <row r="156" spans="108:109" ht="13.5" hidden="1" customHeight="1" x14ac:dyDescent="0.15">
      <c r="DD156" s="397"/>
      <c r="DE156" s="397"/>
    </row>
    <row r="157" spans="108:109" ht="13.5" hidden="1" customHeight="1" x14ac:dyDescent="0.15">
      <c r="DD157" s="397"/>
      <c r="DE157" s="397"/>
    </row>
    <row r="158" spans="108:109" ht="13.5" hidden="1" customHeight="1" x14ac:dyDescent="0.15">
      <c r="DD158" s="397"/>
      <c r="DE158" s="397"/>
    </row>
    <row r="159" spans="108:109" ht="13.5" hidden="1" customHeight="1" x14ac:dyDescent="0.15">
      <c r="DD159" s="397"/>
      <c r="DE159" s="397"/>
    </row>
    <row r="160" spans="108:109" ht="13.5" hidden="1" customHeight="1" x14ac:dyDescent="0.15">
      <c r="DD160" s="397"/>
      <c r="DE160" s="39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G9WijBATsBKefFxOBaRBD9n0EpnRjqYrEyThvU/D3nsyUHO8xqka+Em6jn91mfVt3mPXyDH71YLFsjjfkg+qNg==" saltValue="whY+a1O3fQ43phJG7Bg1c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80" zoomScaleNormal="80" zoomScaleSheetLayoutView="55" workbookViewId="0"/>
  </sheetViews>
  <sheetFormatPr defaultColWidth="0" defaultRowHeight="13.5" customHeight="1" zeroHeight="1" x14ac:dyDescent="0.15"/>
  <cols>
    <col min="1" max="34" width="2.5" style="279" customWidth="1"/>
    <col min="35" max="122" width="2.5" style="278" customWidth="1"/>
    <col min="123" max="16384" width="2.5" style="278" hidden="1"/>
  </cols>
  <sheetData>
    <row r="1" spans="1:34" ht="13.5" customHeight="1" x14ac:dyDescent="0.1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x14ac:dyDescent="0.15">
      <c r="S2" s="278"/>
      <c r="AH2" s="278"/>
    </row>
    <row r="3" spans="1:34" x14ac:dyDescent="0.15">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x14ac:dyDescent="0.15"/>
    <row r="5" spans="1:34" x14ac:dyDescent="0.15"/>
    <row r="6" spans="1:34" x14ac:dyDescent="0.15"/>
    <row r="7" spans="1:34" x14ac:dyDescent="0.15"/>
    <row r="8" spans="1:34" x14ac:dyDescent="0.15"/>
    <row r="9" spans="1:34" x14ac:dyDescent="0.15">
      <c r="AH9" s="278"/>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78"/>
    </row>
    <row r="18" spans="12:34" x14ac:dyDescent="0.15"/>
    <row r="19" spans="12:34" x14ac:dyDescent="0.15"/>
    <row r="20" spans="12:34" x14ac:dyDescent="0.15">
      <c r="AH20" s="278"/>
    </row>
    <row r="21" spans="12:34" x14ac:dyDescent="0.15">
      <c r="AH21" s="278"/>
    </row>
    <row r="22" spans="12:34" x14ac:dyDescent="0.15"/>
    <row r="23" spans="12:34" x14ac:dyDescent="0.15"/>
    <row r="24" spans="12:34" x14ac:dyDescent="0.15">
      <c r="Q24" s="278"/>
    </row>
    <row r="25" spans="12:34" x14ac:dyDescent="0.15"/>
    <row r="26" spans="12:34" x14ac:dyDescent="0.15"/>
    <row r="27" spans="12:34" x14ac:dyDescent="0.15"/>
    <row r="28" spans="12:34" x14ac:dyDescent="0.15">
      <c r="T28" s="278"/>
      <c r="AH28" s="278"/>
    </row>
    <row r="29" spans="12:34" x14ac:dyDescent="0.15">
      <c r="U29" s="278"/>
    </row>
    <row r="30" spans="12:34" x14ac:dyDescent="0.15"/>
    <row r="31" spans="12:34" x14ac:dyDescent="0.15">
      <c r="Q31" s="278"/>
    </row>
    <row r="32" spans="12:34" x14ac:dyDescent="0.15">
      <c r="L32" s="278"/>
    </row>
    <row r="33" spans="2:34" x14ac:dyDescent="0.15">
      <c r="C33" s="278"/>
      <c r="E33" s="278"/>
      <c r="G33" s="278"/>
      <c r="I33" s="278"/>
      <c r="X33" s="278"/>
    </row>
    <row r="34" spans="2:34" x14ac:dyDescent="0.15">
      <c r="B34" s="278"/>
      <c r="O34" s="278"/>
      <c r="P34" s="278"/>
      <c r="R34" s="278"/>
      <c r="T34" s="278"/>
    </row>
    <row r="35" spans="2:34" x14ac:dyDescent="0.15">
      <c r="D35" s="278"/>
      <c r="U35" s="278"/>
      <c r="W35" s="278"/>
      <c r="AC35" s="278"/>
      <c r="AD35" s="278"/>
      <c r="AE35" s="278"/>
      <c r="AF35" s="278"/>
      <c r="AG35" s="278"/>
      <c r="AH35" s="278"/>
    </row>
    <row r="36" spans="2:34" x14ac:dyDescent="0.15">
      <c r="H36" s="278"/>
      <c r="J36" s="278"/>
      <c r="K36" s="278"/>
      <c r="M36" s="278"/>
      <c r="V36" s="278"/>
      <c r="Y36" s="278"/>
      <c r="Z36" s="278"/>
      <c r="AA36" s="278"/>
      <c r="AB36" s="278"/>
      <c r="AC36" s="278"/>
      <c r="AD36" s="278"/>
      <c r="AE36" s="278"/>
      <c r="AF36" s="278"/>
      <c r="AG36" s="278"/>
      <c r="AH36" s="278"/>
    </row>
    <row r="37" spans="2:34" x14ac:dyDescent="0.15">
      <c r="AH37" s="278"/>
    </row>
    <row r="38" spans="2:34" x14ac:dyDescent="0.15">
      <c r="AG38" s="278"/>
      <c r="AH38" s="278"/>
    </row>
    <row r="39" spans="2:34" x14ac:dyDescent="0.15"/>
    <row r="40" spans="2:34" x14ac:dyDescent="0.15">
      <c r="X40" s="278"/>
    </row>
    <row r="41" spans="2:34" x14ac:dyDescent="0.15">
      <c r="R41" s="278"/>
    </row>
    <row r="42" spans="2:34" x14ac:dyDescent="0.15">
      <c r="W42" s="278"/>
    </row>
    <row r="43" spans="2:34" x14ac:dyDescent="0.15">
      <c r="V43" s="278"/>
      <c r="Y43" s="278"/>
      <c r="Z43" s="278"/>
      <c r="AA43" s="278"/>
      <c r="AB43" s="278"/>
      <c r="AC43" s="278"/>
      <c r="AD43" s="278"/>
      <c r="AE43" s="278"/>
      <c r="AF43" s="278"/>
      <c r="AG43" s="278"/>
      <c r="AH43" s="278"/>
    </row>
    <row r="44" spans="2:34" x14ac:dyDescent="0.15">
      <c r="AH44" s="278"/>
    </row>
    <row r="45" spans="2:34" x14ac:dyDescent="0.15">
      <c r="X45" s="278"/>
    </row>
    <row r="46" spans="2:34" x14ac:dyDescent="0.15"/>
    <row r="47" spans="2:34" x14ac:dyDescent="0.15"/>
    <row r="48" spans="2:34" x14ac:dyDescent="0.15">
      <c r="U48" s="278"/>
      <c r="V48" s="278"/>
      <c r="W48" s="278"/>
      <c r="Y48" s="278"/>
      <c r="Z48" s="278"/>
      <c r="AA48" s="278"/>
      <c r="AB48" s="278"/>
      <c r="AC48" s="278"/>
      <c r="AD48" s="278"/>
      <c r="AE48" s="278"/>
      <c r="AF48" s="278"/>
      <c r="AG48" s="278"/>
      <c r="AH48" s="278"/>
    </row>
    <row r="49" spans="28:34" x14ac:dyDescent="0.15"/>
    <row r="50" spans="28:34" x14ac:dyDescent="0.15">
      <c r="AE50" s="278"/>
      <c r="AF50" s="278"/>
      <c r="AG50" s="278"/>
      <c r="AH50" s="278"/>
    </row>
    <row r="51" spans="28:34" x14ac:dyDescent="0.15">
      <c r="AC51" s="278"/>
      <c r="AD51" s="278"/>
      <c r="AE51" s="278"/>
      <c r="AF51" s="278"/>
      <c r="AG51" s="278"/>
      <c r="AH51" s="278"/>
    </row>
    <row r="52" spans="28:34" x14ac:dyDescent="0.15"/>
    <row r="53" spans="28:34" x14ac:dyDescent="0.15">
      <c r="AF53" s="278"/>
      <c r="AG53" s="278"/>
      <c r="AH53" s="278"/>
    </row>
    <row r="54" spans="28:34" x14ac:dyDescent="0.15">
      <c r="AH54" s="278"/>
    </row>
    <row r="55" spans="28:34" x14ac:dyDescent="0.15"/>
    <row r="56" spans="28:34" x14ac:dyDescent="0.15">
      <c r="AB56" s="278"/>
      <c r="AC56" s="278"/>
      <c r="AD56" s="278"/>
      <c r="AE56" s="278"/>
      <c r="AF56" s="278"/>
      <c r="AG56" s="278"/>
      <c r="AH56" s="278"/>
    </row>
    <row r="57" spans="28:34" x14ac:dyDescent="0.15">
      <c r="AH57" s="278"/>
    </row>
    <row r="58" spans="28:34" x14ac:dyDescent="0.15">
      <c r="AH58" s="278"/>
    </row>
    <row r="59" spans="28:34" x14ac:dyDescent="0.15"/>
    <row r="60" spans="28:34" x14ac:dyDescent="0.15"/>
    <row r="61" spans="28:34" x14ac:dyDescent="0.15"/>
    <row r="62" spans="28:34" x14ac:dyDescent="0.15"/>
    <row r="63" spans="28:34" x14ac:dyDescent="0.15">
      <c r="AH63" s="278"/>
    </row>
    <row r="64" spans="28:34" x14ac:dyDescent="0.15">
      <c r="AG64" s="278"/>
      <c r="AH64" s="278"/>
    </row>
    <row r="65" spans="28:34" x14ac:dyDescent="0.15"/>
    <row r="66" spans="28:34" x14ac:dyDescent="0.15"/>
    <row r="67" spans="28:34" x14ac:dyDescent="0.15"/>
    <row r="68" spans="28:34" x14ac:dyDescent="0.15">
      <c r="AB68" s="278"/>
      <c r="AC68" s="278"/>
      <c r="AD68" s="278"/>
      <c r="AE68" s="278"/>
      <c r="AF68" s="278"/>
      <c r="AG68" s="278"/>
      <c r="AH68" s="278"/>
    </row>
    <row r="69" spans="28:34" x14ac:dyDescent="0.15">
      <c r="AF69" s="278"/>
      <c r="AG69" s="278"/>
      <c r="AH69" s="278"/>
    </row>
    <row r="70" spans="28:34" x14ac:dyDescent="0.15"/>
    <row r="71" spans="28:34" x14ac:dyDescent="0.15"/>
    <row r="72" spans="28:34" x14ac:dyDescent="0.15"/>
    <row r="73" spans="28:34" x14ac:dyDescent="0.15"/>
    <row r="74" spans="28:34" x14ac:dyDescent="0.15"/>
    <row r="75" spans="28:34" x14ac:dyDescent="0.15">
      <c r="AH75" s="278"/>
    </row>
    <row r="76" spans="28:34" x14ac:dyDescent="0.15">
      <c r="AF76" s="278"/>
      <c r="AG76" s="278"/>
      <c r="AH76" s="278"/>
    </row>
    <row r="77" spans="28:34" x14ac:dyDescent="0.15">
      <c r="AG77" s="278"/>
      <c r="AH77" s="278"/>
    </row>
    <row r="78" spans="28:34" x14ac:dyDescent="0.15"/>
    <row r="79" spans="28:34" x14ac:dyDescent="0.15"/>
    <row r="80" spans="28:34" x14ac:dyDescent="0.15"/>
    <row r="81" spans="25:34" x14ac:dyDescent="0.15"/>
    <row r="82" spans="25:34" x14ac:dyDescent="0.15">
      <c r="Y82" s="278"/>
    </row>
    <row r="83" spans="25:34" x14ac:dyDescent="0.15">
      <c r="Y83" s="278"/>
      <c r="Z83" s="278"/>
      <c r="AA83" s="278"/>
      <c r="AB83" s="278"/>
      <c r="AC83" s="278"/>
      <c r="AD83" s="278"/>
      <c r="AE83" s="278"/>
      <c r="AF83" s="278"/>
      <c r="AG83" s="278"/>
      <c r="AH83" s="278"/>
    </row>
    <row r="84" spans="25:34" x14ac:dyDescent="0.15"/>
    <row r="85" spans="25:34" x14ac:dyDescent="0.15"/>
    <row r="86" spans="25:34" x14ac:dyDescent="0.15"/>
    <row r="87" spans="25:34" x14ac:dyDescent="0.15"/>
    <row r="88" spans="25:34" x14ac:dyDescent="0.15">
      <c r="AH88" s="27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8"/>
      <c r="AG94" s="278"/>
      <c r="AH94" s="278"/>
    </row>
    <row r="95" spans="25:34" ht="13.5" customHeight="1" x14ac:dyDescent="0.15">
      <c r="AH95" s="27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8"/>
    </row>
    <row r="102" spans="33:34" ht="13.5" customHeight="1" x14ac:dyDescent="0.15"/>
    <row r="103" spans="33:34" ht="13.5" customHeight="1" x14ac:dyDescent="0.15"/>
    <row r="104" spans="33:34" ht="13.5" customHeight="1" x14ac:dyDescent="0.15">
      <c r="AG104" s="278"/>
      <c r="AH104" s="27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8"/>
    </row>
    <row r="117" spans="34:122" ht="13.5" customHeight="1" x14ac:dyDescent="0.15"/>
    <row r="118" spans="34:122" ht="13.5" customHeight="1" x14ac:dyDescent="0.15"/>
    <row r="119" spans="34:122" ht="13.5" customHeight="1" x14ac:dyDescent="0.15"/>
    <row r="120" spans="34:122" ht="13.5" customHeight="1" x14ac:dyDescent="0.15">
      <c r="AH120" s="278"/>
    </row>
    <row r="121" spans="34:122" ht="13.5" customHeight="1" x14ac:dyDescent="0.15">
      <c r="AH121" s="278"/>
    </row>
    <row r="122" spans="34:122" ht="13.5" customHeight="1" x14ac:dyDescent="0.15"/>
    <row r="123" spans="34:122" ht="13.5" customHeight="1" x14ac:dyDescent="0.15"/>
    <row r="124" spans="34:122" ht="13.5" customHeight="1" x14ac:dyDescent="0.15"/>
    <row r="125" spans="34:122" ht="13.5" customHeight="1" x14ac:dyDescent="0.15">
      <c r="DR125" s="278" t="s">
        <v>473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IbCNqYEJaxiM7vCQVBAIToKkDUXP7inb3Ew/gx9XsSd3CT9QLll9J3AJWX0uKHzkK1yeG0LUdHFfTptRqfG6w==" saltValue="XzSwsjB4NxbykbLl7YKby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80" zoomScaleNormal="80" zoomScaleSheetLayoutView="55" workbookViewId="0"/>
  </sheetViews>
  <sheetFormatPr defaultColWidth="0" defaultRowHeight="13.5" customHeight="1" zeroHeight="1" x14ac:dyDescent="0.15"/>
  <cols>
    <col min="1" max="34" width="2.5" style="279" customWidth="1"/>
    <col min="35" max="122" width="2.5" style="278" customWidth="1"/>
    <col min="123" max="16384" width="2.5" style="278" hidden="1"/>
  </cols>
  <sheetData>
    <row r="1" spans="1:34" ht="13.5" customHeight="1" x14ac:dyDescent="0.1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x14ac:dyDescent="0.15">
      <c r="S2" s="278"/>
      <c r="AH2" s="278"/>
    </row>
    <row r="3" spans="1:34" x14ac:dyDescent="0.15">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x14ac:dyDescent="0.15"/>
    <row r="5" spans="1:34" x14ac:dyDescent="0.15"/>
    <row r="6" spans="1:34" x14ac:dyDescent="0.15"/>
    <row r="7" spans="1:34" x14ac:dyDescent="0.15"/>
    <row r="8" spans="1:34" x14ac:dyDescent="0.15"/>
    <row r="9" spans="1:34" x14ac:dyDescent="0.15">
      <c r="AH9" s="278"/>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78"/>
    </row>
    <row r="18" spans="12:34" x14ac:dyDescent="0.15"/>
    <row r="19" spans="12:34" x14ac:dyDescent="0.15"/>
    <row r="20" spans="12:34" x14ac:dyDescent="0.15">
      <c r="AH20" s="278"/>
    </row>
    <row r="21" spans="12:34" x14ac:dyDescent="0.15">
      <c r="AH21" s="278"/>
    </row>
    <row r="22" spans="12:34" x14ac:dyDescent="0.15"/>
    <row r="23" spans="12:34" x14ac:dyDescent="0.15"/>
    <row r="24" spans="12:34" x14ac:dyDescent="0.15">
      <c r="Q24" s="278"/>
    </row>
    <row r="25" spans="12:34" x14ac:dyDescent="0.15"/>
    <row r="26" spans="12:34" x14ac:dyDescent="0.15"/>
    <row r="27" spans="12:34" x14ac:dyDescent="0.15"/>
    <row r="28" spans="12:34" x14ac:dyDescent="0.15">
      <c r="T28" s="278"/>
      <c r="AH28" s="278"/>
    </row>
    <row r="29" spans="12:34" x14ac:dyDescent="0.15">
      <c r="U29" s="278"/>
    </row>
    <row r="30" spans="12:34" x14ac:dyDescent="0.15"/>
    <row r="31" spans="12:34" x14ac:dyDescent="0.15">
      <c r="Q31" s="278"/>
      <c r="X31" s="278"/>
    </row>
    <row r="32" spans="12:34" x14ac:dyDescent="0.15">
      <c r="L32" s="278"/>
    </row>
    <row r="33" spans="2:34" x14ac:dyDescent="0.15">
      <c r="C33" s="278"/>
      <c r="E33" s="278"/>
      <c r="G33" s="278"/>
      <c r="I33" s="278"/>
    </row>
    <row r="34" spans="2:34" x14ac:dyDescent="0.15">
      <c r="B34" s="278"/>
      <c r="O34" s="278"/>
      <c r="P34" s="278"/>
      <c r="R34" s="278"/>
      <c r="T34" s="278"/>
    </row>
    <row r="35" spans="2:34" x14ac:dyDescent="0.15">
      <c r="D35" s="278"/>
      <c r="U35" s="278"/>
      <c r="W35" s="278"/>
      <c r="AC35" s="278"/>
      <c r="AD35" s="278"/>
      <c r="AE35" s="278"/>
      <c r="AF35" s="278"/>
      <c r="AG35" s="278"/>
      <c r="AH35" s="278"/>
    </row>
    <row r="36" spans="2:34" x14ac:dyDescent="0.15">
      <c r="H36" s="278"/>
      <c r="J36" s="278"/>
      <c r="K36" s="278"/>
      <c r="M36" s="278"/>
      <c r="V36" s="278"/>
      <c r="Y36" s="278"/>
      <c r="Z36" s="278"/>
      <c r="AA36" s="278"/>
      <c r="AB36" s="278"/>
      <c r="AC36" s="278"/>
      <c r="AD36" s="278"/>
      <c r="AE36" s="278"/>
      <c r="AF36" s="278"/>
      <c r="AG36" s="278"/>
      <c r="AH36" s="278"/>
    </row>
    <row r="37" spans="2:34" x14ac:dyDescent="0.15">
      <c r="AH37" s="278"/>
    </row>
    <row r="38" spans="2:34" x14ac:dyDescent="0.15">
      <c r="X38" s="278"/>
      <c r="AG38" s="278"/>
      <c r="AH38" s="278"/>
    </row>
    <row r="39" spans="2:34" x14ac:dyDescent="0.15"/>
    <row r="40" spans="2:34" x14ac:dyDescent="0.15"/>
    <row r="41" spans="2:34" x14ac:dyDescent="0.15">
      <c r="R41" s="278"/>
    </row>
    <row r="42" spans="2:34" x14ac:dyDescent="0.15">
      <c r="W42" s="278"/>
    </row>
    <row r="43" spans="2:34" x14ac:dyDescent="0.15">
      <c r="V43" s="278"/>
      <c r="X43" s="278"/>
      <c r="Y43" s="278"/>
      <c r="Z43" s="278"/>
      <c r="AA43" s="278"/>
      <c r="AB43" s="278"/>
      <c r="AC43" s="278"/>
      <c r="AD43" s="278"/>
      <c r="AE43" s="278"/>
      <c r="AF43" s="278"/>
      <c r="AG43" s="278"/>
      <c r="AH43" s="278"/>
    </row>
    <row r="44" spans="2:34" x14ac:dyDescent="0.15">
      <c r="AH44" s="278"/>
    </row>
    <row r="45" spans="2:34" x14ac:dyDescent="0.15"/>
    <row r="46" spans="2:34" x14ac:dyDescent="0.15"/>
    <row r="47" spans="2:34" x14ac:dyDescent="0.15"/>
    <row r="48" spans="2:34" x14ac:dyDescent="0.15">
      <c r="U48" s="278"/>
      <c r="V48" s="278"/>
      <c r="W48" s="278"/>
      <c r="Y48" s="278"/>
      <c r="Z48" s="278"/>
      <c r="AA48" s="278"/>
      <c r="AB48" s="278"/>
      <c r="AC48" s="278"/>
      <c r="AD48" s="278"/>
      <c r="AE48" s="278"/>
      <c r="AF48" s="278"/>
      <c r="AG48" s="278"/>
      <c r="AH48" s="278"/>
    </row>
    <row r="49" spans="28:34" x14ac:dyDescent="0.15"/>
    <row r="50" spans="28:34" x14ac:dyDescent="0.15">
      <c r="AE50" s="278"/>
      <c r="AF50" s="278"/>
      <c r="AG50" s="278"/>
      <c r="AH50" s="278"/>
    </row>
    <row r="51" spans="28:34" x14ac:dyDescent="0.15">
      <c r="AC51" s="278"/>
      <c r="AD51" s="278"/>
      <c r="AE51" s="278"/>
      <c r="AF51" s="278"/>
      <c r="AG51" s="278"/>
      <c r="AH51" s="278"/>
    </row>
    <row r="52" spans="28:34" x14ac:dyDescent="0.15"/>
    <row r="53" spans="28:34" x14ac:dyDescent="0.15">
      <c r="AF53" s="278"/>
      <c r="AG53" s="278"/>
      <c r="AH53" s="278"/>
    </row>
    <row r="54" spans="28:34" x14ac:dyDescent="0.15">
      <c r="AH54" s="278"/>
    </row>
    <row r="55" spans="28:34" x14ac:dyDescent="0.15"/>
    <row r="56" spans="28:34" x14ac:dyDescent="0.15">
      <c r="AB56" s="278"/>
      <c r="AC56" s="278"/>
      <c r="AD56" s="278"/>
      <c r="AE56" s="278"/>
      <c r="AF56" s="278"/>
      <c r="AG56" s="278"/>
      <c r="AH56" s="278"/>
    </row>
    <row r="57" spans="28:34" x14ac:dyDescent="0.15">
      <c r="AH57" s="278"/>
    </row>
    <row r="58" spans="28:34" x14ac:dyDescent="0.15">
      <c r="AH58" s="278"/>
    </row>
    <row r="59" spans="28:34" x14ac:dyDescent="0.15"/>
    <row r="60" spans="28:34" x14ac:dyDescent="0.15"/>
    <row r="61" spans="28:34" x14ac:dyDescent="0.15"/>
    <row r="62" spans="28:34" x14ac:dyDescent="0.15"/>
    <row r="63" spans="28:34" x14ac:dyDescent="0.15">
      <c r="AH63" s="278"/>
    </row>
    <row r="64" spans="28:34" x14ac:dyDescent="0.15">
      <c r="AG64" s="278"/>
      <c r="AH64" s="278"/>
    </row>
    <row r="65" spans="28:34" x14ac:dyDescent="0.15"/>
    <row r="66" spans="28:34" x14ac:dyDescent="0.15"/>
    <row r="67" spans="28:34" x14ac:dyDescent="0.15"/>
    <row r="68" spans="28:34" x14ac:dyDescent="0.15">
      <c r="AB68" s="278"/>
      <c r="AC68" s="278"/>
      <c r="AD68" s="278"/>
      <c r="AE68" s="278"/>
      <c r="AF68" s="278"/>
      <c r="AG68" s="278"/>
      <c r="AH68" s="278"/>
    </row>
    <row r="69" spans="28:34" x14ac:dyDescent="0.15">
      <c r="AF69" s="278"/>
      <c r="AG69" s="278"/>
      <c r="AH69" s="278"/>
    </row>
    <row r="70" spans="28:34" x14ac:dyDescent="0.15"/>
    <row r="71" spans="28:34" x14ac:dyDescent="0.15"/>
    <row r="72" spans="28:34" x14ac:dyDescent="0.15"/>
    <row r="73" spans="28:34" x14ac:dyDescent="0.15"/>
    <row r="74" spans="28:34" x14ac:dyDescent="0.15"/>
    <row r="75" spans="28:34" x14ac:dyDescent="0.15">
      <c r="AH75" s="278"/>
    </row>
    <row r="76" spans="28:34" x14ac:dyDescent="0.15">
      <c r="AF76" s="278"/>
      <c r="AG76" s="278"/>
      <c r="AH76" s="278"/>
    </row>
    <row r="77" spans="28:34" x14ac:dyDescent="0.15">
      <c r="AG77" s="278"/>
      <c r="AH77" s="278"/>
    </row>
    <row r="78" spans="28:34" x14ac:dyDescent="0.15"/>
    <row r="79" spans="28:34" x14ac:dyDescent="0.15"/>
    <row r="80" spans="28:34" x14ac:dyDescent="0.15"/>
    <row r="81" spans="25:34" x14ac:dyDescent="0.15"/>
    <row r="82" spans="25:34" x14ac:dyDescent="0.15">
      <c r="Y82" s="278"/>
    </row>
    <row r="83" spans="25:34" x14ac:dyDescent="0.15">
      <c r="Y83" s="278"/>
      <c r="Z83" s="278"/>
      <c r="AA83" s="278"/>
      <c r="AB83" s="278"/>
      <c r="AC83" s="278"/>
      <c r="AD83" s="278"/>
      <c r="AE83" s="278"/>
      <c r="AF83" s="278"/>
      <c r="AG83" s="278"/>
      <c r="AH83" s="278"/>
    </row>
    <row r="84" spans="25:34" x14ac:dyDescent="0.15"/>
    <row r="85" spans="25:34" x14ac:dyDescent="0.15"/>
    <row r="86" spans="25:34" x14ac:dyDescent="0.15"/>
    <row r="87" spans="25:34" x14ac:dyDescent="0.15"/>
    <row r="88" spans="25:34" x14ac:dyDescent="0.15">
      <c r="AH88" s="27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8"/>
      <c r="AG94" s="278"/>
      <c r="AH94" s="278"/>
    </row>
    <row r="95" spans="25:34" ht="13.5" customHeight="1" x14ac:dyDescent="0.15">
      <c r="AH95" s="27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8"/>
    </row>
    <row r="102" spans="33:34" ht="13.5" customHeight="1" x14ac:dyDescent="0.15"/>
    <row r="103" spans="33:34" ht="13.5" customHeight="1" x14ac:dyDescent="0.15"/>
    <row r="104" spans="33:34" ht="13.5" customHeight="1" x14ac:dyDescent="0.15">
      <c r="AG104" s="278"/>
      <c r="AH104" s="27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8"/>
    </row>
    <row r="117" spans="34:122" ht="13.5" customHeight="1" x14ac:dyDescent="0.15"/>
    <row r="118" spans="34:122" ht="13.5" customHeight="1" x14ac:dyDescent="0.15"/>
    <row r="119" spans="34:122" ht="13.5" customHeight="1" x14ac:dyDescent="0.15"/>
    <row r="120" spans="34:122" ht="13.5" customHeight="1" x14ac:dyDescent="0.15">
      <c r="AH120" s="278"/>
    </row>
    <row r="121" spans="34:122" ht="13.5" customHeight="1" x14ac:dyDescent="0.15">
      <c r="AH121" s="278"/>
    </row>
    <row r="122" spans="34:122" ht="13.5" customHeight="1" x14ac:dyDescent="0.15"/>
    <row r="123" spans="34:122" ht="13.5" customHeight="1" x14ac:dyDescent="0.15"/>
    <row r="124" spans="34:122" ht="13.5" customHeight="1" x14ac:dyDescent="0.15">
      <c r="AH124" s="278"/>
    </row>
    <row r="125" spans="34:122" ht="13.5" customHeight="1" x14ac:dyDescent="0.15">
      <c r="DR125" s="278" t="s">
        <v>473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UfCjn2OtStzkUKKNQh7RlLBpkaQPye8Sz3bGFM11/YjjOC1+83MJsKAdHtKV8mPsze1i/+Fy/qYeIof89WzgQ==" saltValue="G9AeWqxW+Fcvj4UV1NNCP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21" customWidth="1"/>
    <col min="2" max="8" width="13.375" style="121" customWidth="1"/>
    <col min="9" max="16384" width="11.125" style="121"/>
  </cols>
  <sheetData>
    <row r="1" spans="1:8" x14ac:dyDescent="0.15">
      <c r="A1" s="115"/>
      <c r="B1" s="116"/>
      <c r="C1" s="117"/>
      <c r="D1" s="118"/>
      <c r="E1" s="119"/>
      <c r="F1" s="119"/>
      <c r="G1" s="119"/>
      <c r="H1" s="120"/>
    </row>
    <row r="2" spans="1:8" x14ac:dyDescent="0.15">
      <c r="A2" s="122"/>
      <c r="B2" s="123"/>
      <c r="C2" s="124"/>
      <c r="D2" s="125" t="s">
        <v>48</v>
      </c>
      <c r="E2" s="126"/>
      <c r="F2" s="127" t="s">
        <v>49</v>
      </c>
      <c r="G2" s="128"/>
      <c r="H2" s="129"/>
    </row>
    <row r="3" spans="1:8" x14ac:dyDescent="0.15">
      <c r="A3" s="125" t="s">
        <v>517</v>
      </c>
      <c r="B3" s="130"/>
      <c r="C3" s="131"/>
      <c r="D3" s="132">
        <v>117272</v>
      </c>
      <c r="E3" s="133"/>
      <c r="F3" s="134">
        <v>94715</v>
      </c>
      <c r="G3" s="135"/>
      <c r="H3" s="136"/>
    </row>
    <row r="4" spans="1:8" x14ac:dyDescent="0.15">
      <c r="A4" s="137"/>
      <c r="B4" s="138"/>
      <c r="C4" s="139"/>
      <c r="D4" s="140">
        <v>48127</v>
      </c>
      <c r="E4" s="141"/>
      <c r="F4" s="142">
        <v>24902</v>
      </c>
      <c r="G4" s="143"/>
      <c r="H4" s="144"/>
    </row>
    <row r="5" spans="1:8" x14ac:dyDescent="0.15">
      <c r="A5" s="125" t="s">
        <v>519</v>
      </c>
      <c r="B5" s="130"/>
      <c r="C5" s="131"/>
      <c r="D5" s="132">
        <v>106978</v>
      </c>
      <c r="E5" s="133"/>
      <c r="F5" s="134">
        <v>97161</v>
      </c>
      <c r="G5" s="135"/>
      <c r="H5" s="136"/>
    </row>
    <row r="6" spans="1:8" x14ac:dyDescent="0.15">
      <c r="A6" s="137"/>
      <c r="B6" s="138"/>
      <c r="C6" s="139"/>
      <c r="D6" s="140">
        <v>40392</v>
      </c>
      <c r="E6" s="141"/>
      <c r="F6" s="142">
        <v>26543</v>
      </c>
      <c r="G6" s="143"/>
      <c r="H6" s="144"/>
    </row>
    <row r="7" spans="1:8" x14ac:dyDescent="0.15">
      <c r="A7" s="125" t="s">
        <v>520</v>
      </c>
      <c r="B7" s="130"/>
      <c r="C7" s="131"/>
      <c r="D7" s="132">
        <v>102663</v>
      </c>
      <c r="E7" s="133"/>
      <c r="F7" s="134">
        <v>101731</v>
      </c>
      <c r="G7" s="135"/>
      <c r="H7" s="136"/>
    </row>
    <row r="8" spans="1:8" x14ac:dyDescent="0.15">
      <c r="A8" s="137"/>
      <c r="B8" s="138"/>
      <c r="C8" s="139"/>
      <c r="D8" s="140">
        <v>36637</v>
      </c>
      <c r="E8" s="141"/>
      <c r="F8" s="142">
        <v>26906</v>
      </c>
      <c r="G8" s="143"/>
      <c r="H8" s="144"/>
    </row>
    <row r="9" spans="1:8" x14ac:dyDescent="0.15">
      <c r="A9" s="125" t="s">
        <v>521</v>
      </c>
      <c r="B9" s="130"/>
      <c r="C9" s="131"/>
      <c r="D9" s="132">
        <v>107334</v>
      </c>
      <c r="E9" s="133"/>
      <c r="F9" s="134">
        <v>108224</v>
      </c>
      <c r="G9" s="135"/>
      <c r="H9" s="136"/>
    </row>
    <row r="10" spans="1:8" x14ac:dyDescent="0.15">
      <c r="A10" s="137"/>
      <c r="B10" s="138"/>
      <c r="C10" s="139"/>
      <c r="D10" s="140">
        <v>39581</v>
      </c>
      <c r="E10" s="141"/>
      <c r="F10" s="142">
        <v>27358</v>
      </c>
      <c r="G10" s="143"/>
      <c r="H10" s="144"/>
    </row>
    <row r="11" spans="1:8" x14ac:dyDescent="0.15">
      <c r="A11" s="125" t="s">
        <v>522</v>
      </c>
      <c r="B11" s="130"/>
      <c r="C11" s="131"/>
      <c r="D11" s="132">
        <v>102824</v>
      </c>
      <c r="E11" s="133"/>
      <c r="F11" s="134">
        <v>105585</v>
      </c>
      <c r="G11" s="135"/>
      <c r="H11" s="136"/>
    </row>
    <row r="12" spans="1:8" x14ac:dyDescent="0.15">
      <c r="A12" s="137"/>
      <c r="B12" s="138"/>
      <c r="C12" s="145"/>
      <c r="D12" s="140">
        <v>40072</v>
      </c>
      <c r="E12" s="141"/>
      <c r="F12" s="142">
        <v>26225</v>
      </c>
      <c r="G12" s="143"/>
      <c r="H12" s="144"/>
    </row>
    <row r="13" spans="1:8" x14ac:dyDescent="0.15">
      <c r="A13" s="125"/>
      <c r="B13" s="130"/>
      <c r="C13" s="146"/>
      <c r="D13" s="147">
        <v>107414</v>
      </c>
      <c r="E13" s="148"/>
      <c r="F13" s="149">
        <v>101483</v>
      </c>
      <c r="G13" s="150"/>
      <c r="H13" s="136"/>
    </row>
    <row r="14" spans="1:8" x14ac:dyDescent="0.15">
      <c r="A14" s="137"/>
      <c r="B14" s="138"/>
      <c r="C14" s="139"/>
      <c r="D14" s="140">
        <v>40962</v>
      </c>
      <c r="E14" s="141"/>
      <c r="F14" s="142">
        <v>26387</v>
      </c>
      <c r="G14" s="143"/>
      <c r="H14" s="144"/>
    </row>
    <row r="17" spans="1:11" x14ac:dyDescent="0.15">
      <c r="A17" s="121" t="s">
        <v>50</v>
      </c>
    </row>
    <row r="18" spans="1:11" x14ac:dyDescent="0.15">
      <c r="A18" s="151"/>
      <c r="B18" s="151" t="str">
        <f>実質収支比率等に係る経年分析!F$46</f>
        <v>H26</v>
      </c>
      <c r="C18" s="151" t="str">
        <f>実質収支比率等に係る経年分析!G$46</f>
        <v>H27</v>
      </c>
      <c r="D18" s="151" t="str">
        <f>実質収支比率等に係る経年分析!H$46</f>
        <v>H28</v>
      </c>
      <c r="E18" s="151" t="str">
        <f>実質収支比率等に係る経年分析!I$46</f>
        <v>H29</v>
      </c>
      <c r="F18" s="151" t="str">
        <f>実質収支比率等に係る経年分析!J$46</f>
        <v>H30</v>
      </c>
    </row>
    <row r="19" spans="1:11" x14ac:dyDescent="0.15">
      <c r="A19" s="151" t="s">
        <v>51</v>
      </c>
      <c r="B19" s="151">
        <f>ROUND(VALUE(SUBSTITUTE(実質収支比率等に係る経年分析!F$48,"▲","-")),2)</f>
        <v>2.08</v>
      </c>
      <c r="C19" s="151">
        <f>ROUND(VALUE(SUBSTITUTE(実質収支比率等に係る経年分析!G$48,"▲","-")),2)</f>
        <v>2.14</v>
      </c>
      <c r="D19" s="151">
        <f>ROUND(VALUE(SUBSTITUTE(実質収支比率等に係る経年分析!H$48,"▲","-")),2)</f>
        <v>1.55</v>
      </c>
      <c r="E19" s="151">
        <f>ROUND(VALUE(SUBSTITUTE(実質収支比率等に係る経年分析!I$48,"▲","-")),2)</f>
        <v>1.84</v>
      </c>
      <c r="F19" s="151">
        <f>ROUND(VALUE(SUBSTITUTE(実質収支比率等に係る経年分析!J$48,"▲","-")),2)</f>
        <v>2.1</v>
      </c>
    </row>
    <row r="20" spans="1:11" x14ac:dyDescent="0.15">
      <c r="A20" s="151" t="s">
        <v>52</v>
      </c>
      <c r="B20" s="151">
        <f>ROUND(VALUE(SUBSTITUTE(実質収支比率等に係る経年分析!F$47,"▲","-")),2)</f>
        <v>6.38</v>
      </c>
      <c r="C20" s="151">
        <f>ROUND(VALUE(SUBSTITUTE(実質収支比率等に係る経年分析!G$47,"▲","-")),2)</f>
        <v>5.58</v>
      </c>
      <c r="D20" s="151">
        <f>ROUND(VALUE(SUBSTITUTE(実質収支比率等に係る経年分析!H$47,"▲","-")),2)</f>
        <v>6.72</v>
      </c>
      <c r="E20" s="151">
        <f>ROUND(VALUE(SUBSTITUTE(実質収支比率等に係る経年分析!I$47,"▲","-")),2)</f>
        <v>5.76</v>
      </c>
      <c r="F20" s="151">
        <f>ROUND(VALUE(SUBSTITUTE(実質収支比率等に係る経年分析!J$47,"▲","-")),2)</f>
        <v>5.79</v>
      </c>
    </row>
    <row r="21" spans="1:11" x14ac:dyDescent="0.15">
      <c r="A21" s="151" t="s">
        <v>53</v>
      </c>
      <c r="B21" s="151">
        <f>IF(ISNUMBER(VALUE(SUBSTITUTE(実質収支比率等に係る経年分析!F$49,"▲","-"))),ROUND(VALUE(SUBSTITUTE(実質収支比率等に係る経年分析!F$49,"▲","-")),2),NA())</f>
        <v>0.47</v>
      </c>
      <c r="C21" s="151">
        <f>IF(ISNUMBER(VALUE(SUBSTITUTE(実質収支比率等に係る経年分析!G$49,"▲","-"))),ROUND(VALUE(SUBSTITUTE(実質収支比率等に係る経年分析!G$49,"▲","-")),2),NA())</f>
        <v>-0.59</v>
      </c>
      <c r="D21" s="151">
        <f>IF(ISNUMBER(VALUE(SUBSTITUTE(実質収支比率等に係る経年分析!H$49,"▲","-"))),ROUND(VALUE(SUBSTITUTE(実質収支比率等に係る経年分析!H$49,"▲","-")),2),NA())</f>
        <v>0.45</v>
      </c>
      <c r="E21" s="151">
        <f>IF(ISNUMBER(VALUE(SUBSTITUTE(実質収支比率等に係る経年分析!I$49,"▲","-"))),ROUND(VALUE(SUBSTITUTE(実質収支比率等に係る経年分析!I$49,"▲","-")),2),NA())</f>
        <v>-0.73</v>
      </c>
      <c r="F21" s="151">
        <f>IF(ISNUMBER(VALUE(SUBSTITUTE(実質収支比率等に係る経年分析!J$49,"▲","-"))),ROUND(VALUE(SUBSTITUTE(実質収支比率等に係る経年分析!J$49,"▲","-")),2),NA())</f>
        <v>0.26</v>
      </c>
    </row>
    <row r="24" spans="1:11" x14ac:dyDescent="0.15">
      <c r="A24" s="121" t="s">
        <v>54</v>
      </c>
    </row>
    <row r="25" spans="1:11" x14ac:dyDescent="0.15">
      <c r="A25" s="152"/>
      <c r="B25" s="152" t="str">
        <f>連結実質赤字比率に係る赤字・黒字の構成分析!F$33</f>
        <v>H26</v>
      </c>
      <c r="C25" s="152"/>
      <c r="D25" s="152" t="str">
        <f>連結実質赤字比率に係る赤字・黒字の構成分析!G$33</f>
        <v>H27</v>
      </c>
      <c r="E25" s="152"/>
      <c r="F25" s="152" t="str">
        <f>連結実質赤字比率に係る赤字・黒字の構成分析!H$33</f>
        <v>H28</v>
      </c>
      <c r="G25" s="152"/>
      <c r="H25" s="152" t="str">
        <f>連結実質赤字比率に係る赤字・黒字の構成分析!I$33</f>
        <v>H29</v>
      </c>
      <c r="I25" s="152"/>
      <c r="J25" s="152" t="str">
        <f>連結実質赤字比率に係る赤字・黒字の構成分析!J$33</f>
        <v>H30</v>
      </c>
      <c r="K25" s="152"/>
    </row>
    <row r="26" spans="1:11" x14ac:dyDescent="0.15">
      <c r="A26" s="152"/>
      <c r="B26" s="152" t="s">
        <v>55</v>
      </c>
      <c r="C26" s="152" t="s">
        <v>56</v>
      </c>
      <c r="D26" s="152" t="s">
        <v>55</v>
      </c>
      <c r="E26" s="152" t="s">
        <v>56</v>
      </c>
      <c r="F26" s="152" t="s">
        <v>55</v>
      </c>
      <c r="G26" s="152" t="s">
        <v>56</v>
      </c>
      <c r="H26" s="152" t="s">
        <v>55</v>
      </c>
      <c r="I26" s="152" t="s">
        <v>56</v>
      </c>
      <c r="J26" s="152" t="s">
        <v>55</v>
      </c>
      <c r="K26" s="152" t="s">
        <v>56</v>
      </c>
    </row>
    <row r="27" spans="1:11" x14ac:dyDescent="0.15">
      <c r="A27" s="152" t="str">
        <f>IF(連結実質赤字比率に係る赤字・黒字の構成分析!C$43="",NA(),連結実質赤字比率に係る赤字・黒字の構成分析!C$43)</f>
        <v>その他会計（黒字）</v>
      </c>
      <c r="B27" s="152" t="e">
        <f>IF(ROUND(VALUE(SUBSTITUTE(連結実質赤字比率に係る赤字・黒字の構成分析!F$43,"▲", "-")), 2) &lt; 0, ABS(ROUND(VALUE(SUBSTITUTE(連結実質赤字比率に係る赤字・黒字の構成分析!F$43,"▲", "-")), 2)), NA())</f>
        <v>#N/A</v>
      </c>
      <c r="C27" s="152">
        <f>IF(ROUND(VALUE(SUBSTITUTE(連結実質赤字比率に係る赤字・黒字の構成分析!F$43,"▲", "-")), 2) &gt;= 0, ABS(ROUND(VALUE(SUBSTITUTE(連結実質赤字比率に係る赤字・黒字の構成分析!F$43,"▲", "-")), 2)), NA())</f>
        <v>0</v>
      </c>
      <c r="D27" s="152" t="e">
        <f>IF(ROUND(VALUE(SUBSTITUTE(連結実質赤字比率に係る赤字・黒字の構成分析!G$43,"▲", "-")), 2) &lt; 0, ABS(ROUND(VALUE(SUBSTITUTE(連結実質赤字比率に係る赤字・黒字の構成分析!G$43,"▲", "-")), 2)), NA())</f>
        <v>#N/A</v>
      </c>
      <c r="E27" s="152">
        <f>IF(ROUND(VALUE(SUBSTITUTE(連結実質赤字比率に係る赤字・黒字の構成分析!G$43,"▲", "-")), 2) &gt;= 0, ABS(ROUND(VALUE(SUBSTITUTE(連結実質赤字比率に係る赤字・黒字の構成分析!G$43,"▲", "-")), 2)), NA())</f>
        <v>0</v>
      </c>
      <c r="F27" s="152" t="e">
        <f>IF(ROUND(VALUE(SUBSTITUTE(連結実質赤字比率に係る赤字・黒字の構成分析!H$43,"▲", "-")), 2) &lt; 0, ABS(ROUND(VALUE(SUBSTITUTE(連結実質赤字比率に係る赤字・黒字の構成分析!H$43,"▲", "-")), 2)), NA())</f>
        <v>#N/A</v>
      </c>
      <c r="G27" s="152">
        <f>IF(ROUND(VALUE(SUBSTITUTE(連結実質赤字比率に係る赤字・黒字の構成分析!H$43,"▲", "-")), 2) &gt;= 0, ABS(ROUND(VALUE(SUBSTITUTE(連結実質赤字比率に係る赤字・黒字の構成分析!H$43,"▲", "-")), 2)), NA())</f>
        <v>0</v>
      </c>
      <c r="H27" s="152" t="e">
        <f>IF(ROUND(VALUE(SUBSTITUTE(連結実質赤字比率に係る赤字・黒字の構成分析!I$43,"▲", "-")), 2) &lt; 0, ABS(ROUND(VALUE(SUBSTITUTE(連結実質赤字比率に係る赤字・黒字の構成分析!I$43,"▲", "-")), 2)), NA())</f>
        <v>#N/A</v>
      </c>
      <c r="I27" s="152">
        <f>IF(ROUND(VALUE(SUBSTITUTE(連結実質赤字比率に係る赤字・黒字の構成分析!I$43,"▲", "-")), 2) &gt;= 0, ABS(ROUND(VALUE(SUBSTITUTE(連結実質赤字比率に係る赤字・黒字の構成分析!I$43,"▲", "-")), 2)), NA())</f>
        <v>0</v>
      </c>
      <c r="J27" s="152" t="e">
        <f>IF(ROUND(VALUE(SUBSTITUTE(連結実質赤字比率に係る赤字・黒字の構成分析!J$43,"▲", "-")), 2) &lt; 0, ABS(ROUND(VALUE(SUBSTITUTE(連結実質赤字比率に係る赤字・黒字の構成分析!J$43,"▲", "-")), 2)), NA())</f>
        <v>#N/A</v>
      </c>
      <c r="K27" s="152">
        <f>IF(ROUND(VALUE(SUBSTITUTE(連結実質赤字比率に係る赤字・黒字の構成分析!J$43,"▲", "-")), 2) &gt;= 0, ABS(ROUND(VALUE(SUBSTITUTE(連結実質赤字比率に係る赤字・黒字の構成分析!J$43,"▲", "-")), 2)), NA())</f>
        <v>0</v>
      </c>
    </row>
    <row r="28" spans="1:11" x14ac:dyDescent="0.15">
      <c r="A28" s="152" t="str">
        <f>IF(連結実質赤字比率に係る赤字・黒字の構成分析!C$42="",NA(),連結実質赤字比率に係る赤字・黒字の構成分析!C$42)</f>
        <v>その他会計（赤字）</v>
      </c>
      <c r="B28" s="152" t="e">
        <f>IF(ROUND(VALUE(SUBSTITUTE(連結実質赤字比率に係る赤字・黒字の構成分析!F$42,"▲", "-")), 2) &lt; 0, ABS(ROUND(VALUE(SUBSTITUTE(連結実質赤字比率に係る赤字・黒字の構成分析!F$42,"▲", "-")), 2)), NA())</f>
        <v>#VALUE!</v>
      </c>
      <c r="C28" s="152" t="e">
        <f>IF(ROUND(VALUE(SUBSTITUTE(連結実質赤字比率に係る赤字・黒字の構成分析!F$42,"▲", "-")), 2) &gt;= 0, ABS(ROUND(VALUE(SUBSTITUTE(連結実質赤字比率に係る赤字・黒字の構成分析!F$42,"▲", "-")), 2)), NA())</f>
        <v>#VALUE!</v>
      </c>
      <c r="D28" s="152" t="e">
        <f>IF(ROUND(VALUE(SUBSTITUTE(連結実質赤字比率に係る赤字・黒字の構成分析!G$42,"▲", "-")), 2) &lt; 0, ABS(ROUND(VALUE(SUBSTITUTE(連結実質赤字比率に係る赤字・黒字の構成分析!G$42,"▲", "-")), 2)), NA())</f>
        <v>#VALUE!</v>
      </c>
      <c r="E28" s="152" t="e">
        <f>IF(ROUND(VALUE(SUBSTITUTE(連結実質赤字比率に係る赤字・黒字の構成分析!G$42,"▲", "-")), 2) &gt;= 0, ABS(ROUND(VALUE(SUBSTITUTE(連結実質赤字比率に係る赤字・黒字の構成分析!G$42,"▲", "-")), 2)), NA())</f>
        <v>#VALUE!</v>
      </c>
      <c r="F28" s="152" t="e">
        <f>IF(ROUND(VALUE(SUBSTITUTE(連結実質赤字比率に係る赤字・黒字の構成分析!H$42,"▲", "-")), 2) &lt; 0, ABS(ROUND(VALUE(SUBSTITUTE(連結実質赤字比率に係る赤字・黒字の構成分析!H$42,"▲", "-")), 2)), NA())</f>
        <v>#VALUE!</v>
      </c>
      <c r="G28" s="152" t="e">
        <f>IF(ROUND(VALUE(SUBSTITUTE(連結実質赤字比率に係る赤字・黒字の構成分析!H$42,"▲", "-")), 2) &gt;= 0, ABS(ROUND(VALUE(SUBSTITUTE(連結実質赤字比率に係る赤字・黒字の構成分析!H$42,"▲", "-")), 2)), NA())</f>
        <v>#VALUE!</v>
      </c>
      <c r="H28" s="152" t="e">
        <f>IF(ROUND(VALUE(SUBSTITUTE(連結実質赤字比率に係る赤字・黒字の構成分析!I$42,"▲", "-")), 2) &lt; 0, ABS(ROUND(VALUE(SUBSTITUTE(連結実質赤字比率に係る赤字・黒字の構成分析!I$42,"▲", "-")), 2)), NA())</f>
        <v>#VALUE!</v>
      </c>
      <c r="I28" s="152" t="e">
        <f>IF(ROUND(VALUE(SUBSTITUTE(連結実質赤字比率に係る赤字・黒字の構成分析!I$42,"▲", "-")), 2) &gt;= 0, ABS(ROUND(VALUE(SUBSTITUTE(連結実質赤字比率に係る赤字・黒字の構成分析!I$42,"▲", "-")), 2)), NA())</f>
        <v>#VALUE!</v>
      </c>
      <c r="J28" s="152" t="e">
        <f>IF(ROUND(VALUE(SUBSTITUTE(連結実質赤字比率に係る赤字・黒字の構成分析!J$42,"▲", "-")), 2) &lt; 0, ABS(ROUND(VALUE(SUBSTITUTE(連結実質赤字比率に係る赤字・黒字の構成分析!J$42,"▲", "-")), 2)), NA())</f>
        <v>#VALUE!</v>
      </c>
      <c r="K28" s="152" t="e">
        <f>IF(ROUND(VALUE(SUBSTITUTE(連結実質赤字比率に係る赤字・黒字の構成分析!J$42,"▲", "-")), 2) &gt;= 0, ABS(ROUND(VALUE(SUBSTITUTE(連結実質赤字比率に係る赤字・黒字の構成分析!J$42,"▲", "-")), 2)), NA())</f>
        <v>#VALUE!</v>
      </c>
    </row>
    <row r="29" spans="1:11" x14ac:dyDescent="0.15">
      <c r="A29" s="152" t="str">
        <f>IF(連結実質赤字比率に係る赤字・黒字の構成分析!C$41="",NA(),連結実質赤字比率に係る赤字・黒字の構成分析!C$41)</f>
        <v>母子父子寡婦福祉資金特別会計</v>
      </c>
      <c r="B29" s="152" t="e">
        <f>IF(ROUND(VALUE(SUBSTITUTE(連結実質赤字比率に係る赤字・黒字の構成分析!F$41,"▲", "-")), 2) &lt; 0, ABS(ROUND(VALUE(SUBSTITUTE(連結実質赤字比率に係る赤字・黒字の構成分析!F$41,"▲", "-")), 2)), NA())</f>
        <v>#N/A</v>
      </c>
      <c r="C29" s="152">
        <f>IF(ROUND(VALUE(SUBSTITUTE(連結実質赤字比率に係る赤字・黒字の構成分析!F$41,"▲", "-")), 2) &gt;= 0, ABS(ROUND(VALUE(SUBSTITUTE(連結実質赤字比率に係る赤字・黒字の構成分析!F$41,"▲", "-")), 2)), NA())</f>
        <v>0</v>
      </c>
      <c r="D29" s="152" t="e">
        <f>IF(ROUND(VALUE(SUBSTITUTE(連結実質赤字比率に係る赤字・黒字の構成分析!G$41,"▲", "-")), 2) &lt; 0, ABS(ROUND(VALUE(SUBSTITUTE(連結実質赤字比率に係る赤字・黒字の構成分析!G$41,"▲", "-")), 2)), NA())</f>
        <v>#N/A</v>
      </c>
      <c r="E29" s="152">
        <f>IF(ROUND(VALUE(SUBSTITUTE(連結実質赤字比率に係る赤字・黒字の構成分析!G$41,"▲", "-")), 2) &gt;= 0, ABS(ROUND(VALUE(SUBSTITUTE(連結実質赤字比率に係る赤字・黒字の構成分析!G$41,"▲", "-")), 2)), NA())</f>
        <v>0</v>
      </c>
      <c r="F29" s="152" t="e">
        <f>IF(ROUND(VALUE(SUBSTITUTE(連結実質赤字比率に係る赤字・黒字の構成分析!H$41,"▲", "-")), 2) &lt; 0, ABS(ROUND(VALUE(SUBSTITUTE(連結実質赤字比率に係る赤字・黒字の構成分析!H$41,"▲", "-")), 2)), NA())</f>
        <v>#N/A</v>
      </c>
      <c r="G29" s="152">
        <f>IF(ROUND(VALUE(SUBSTITUTE(連結実質赤字比率に係る赤字・黒字の構成分析!H$41,"▲", "-")), 2) &gt;= 0, ABS(ROUND(VALUE(SUBSTITUTE(連結実質赤字比率に係る赤字・黒字の構成分析!H$41,"▲", "-")), 2)), NA())</f>
        <v>0</v>
      </c>
      <c r="H29" s="152" t="e">
        <f>IF(ROUND(VALUE(SUBSTITUTE(連結実質赤字比率に係る赤字・黒字の構成分析!I$41,"▲", "-")), 2) &lt; 0, ABS(ROUND(VALUE(SUBSTITUTE(連結実質赤字比率に係る赤字・黒字の構成分析!I$41,"▲", "-")), 2)), NA())</f>
        <v>#N/A</v>
      </c>
      <c r="I29" s="152">
        <f>IF(ROUND(VALUE(SUBSTITUTE(連結実質赤字比率に係る赤字・黒字の構成分析!I$41,"▲", "-")), 2) &gt;= 0, ABS(ROUND(VALUE(SUBSTITUTE(連結実質赤字比率に係る赤字・黒字の構成分析!I$41,"▲", "-")), 2)), NA())</f>
        <v>0</v>
      </c>
      <c r="J29" s="152" t="e">
        <f>IF(ROUND(VALUE(SUBSTITUTE(連結実質赤字比率に係る赤字・黒字の構成分析!J$41,"▲", "-")), 2) &lt; 0, ABS(ROUND(VALUE(SUBSTITUTE(連結実質赤字比率に係る赤字・黒字の構成分析!J$41,"▲", "-")), 2)), NA())</f>
        <v>#N/A</v>
      </c>
      <c r="K29" s="152">
        <f>IF(ROUND(VALUE(SUBSTITUTE(連結実質赤字比率に係る赤字・黒字の構成分析!J$41,"▲", "-")), 2) &gt;= 0, ABS(ROUND(VALUE(SUBSTITUTE(連結実質赤字比率に係る赤字・黒字の構成分析!J$41,"▲", "-")), 2)), NA())</f>
        <v>0</v>
      </c>
    </row>
    <row r="30" spans="1:11" x14ac:dyDescent="0.15">
      <c r="A30" s="152" t="str">
        <f>IF(連結実質赤字比率に係る赤字・黒字の構成分析!C$40="",NA(),連結実質赤字比率に係る赤字・黒字の構成分析!C$40)</f>
        <v>災害救助基金特別会計</v>
      </c>
      <c r="B30" s="152" t="e">
        <f>IF(ROUND(VALUE(SUBSTITUTE(連結実質赤字比率に係る赤字・黒字の構成分析!F$40,"▲", "-")), 2) &lt; 0, ABS(ROUND(VALUE(SUBSTITUTE(連結実質赤字比率に係る赤字・黒字の構成分析!F$40,"▲", "-")), 2)), NA())</f>
        <v>#N/A</v>
      </c>
      <c r="C30" s="152">
        <f>IF(ROUND(VALUE(SUBSTITUTE(連結実質赤字比率に係る赤字・黒字の構成分析!F$40,"▲", "-")), 2) &gt;= 0, ABS(ROUND(VALUE(SUBSTITUTE(連結実質赤字比率に係る赤字・黒字の構成分析!F$40,"▲", "-")), 2)), NA())</f>
        <v>0</v>
      </c>
      <c r="D30" s="152" t="e">
        <f>IF(ROUND(VALUE(SUBSTITUTE(連結実質赤字比率に係る赤字・黒字の構成分析!G$40,"▲", "-")), 2) &lt; 0, ABS(ROUND(VALUE(SUBSTITUTE(連結実質赤字比率に係る赤字・黒字の構成分析!G$40,"▲", "-")), 2)), NA())</f>
        <v>#N/A</v>
      </c>
      <c r="E30" s="152">
        <f>IF(ROUND(VALUE(SUBSTITUTE(連結実質赤字比率に係る赤字・黒字の構成分析!G$40,"▲", "-")), 2) &gt;= 0, ABS(ROUND(VALUE(SUBSTITUTE(連結実質赤字比率に係る赤字・黒字の構成分析!G$40,"▲", "-")), 2)), NA())</f>
        <v>0</v>
      </c>
      <c r="F30" s="152" t="e">
        <f>IF(ROUND(VALUE(SUBSTITUTE(連結実質赤字比率に係る赤字・黒字の構成分析!H$40,"▲", "-")), 2) &lt; 0, ABS(ROUND(VALUE(SUBSTITUTE(連結実質赤字比率に係る赤字・黒字の構成分析!H$40,"▲", "-")), 2)), NA())</f>
        <v>#N/A</v>
      </c>
      <c r="G30" s="152">
        <f>IF(ROUND(VALUE(SUBSTITUTE(連結実質赤字比率に係る赤字・黒字の構成分析!H$40,"▲", "-")), 2) &gt;= 0, ABS(ROUND(VALUE(SUBSTITUTE(連結実質赤字比率に係る赤字・黒字の構成分析!H$40,"▲", "-")), 2)), NA())</f>
        <v>0</v>
      </c>
      <c r="H30" s="152" t="e">
        <f>IF(ROUND(VALUE(SUBSTITUTE(連結実質赤字比率に係る赤字・黒字の構成分析!I$40,"▲", "-")), 2) &lt; 0, ABS(ROUND(VALUE(SUBSTITUTE(連結実質赤字比率に係る赤字・黒字の構成分析!I$40,"▲", "-")), 2)), NA())</f>
        <v>#N/A</v>
      </c>
      <c r="I30" s="152">
        <f>IF(ROUND(VALUE(SUBSTITUTE(連結実質赤字比率に係る赤字・黒字の構成分析!I$40,"▲", "-")), 2) &gt;= 0, ABS(ROUND(VALUE(SUBSTITUTE(連結実質赤字比率に係る赤字・黒字の構成分析!I$40,"▲", "-")), 2)), NA())</f>
        <v>0</v>
      </c>
      <c r="J30" s="152" t="e">
        <f>IF(ROUND(VALUE(SUBSTITUTE(連結実質赤字比率に係る赤字・黒字の構成分析!J$40,"▲", "-")), 2) &lt; 0, ABS(ROUND(VALUE(SUBSTITUTE(連結実質赤字比率に係る赤字・黒字の構成分析!J$40,"▲", "-")), 2)), NA())</f>
        <v>#N/A</v>
      </c>
      <c r="K30" s="152">
        <f>IF(ROUND(VALUE(SUBSTITUTE(連結実質赤字比率に係る赤字・黒字の構成分析!J$40,"▲", "-")), 2) &gt;= 0, ABS(ROUND(VALUE(SUBSTITUTE(連結実質赤字比率に係る赤字・黒字の構成分析!J$40,"▲", "-")), 2)), NA())</f>
        <v>0</v>
      </c>
    </row>
    <row r="31" spans="1:11" x14ac:dyDescent="0.15">
      <c r="A31" s="152" t="str">
        <f>IF(連結実質赤字比率に係る赤字・黒字の構成分析!C$39="",NA(),連結実質赤字比率に係る赤字・黒字の構成分析!C$39)</f>
        <v>証紙特別会計</v>
      </c>
      <c r="B31" s="152" t="e">
        <f>IF(ROUND(VALUE(SUBSTITUTE(連結実質赤字比率に係る赤字・黒字の構成分析!F$39,"▲", "-")), 2) &lt; 0, ABS(ROUND(VALUE(SUBSTITUTE(連結実質赤字比率に係る赤字・黒字の構成分析!F$39,"▲", "-")), 2)), NA())</f>
        <v>#N/A</v>
      </c>
      <c r="C31" s="152">
        <f>IF(ROUND(VALUE(SUBSTITUTE(連結実質赤字比率に係る赤字・黒字の構成分析!F$39,"▲", "-")), 2) &gt;= 0, ABS(ROUND(VALUE(SUBSTITUTE(連結実質赤字比率に係る赤字・黒字の構成分析!F$39,"▲", "-")), 2)), NA())</f>
        <v>0.02</v>
      </c>
      <c r="D31" s="152" t="e">
        <f>IF(ROUND(VALUE(SUBSTITUTE(連結実質赤字比率に係る赤字・黒字の構成分析!G$39,"▲", "-")), 2) &lt; 0, ABS(ROUND(VALUE(SUBSTITUTE(連結実質赤字比率に係る赤字・黒字の構成分析!G$39,"▲", "-")), 2)), NA())</f>
        <v>#N/A</v>
      </c>
      <c r="E31" s="152">
        <f>IF(ROUND(VALUE(SUBSTITUTE(連結実質赤字比率に係る赤字・黒字の構成分析!G$39,"▲", "-")), 2) &gt;= 0, ABS(ROUND(VALUE(SUBSTITUTE(連結実質赤字比率に係る赤字・黒字の構成分析!G$39,"▲", "-")), 2)), NA())</f>
        <v>0.02</v>
      </c>
      <c r="F31" s="152" t="e">
        <f>IF(ROUND(VALUE(SUBSTITUTE(連結実質赤字比率に係る赤字・黒字の構成分析!H$39,"▲", "-")), 2) &lt; 0, ABS(ROUND(VALUE(SUBSTITUTE(連結実質赤字比率に係る赤字・黒字の構成分析!H$39,"▲", "-")), 2)), NA())</f>
        <v>#N/A</v>
      </c>
      <c r="G31" s="152">
        <f>IF(ROUND(VALUE(SUBSTITUTE(連結実質赤字比率に係る赤字・黒字の構成分析!H$39,"▲", "-")), 2) &gt;= 0, ABS(ROUND(VALUE(SUBSTITUTE(連結実質赤字比率に係る赤字・黒字の構成分析!H$39,"▲", "-")), 2)), NA())</f>
        <v>0.02</v>
      </c>
      <c r="H31" s="152" t="e">
        <f>IF(ROUND(VALUE(SUBSTITUTE(連結実質赤字比率に係る赤字・黒字の構成分析!I$39,"▲", "-")), 2) &lt; 0, ABS(ROUND(VALUE(SUBSTITUTE(連結実質赤字比率に係る赤字・黒字の構成分析!I$39,"▲", "-")), 2)), NA())</f>
        <v>#N/A</v>
      </c>
      <c r="I31" s="152">
        <f>IF(ROUND(VALUE(SUBSTITUTE(連結実質赤字比率に係る赤字・黒字の構成分析!I$39,"▲", "-")), 2) &gt;= 0, ABS(ROUND(VALUE(SUBSTITUTE(連結実質赤字比率に係る赤字・黒字の構成分析!I$39,"▲", "-")), 2)), NA())</f>
        <v>0.02</v>
      </c>
      <c r="J31" s="152" t="e">
        <f>IF(ROUND(VALUE(SUBSTITUTE(連結実質赤字比率に係る赤字・黒字の構成分析!J$39,"▲", "-")), 2) &lt; 0, ABS(ROUND(VALUE(SUBSTITUTE(連結実質赤字比率に係る赤字・黒字の構成分析!J$39,"▲", "-")), 2)), NA())</f>
        <v>#N/A</v>
      </c>
      <c r="K31" s="152">
        <f>IF(ROUND(VALUE(SUBSTITUTE(連結実質赤字比率に係る赤字・黒字の構成分析!J$39,"▲", "-")), 2) &gt;= 0, ABS(ROUND(VALUE(SUBSTITUTE(連結実質赤字比率に係る赤字・黒字の構成分析!J$39,"▲", "-")), 2)), NA())</f>
        <v>0.02</v>
      </c>
    </row>
    <row r="32" spans="1:11" x14ac:dyDescent="0.15">
      <c r="A32" s="152" t="str">
        <f>IF(連結実質赤字比率に係る赤字・黒字の構成分析!C$38="",NA(),連結実質赤字比率に係る赤字・黒字の構成分析!C$38)</f>
        <v>佐賀県産業用地造成事業特別会計</v>
      </c>
      <c r="B32" s="152" t="e">
        <f>IF(ROUND(VALUE(SUBSTITUTE(連結実質赤字比率に係る赤字・黒字の構成分析!F$38,"▲", "-")), 2) &lt; 0, ABS(ROUND(VALUE(SUBSTITUTE(連結実質赤字比率に係る赤字・黒字の構成分析!F$38,"▲", "-")), 2)), NA())</f>
        <v>#N/A</v>
      </c>
      <c r="C32" s="152">
        <f>IF(ROUND(VALUE(SUBSTITUTE(連結実質赤字比率に係る赤字・黒字の構成分析!F$38,"▲", "-")), 2) &gt;= 0, ABS(ROUND(VALUE(SUBSTITUTE(連結実質赤字比率に係る赤字・黒字の構成分析!F$38,"▲", "-")), 2)), NA())</f>
        <v>0.17</v>
      </c>
      <c r="D32" s="152" t="e">
        <f>IF(ROUND(VALUE(SUBSTITUTE(連結実質赤字比率に係る赤字・黒字の構成分析!G$38,"▲", "-")), 2) &lt; 0, ABS(ROUND(VALUE(SUBSTITUTE(連結実質赤字比率に係る赤字・黒字の構成分析!G$38,"▲", "-")), 2)), NA())</f>
        <v>#N/A</v>
      </c>
      <c r="E32" s="152">
        <f>IF(ROUND(VALUE(SUBSTITUTE(連結実質赤字比率に係る赤字・黒字の構成分析!G$38,"▲", "-")), 2) &gt;= 0, ABS(ROUND(VALUE(SUBSTITUTE(連結実質赤字比率に係る赤字・黒字の構成分析!G$38,"▲", "-")), 2)), NA())</f>
        <v>0.02</v>
      </c>
      <c r="F32" s="152" t="e">
        <f>IF(ROUND(VALUE(SUBSTITUTE(連結実質赤字比率に係る赤字・黒字の構成分析!H$38,"▲", "-")), 2) &lt; 0, ABS(ROUND(VALUE(SUBSTITUTE(連結実質赤字比率に係る赤字・黒字の構成分析!H$38,"▲", "-")), 2)), NA())</f>
        <v>#N/A</v>
      </c>
      <c r="G32" s="152">
        <f>IF(ROUND(VALUE(SUBSTITUTE(連結実質赤字比率に係る赤字・黒字の構成分析!H$38,"▲", "-")), 2) &gt;= 0, ABS(ROUND(VALUE(SUBSTITUTE(連結実質赤字比率に係る赤字・黒字の構成分析!H$38,"▲", "-")), 2)), NA())</f>
        <v>0.23</v>
      </c>
      <c r="H32" s="152" t="e">
        <f>IF(ROUND(VALUE(SUBSTITUTE(連結実質赤字比率に係る赤字・黒字の構成分析!I$38,"▲", "-")), 2) &lt; 0, ABS(ROUND(VALUE(SUBSTITUTE(連結実質赤字比率に係る赤字・黒字の構成分析!I$38,"▲", "-")), 2)), NA())</f>
        <v>#N/A</v>
      </c>
      <c r="I32" s="152">
        <f>IF(ROUND(VALUE(SUBSTITUTE(連結実質赤字比率に係る赤字・黒字の構成分析!I$38,"▲", "-")), 2) &gt;= 0, ABS(ROUND(VALUE(SUBSTITUTE(連結実質赤字比率に係る赤字・黒字の構成分析!I$38,"▲", "-")), 2)), NA())</f>
        <v>0.21</v>
      </c>
      <c r="J32" s="152" t="e">
        <f>IF(ROUND(VALUE(SUBSTITUTE(連結実質赤字比率に係る赤字・黒字の構成分析!J$38,"▲", "-")), 2) &lt; 0, ABS(ROUND(VALUE(SUBSTITUTE(連結実質赤字比率に係る赤字・黒字の構成分析!J$38,"▲", "-")), 2)), NA())</f>
        <v>#N/A</v>
      </c>
      <c r="K32" s="152">
        <f>IF(ROUND(VALUE(SUBSTITUTE(連結実質赤字比率に係る赤字・黒字の構成分析!J$38,"▲", "-")), 2) &gt;= 0, ABS(ROUND(VALUE(SUBSTITUTE(連結実質赤字比率に係る赤字・黒字の構成分析!J$38,"▲", "-")), 2)), NA())</f>
        <v>0.22</v>
      </c>
    </row>
    <row r="33" spans="1:16" x14ac:dyDescent="0.15">
      <c r="A33" s="152" t="str">
        <f>IF(連結実質赤字比率に係る赤字・黒字の構成分析!C$37="",NA(),連結実質赤字比率に係る赤字・黒字の構成分析!C$37)</f>
        <v>佐賀県港湾整備事業特別会計</v>
      </c>
      <c r="B33" s="152" t="e">
        <f>IF(ROUND(VALUE(SUBSTITUTE(連結実質赤字比率に係る赤字・黒字の構成分析!F$37,"▲", "-")), 2) &lt; 0, ABS(ROUND(VALUE(SUBSTITUTE(連結実質赤字比率に係る赤字・黒字の構成分析!F$37,"▲", "-")), 2)), NA())</f>
        <v>#N/A</v>
      </c>
      <c r="C33" s="152">
        <f>IF(ROUND(VALUE(SUBSTITUTE(連結実質赤字比率に係る赤字・黒字の構成分析!F$37,"▲", "-")), 2) &gt;= 0, ABS(ROUND(VALUE(SUBSTITUTE(連結実質赤字比率に係る赤字・黒字の構成分析!F$37,"▲", "-")), 2)), NA())</f>
        <v>0.21</v>
      </c>
      <c r="D33" s="152" t="e">
        <f>IF(ROUND(VALUE(SUBSTITUTE(連結実質赤字比率に係る赤字・黒字の構成分析!G$37,"▲", "-")), 2) &lt; 0, ABS(ROUND(VALUE(SUBSTITUTE(連結実質赤字比率に係る赤字・黒字の構成分析!G$37,"▲", "-")), 2)), NA())</f>
        <v>#N/A</v>
      </c>
      <c r="E33" s="152">
        <f>IF(ROUND(VALUE(SUBSTITUTE(連結実質赤字比率に係る赤字・黒字の構成分析!G$37,"▲", "-")), 2) &gt;= 0, ABS(ROUND(VALUE(SUBSTITUTE(連結実質赤字比率に係る赤字・黒字の構成分析!G$37,"▲", "-")), 2)), NA())</f>
        <v>0.25</v>
      </c>
      <c r="F33" s="152" t="e">
        <f>IF(ROUND(VALUE(SUBSTITUTE(連結実質赤字比率に係る赤字・黒字の構成分析!H$37,"▲", "-")), 2) &lt; 0, ABS(ROUND(VALUE(SUBSTITUTE(連結実質赤字比率に係る赤字・黒字の構成分析!H$37,"▲", "-")), 2)), NA())</f>
        <v>#N/A</v>
      </c>
      <c r="G33" s="152">
        <f>IF(ROUND(VALUE(SUBSTITUTE(連結実質赤字比率に係る赤字・黒字の構成分析!H$37,"▲", "-")), 2) &gt;= 0, ABS(ROUND(VALUE(SUBSTITUTE(連結実質赤字比率に係る赤字・黒字の構成分析!H$37,"▲", "-")), 2)), NA())</f>
        <v>0.28999999999999998</v>
      </c>
      <c r="H33" s="152" t="e">
        <f>IF(ROUND(VALUE(SUBSTITUTE(連結実質赤字比率に係る赤字・黒字の構成分析!I$37,"▲", "-")), 2) &lt; 0, ABS(ROUND(VALUE(SUBSTITUTE(連結実質赤字比率に係る赤字・黒字の構成分析!I$37,"▲", "-")), 2)), NA())</f>
        <v>#N/A</v>
      </c>
      <c r="I33" s="152">
        <f>IF(ROUND(VALUE(SUBSTITUTE(連結実質赤字比率に係る赤字・黒字の構成分析!I$37,"▲", "-")), 2) &gt;= 0, ABS(ROUND(VALUE(SUBSTITUTE(連結実質赤字比率に係る赤字・黒字の構成分析!I$37,"▲", "-")), 2)), NA())</f>
        <v>0.25</v>
      </c>
      <c r="J33" s="152" t="e">
        <f>IF(ROUND(VALUE(SUBSTITUTE(連結実質赤字比率に係る赤字・黒字の構成分析!J$37,"▲", "-")), 2) &lt; 0, ABS(ROUND(VALUE(SUBSTITUTE(連結実質赤字比率に係る赤字・黒字の構成分析!J$37,"▲", "-")), 2)), NA())</f>
        <v>#N/A</v>
      </c>
      <c r="K33" s="152">
        <f>IF(ROUND(VALUE(SUBSTITUTE(連結実質赤字比率に係る赤字・黒字の構成分析!J$37,"▲", "-")), 2) &gt;= 0, ABS(ROUND(VALUE(SUBSTITUTE(連結実質赤字比率に係る赤字・黒字の構成分析!J$37,"▲", "-")), 2)), NA())</f>
        <v>0.25</v>
      </c>
    </row>
    <row r="34" spans="1:16" x14ac:dyDescent="0.15">
      <c r="A34" s="152" t="str">
        <f>IF(連結実質赤字比率に係る赤字・黒字の構成分析!C$36="",NA(),連結実質赤字比率に係る赤字・黒字の構成分析!C$36)</f>
        <v>国民健康保険事業特別会計</v>
      </c>
      <c r="B34" s="152" t="e">
        <f>IF(ROUND(VALUE(SUBSTITUTE(連結実質赤字比率に係る赤字・黒字の構成分析!F$36,"▲", "-")), 2) &lt; 0, ABS(ROUND(VALUE(SUBSTITUTE(連結実質赤字比率に係る赤字・黒字の構成分析!F$36,"▲", "-")), 2)), NA())</f>
        <v>#VALUE!</v>
      </c>
      <c r="C34" s="152" t="e">
        <f>IF(ROUND(VALUE(SUBSTITUTE(連結実質赤字比率に係る赤字・黒字の構成分析!F$36,"▲", "-")), 2) &gt;= 0, ABS(ROUND(VALUE(SUBSTITUTE(連結実質赤字比率に係る赤字・黒字の構成分析!F$36,"▲", "-")), 2)), NA())</f>
        <v>#VALUE!</v>
      </c>
      <c r="D34" s="152" t="e">
        <f>IF(ROUND(VALUE(SUBSTITUTE(連結実質赤字比率に係る赤字・黒字の構成分析!G$36,"▲", "-")), 2) &lt; 0, ABS(ROUND(VALUE(SUBSTITUTE(連結実質赤字比率に係る赤字・黒字の構成分析!G$36,"▲", "-")), 2)), NA())</f>
        <v>#VALUE!</v>
      </c>
      <c r="E34" s="152" t="e">
        <f>IF(ROUND(VALUE(SUBSTITUTE(連結実質赤字比率に係る赤字・黒字の構成分析!G$36,"▲", "-")), 2) &gt;= 0, ABS(ROUND(VALUE(SUBSTITUTE(連結実質赤字比率に係る赤字・黒字の構成分析!G$36,"▲", "-")), 2)), NA())</f>
        <v>#VALUE!</v>
      </c>
      <c r="F34" s="152" t="e">
        <f>IF(ROUND(VALUE(SUBSTITUTE(連結実質赤字比率に係る赤字・黒字の構成分析!H$36,"▲", "-")), 2) &lt; 0, ABS(ROUND(VALUE(SUBSTITUTE(連結実質赤字比率に係る赤字・黒字の構成分析!H$36,"▲", "-")), 2)), NA())</f>
        <v>#VALUE!</v>
      </c>
      <c r="G34" s="152" t="e">
        <f>IF(ROUND(VALUE(SUBSTITUTE(連結実質赤字比率に係る赤字・黒字の構成分析!H$36,"▲", "-")), 2) &gt;= 0, ABS(ROUND(VALUE(SUBSTITUTE(連結実質赤字比率に係る赤字・黒字の構成分析!H$36,"▲", "-")), 2)), NA())</f>
        <v>#VALUE!</v>
      </c>
      <c r="H34" s="152" t="e">
        <f>IF(ROUND(VALUE(SUBSTITUTE(連結実質赤字比率に係る赤字・黒字の構成分析!I$36,"▲", "-")), 2) &lt; 0, ABS(ROUND(VALUE(SUBSTITUTE(連結実質赤字比率に係る赤字・黒字の構成分析!I$36,"▲", "-")), 2)), NA())</f>
        <v>#VALUE!</v>
      </c>
      <c r="I34" s="152" t="e">
        <f>IF(ROUND(VALUE(SUBSTITUTE(連結実質赤字比率に係る赤字・黒字の構成分析!I$36,"▲", "-")), 2) &gt;= 0, ABS(ROUND(VALUE(SUBSTITUTE(連結実質赤字比率に係る赤字・黒字の構成分析!I$36,"▲", "-")), 2)), NA())</f>
        <v>#VALUE!</v>
      </c>
      <c r="J34" s="152" t="e">
        <f>IF(ROUND(VALUE(SUBSTITUTE(連結実質赤字比率に係る赤字・黒字の構成分析!J$36,"▲", "-")), 2) &lt; 0, ABS(ROUND(VALUE(SUBSTITUTE(連結実質赤字比率に係る赤字・黒字の構成分析!J$36,"▲", "-")), 2)), NA())</f>
        <v>#N/A</v>
      </c>
      <c r="K34" s="152">
        <f>IF(ROUND(VALUE(SUBSTITUTE(連結実質赤字比率に係る赤字・黒字の構成分析!J$36,"▲", "-")), 2) &gt;= 0, ABS(ROUND(VALUE(SUBSTITUTE(連結実質赤字比率に係る赤字・黒字の構成分析!J$36,"▲", "-")), 2)), NA())</f>
        <v>0.53</v>
      </c>
    </row>
    <row r="35" spans="1:16" x14ac:dyDescent="0.15">
      <c r="A35" s="152" t="str">
        <f>IF(連結実質赤字比率に係る赤字・黒字の構成分析!C$35="",NA(),連結実質赤字比率に係る赤字・黒字の構成分析!C$35)</f>
        <v>佐賀県工業用水道事業会計</v>
      </c>
      <c r="B35" s="152" t="e">
        <f>IF(ROUND(VALUE(SUBSTITUTE(連結実質赤字比率に係る赤字・黒字の構成分析!F$35,"▲", "-")), 2) &lt; 0, ABS(ROUND(VALUE(SUBSTITUTE(連結実質赤字比率に係る赤字・黒字の構成分析!F$35,"▲", "-")), 2)), NA())</f>
        <v>#N/A</v>
      </c>
      <c r="C35" s="152">
        <f>IF(ROUND(VALUE(SUBSTITUTE(連結実質赤字比率に係る赤字・黒字の構成分析!F$35,"▲", "-")), 2) &gt;= 0, ABS(ROUND(VALUE(SUBSTITUTE(連結実質赤字比率に係る赤字・黒字の構成分析!F$35,"▲", "-")), 2)), NA())</f>
        <v>0.67</v>
      </c>
      <c r="D35" s="152" t="e">
        <f>IF(ROUND(VALUE(SUBSTITUTE(連結実質赤字比率に係る赤字・黒字の構成分析!G$35,"▲", "-")), 2) &lt; 0, ABS(ROUND(VALUE(SUBSTITUTE(連結実質赤字比率に係る赤字・黒字の構成分析!G$35,"▲", "-")), 2)), NA())</f>
        <v>#N/A</v>
      </c>
      <c r="E35" s="152">
        <f>IF(ROUND(VALUE(SUBSTITUTE(連結実質赤字比率に係る赤字・黒字の構成分析!G$35,"▲", "-")), 2) &gt;= 0, ABS(ROUND(VALUE(SUBSTITUTE(連結実質赤字比率に係る赤字・黒字の構成分析!G$35,"▲", "-")), 2)), NA())</f>
        <v>0.71</v>
      </c>
      <c r="F35" s="152" t="e">
        <f>IF(ROUND(VALUE(SUBSTITUTE(連結実質赤字比率に係る赤字・黒字の構成分析!H$35,"▲", "-")), 2) &lt; 0, ABS(ROUND(VALUE(SUBSTITUTE(連結実質赤字比率に係る赤字・黒字の構成分析!H$35,"▲", "-")), 2)), NA())</f>
        <v>#N/A</v>
      </c>
      <c r="G35" s="152">
        <f>IF(ROUND(VALUE(SUBSTITUTE(連結実質赤字比率に係る赤字・黒字の構成分析!H$35,"▲", "-")), 2) &gt;= 0, ABS(ROUND(VALUE(SUBSTITUTE(連結実質赤字比率に係る赤字・黒字の構成分析!H$35,"▲", "-")), 2)), NA())</f>
        <v>0.77</v>
      </c>
      <c r="H35" s="152" t="e">
        <f>IF(ROUND(VALUE(SUBSTITUTE(連結実質赤字比率に係る赤字・黒字の構成分析!I$35,"▲", "-")), 2) &lt; 0, ABS(ROUND(VALUE(SUBSTITUTE(連結実質赤字比率に係る赤字・黒字の構成分析!I$35,"▲", "-")), 2)), NA())</f>
        <v>#N/A</v>
      </c>
      <c r="I35" s="152">
        <f>IF(ROUND(VALUE(SUBSTITUTE(連結実質赤字比率に係る赤字・黒字の構成分析!I$35,"▲", "-")), 2) &gt;= 0, ABS(ROUND(VALUE(SUBSTITUTE(連結実質赤字比率に係る赤字・黒字の構成分析!I$35,"▲", "-")), 2)), NA())</f>
        <v>0.81</v>
      </c>
      <c r="J35" s="152" t="e">
        <f>IF(ROUND(VALUE(SUBSTITUTE(連結実質赤字比率に係る赤字・黒字の構成分析!J$35,"▲", "-")), 2) &lt; 0, ABS(ROUND(VALUE(SUBSTITUTE(連結実質赤字比率に係る赤字・黒字の構成分析!J$35,"▲", "-")), 2)), NA())</f>
        <v>#N/A</v>
      </c>
      <c r="K35" s="152">
        <f>IF(ROUND(VALUE(SUBSTITUTE(連結実質赤字比率に係る赤字・黒字の構成分析!J$35,"▲", "-")), 2) &gt;= 0, ABS(ROUND(VALUE(SUBSTITUTE(連結実質赤字比率に係る赤字・黒字の構成分析!J$35,"▲", "-")), 2)), NA())</f>
        <v>0.84</v>
      </c>
    </row>
    <row r="36" spans="1:16" x14ac:dyDescent="0.15">
      <c r="A36" s="152" t="str">
        <f>IF(連結実質赤字比率に係る赤字・黒字の構成分析!C$34="",NA(),連結実質赤字比率に係る赤字・黒字の構成分析!C$34)</f>
        <v>一般会計</v>
      </c>
      <c r="B36" s="152" t="e">
        <f>IF(ROUND(VALUE(SUBSTITUTE(連結実質赤字比率に係る赤字・黒字の構成分析!F$34,"▲", "-")), 2) &lt; 0, ABS(ROUND(VALUE(SUBSTITUTE(連結実質赤字比率に係る赤字・黒字の構成分析!F$34,"▲", "-")), 2)), NA())</f>
        <v>#N/A</v>
      </c>
      <c r="C36" s="152">
        <f>IF(ROUND(VALUE(SUBSTITUTE(連結実質赤字比率に係る赤字・黒字の構成分析!F$34,"▲", "-")), 2) &gt;= 0, ABS(ROUND(VALUE(SUBSTITUTE(連結実質赤字比率に係る赤字・黒字の構成分析!F$34,"▲", "-")), 2)), NA())</f>
        <v>2.04</v>
      </c>
      <c r="D36" s="152" t="e">
        <f>IF(ROUND(VALUE(SUBSTITUTE(連結実質赤字比率に係る赤字・黒字の構成分析!G$34,"▲", "-")), 2) &lt; 0, ABS(ROUND(VALUE(SUBSTITUTE(連結実質赤字比率に係る赤字・黒字の構成分析!G$34,"▲", "-")), 2)), NA())</f>
        <v>#N/A</v>
      </c>
      <c r="E36" s="152">
        <f>IF(ROUND(VALUE(SUBSTITUTE(連結実質赤字比率に係る赤字・黒字の構成分析!G$34,"▲", "-")), 2) &gt;= 0, ABS(ROUND(VALUE(SUBSTITUTE(連結実質赤字比率に係る赤字・黒字の構成分析!G$34,"▲", "-")), 2)), NA())</f>
        <v>2.11</v>
      </c>
      <c r="F36" s="152" t="e">
        <f>IF(ROUND(VALUE(SUBSTITUTE(連結実質赤字比率に係る赤字・黒字の構成分析!H$34,"▲", "-")), 2) &lt; 0, ABS(ROUND(VALUE(SUBSTITUTE(連結実質赤字比率に係る赤字・黒字の構成分析!H$34,"▲", "-")), 2)), NA())</f>
        <v>#N/A</v>
      </c>
      <c r="G36" s="152">
        <f>IF(ROUND(VALUE(SUBSTITUTE(連結実質赤字比率に係る赤字・黒字の構成分析!H$34,"▲", "-")), 2) &gt;= 0, ABS(ROUND(VALUE(SUBSTITUTE(連結実質赤字比率に係る赤字・黒字の構成分析!H$34,"▲", "-")), 2)), NA())</f>
        <v>1.52</v>
      </c>
      <c r="H36" s="152" t="e">
        <f>IF(ROUND(VALUE(SUBSTITUTE(連結実質赤字比率に係る赤字・黒字の構成分析!I$34,"▲", "-")), 2) &lt; 0, ABS(ROUND(VALUE(SUBSTITUTE(連結実質赤字比率に係る赤字・黒字の構成分析!I$34,"▲", "-")), 2)), NA())</f>
        <v>#N/A</v>
      </c>
      <c r="I36" s="152">
        <f>IF(ROUND(VALUE(SUBSTITUTE(連結実質赤字比率に係る赤字・黒字の構成分析!I$34,"▲", "-")), 2) &gt;= 0, ABS(ROUND(VALUE(SUBSTITUTE(連結実質赤字比率に係る赤字・黒字の構成分析!I$34,"▲", "-")), 2)), NA())</f>
        <v>1.81</v>
      </c>
      <c r="J36" s="152" t="e">
        <f>IF(ROUND(VALUE(SUBSTITUTE(連結実質赤字比率に係る赤字・黒字の構成分析!J$34,"▲", "-")), 2) &lt; 0, ABS(ROUND(VALUE(SUBSTITUTE(連結実質赤字比率に係る赤字・黒字の構成分析!J$34,"▲", "-")), 2)), NA())</f>
        <v>#N/A</v>
      </c>
      <c r="K36" s="152">
        <f>IF(ROUND(VALUE(SUBSTITUTE(連結実質赤字比率に係る赤字・黒字の構成分析!J$34,"▲", "-")), 2) &gt;= 0, ABS(ROUND(VALUE(SUBSTITUTE(連結実質赤字比率に係る赤字・黒字の構成分析!J$34,"▲", "-")), 2)), NA())</f>
        <v>2.0699999999999998</v>
      </c>
    </row>
    <row r="39" spans="1:16" x14ac:dyDescent="0.15">
      <c r="A39" s="121" t="s">
        <v>57</v>
      </c>
    </row>
    <row r="40" spans="1:16" x14ac:dyDescent="0.15">
      <c r="A40" s="153"/>
      <c r="B40" s="153" t="str">
        <f>'実質公債費比率（分子）の構造'!K$44</f>
        <v>H26</v>
      </c>
      <c r="C40" s="153"/>
      <c r="D40" s="153"/>
      <c r="E40" s="153" t="str">
        <f>'実質公債費比率（分子）の構造'!L$44</f>
        <v>H27</v>
      </c>
      <c r="F40" s="153"/>
      <c r="G40" s="153"/>
      <c r="H40" s="153" t="str">
        <f>'実質公債費比率（分子）の構造'!M$44</f>
        <v>H28</v>
      </c>
      <c r="I40" s="153"/>
      <c r="J40" s="153"/>
      <c r="K40" s="153" t="str">
        <f>'実質公債費比率（分子）の構造'!N$44</f>
        <v>H29</v>
      </c>
      <c r="L40" s="153"/>
      <c r="M40" s="153"/>
      <c r="N40" s="153" t="str">
        <f>'実質公債費比率（分子）の構造'!O$44</f>
        <v>H30</v>
      </c>
      <c r="O40" s="153"/>
      <c r="P40" s="153"/>
    </row>
    <row r="41" spans="1:16" x14ac:dyDescent="0.15">
      <c r="A41" s="153"/>
      <c r="B41" s="153" t="s">
        <v>58</v>
      </c>
      <c r="C41" s="153"/>
      <c r="D41" s="153" t="s">
        <v>59</v>
      </c>
      <c r="E41" s="153" t="s">
        <v>58</v>
      </c>
      <c r="F41" s="153"/>
      <c r="G41" s="153" t="s">
        <v>59</v>
      </c>
      <c r="H41" s="153" t="s">
        <v>58</v>
      </c>
      <c r="I41" s="153"/>
      <c r="J41" s="153" t="s">
        <v>59</v>
      </c>
      <c r="K41" s="153" t="s">
        <v>58</v>
      </c>
      <c r="L41" s="153"/>
      <c r="M41" s="153" t="s">
        <v>59</v>
      </c>
      <c r="N41" s="153" t="s">
        <v>58</v>
      </c>
      <c r="O41" s="153"/>
      <c r="P41" s="153" t="s">
        <v>59</v>
      </c>
    </row>
    <row r="42" spans="1:16" x14ac:dyDescent="0.15">
      <c r="A42" s="153" t="s">
        <v>60</v>
      </c>
      <c r="B42" s="153"/>
      <c r="C42" s="153"/>
      <c r="D42" s="153">
        <f>'実質公債費比率（分子）の構造'!K$52</f>
        <v>46046</v>
      </c>
      <c r="E42" s="153"/>
      <c r="F42" s="153"/>
      <c r="G42" s="153">
        <f>'実質公債費比率（分子）の構造'!L$52</f>
        <v>46749</v>
      </c>
      <c r="H42" s="153"/>
      <c r="I42" s="153"/>
      <c r="J42" s="153">
        <f>'実質公債費比率（分子）の構造'!M$52</f>
        <v>47350</v>
      </c>
      <c r="K42" s="153"/>
      <c r="L42" s="153"/>
      <c r="M42" s="153">
        <f>'実質公債費比率（分子）の構造'!N$52</f>
        <v>47094</v>
      </c>
      <c r="N42" s="153"/>
      <c r="O42" s="153"/>
      <c r="P42" s="153">
        <f>'実質公債費比率（分子）の構造'!O$52</f>
        <v>47002</v>
      </c>
    </row>
    <row r="43" spans="1:16" x14ac:dyDescent="0.15">
      <c r="A43" s="153" t="s">
        <v>61</v>
      </c>
      <c r="B43" s="153">
        <f>'実質公債費比率（分子）の構造'!K$51</f>
        <v>8</v>
      </c>
      <c r="C43" s="153"/>
      <c r="D43" s="153"/>
      <c r="E43" s="153">
        <f>'実質公債費比率（分子）の構造'!L$51</f>
        <v>9</v>
      </c>
      <c r="F43" s="153"/>
      <c r="G43" s="153"/>
      <c r="H43" s="153">
        <f>'実質公債費比率（分子）の構造'!M$51</f>
        <v>4</v>
      </c>
      <c r="I43" s="153"/>
      <c r="J43" s="153"/>
      <c r="K43" s="153">
        <f>'実質公債費比率（分子）の構造'!N$51</f>
        <v>1</v>
      </c>
      <c r="L43" s="153"/>
      <c r="M43" s="153"/>
      <c r="N43" s="153">
        <f>'実質公債費比率（分子）の構造'!O$51</f>
        <v>0</v>
      </c>
      <c r="O43" s="153"/>
      <c r="P43" s="153"/>
    </row>
    <row r="44" spans="1:16" x14ac:dyDescent="0.15">
      <c r="A44" s="153" t="s">
        <v>62</v>
      </c>
      <c r="B44" s="153">
        <f>'実質公債費比率（分子）の構造'!K$50</f>
        <v>2987</v>
      </c>
      <c r="C44" s="153"/>
      <c r="D44" s="153"/>
      <c r="E44" s="153">
        <f>'実質公債費比率（分子）の構造'!L$50</f>
        <v>2108</v>
      </c>
      <c r="F44" s="153"/>
      <c r="G44" s="153"/>
      <c r="H44" s="153">
        <f>'実質公債費比率（分子）の構造'!M$50</f>
        <v>1788</v>
      </c>
      <c r="I44" s="153"/>
      <c r="J44" s="153"/>
      <c r="K44" s="153">
        <f>'実質公債費比率（分子）の構造'!N$50</f>
        <v>1507</v>
      </c>
      <c r="L44" s="153"/>
      <c r="M44" s="153"/>
      <c r="N44" s="153">
        <f>'実質公債費比率（分子）の構造'!O$50</f>
        <v>1249</v>
      </c>
      <c r="O44" s="153"/>
      <c r="P44" s="153"/>
    </row>
    <row r="45" spans="1:16" x14ac:dyDescent="0.15">
      <c r="A45" s="153" t="s">
        <v>63</v>
      </c>
      <c r="B45" s="153" t="str">
        <f>'実質公債費比率（分子）の構造'!K$49</f>
        <v>-</v>
      </c>
      <c r="C45" s="153"/>
      <c r="D45" s="153"/>
      <c r="E45" s="153" t="str">
        <f>'実質公債費比率（分子）の構造'!L$49</f>
        <v>-</v>
      </c>
      <c r="F45" s="153"/>
      <c r="G45" s="153"/>
      <c r="H45" s="153" t="str">
        <f>'実質公債費比率（分子）の構造'!M$49</f>
        <v>-</v>
      </c>
      <c r="I45" s="153"/>
      <c r="J45" s="153"/>
      <c r="K45" s="153" t="str">
        <f>'実質公債費比率（分子）の構造'!N$49</f>
        <v>-</v>
      </c>
      <c r="L45" s="153"/>
      <c r="M45" s="153"/>
      <c r="N45" s="153" t="str">
        <f>'実質公債費比率（分子）の構造'!O$49</f>
        <v>-</v>
      </c>
      <c r="O45" s="153"/>
      <c r="P45" s="153"/>
    </row>
    <row r="46" spans="1:16" x14ac:dyDescent="0.15">
      <c r="A46" s="153" t="s">
        <v>64</v>
      </c>
      <c r="B46" s="153" t="str">
        <f>'実質公債費比率（分子）の構造'!K$48</f>
        <v>-</v>
      </c>
      <c r="C46" s="153"/>
      <c r="D46" s="153"/>
      <c r="E46" s="153" t="str">
        <f>'実質公債費比率（分子）の構造'!L$48</f>
        <v>-</v>
      </c>
      <c r="F46" s="153"/>
      <c r="G46" s="153"/>
      <c r="H46" s="153" t="str">
        <f>'実質公債費比率（分子）の構造'!M$48</f>
        <v>-</v>
      </c>
      <c r="I46" s="153"/>
      <c r="J46" s="153"/>
      <c r="K46" s="153" t="str">
        <f>'実質公債費比率（分子）の構造'!N$48</f>
        <v>-</v>
      </c>
      <c r="L46" s="153"/>
      <c r="M46" s="153"/>
      <c r="N46" s="153" t="str">
        <f>'実質公債費比率（分子）の構造'!O$48</f>
        <v>-</v>
      </c>
      <c r="O46" s="153"/>
      <c r="P46" s="153"/>
    </row>
    <row r="47" spans="1:16" x14ac:dyDescent="0.15">
      <c r="A47" s="153" t="s">
        <v>65</v>
      </c>
      <c r="B47" s="153">
        <f>'実質公債費比率（分子）の構造'!K$47</f>
        <v>333</v>
      </c>
      <c r="C47" s="153"/>
      <c r="D47" s="153"/>
      <c r="E47" s="153">
        <f>'実質公債費比率（分子）の構造'!L$47</f>
        <v>667</v>
      </c>
      <c r="F47" s="153"/>
      <c r="G47" s="153"/>
      <c r="H47" s="153">
        <f>'実質公債費比率（分子）の構造'!M$47</f>
        <v>1000</v>
      </c>
      <c r="I47" s="153"/>
      <c r="J47" s="153"/>
      <c r="K47" s="153">
        <f>'実質公債費比率（分子）の構造'!N$47</f>
        <v>1333</v>
      </c>
      <c r="L47" s="153"/>
      <c r="M47" s="153"/>
      <c r="N47" s="153">
        <f>'実質公債費比率（分子）の構造'!O$47</f>
        <v>1667</v>
      </c>
      <c r="O47" s="153"/>
      <c r="P47" s="153"/>
    </row>
    <row r="48" spans="1:16" x14ac:dyDescent="0.15">
      <c r="A48" s="153" t="s">
        <v>66</v>
      </c>
      <c r="B48" s="153" t="str">
        <f>'実質公債費比率（分子）の構造'!K$46</f>
        <v>-</v>
      </c>
      <c r="C48" s="153"/>
      <c r="D48" s="153"/>
      <c r="E48" s="153" t="str">
        <f>'実質公債費比率（分子）の構造'!L$46</f>
        <v>-</v>
      </c>
      <c r="F48" s="153"/>
      <c r="G48" s="153"/>
      <c r="H48" s="153" t="str">
        <f>'実質公債費比率（分子）の構造'!M$46</f>
        <v>-</v>
      </c>
      <c r="I48" s="153"/>
      <c r="J48" s="153"/>
      <c r="K48" s="153" t="str">
        <f>'実質公債費比率（分子）の構造'!N$46</f>
        <v>-</v>
      </c>
      <c r="L48" s="153"/>
      <c r="M48" s="153"/>
      <c r="N48" s="153" t="str">
        <f>'実質公債費比率（分子）の構造'!O$46</f>
        <v>-</v>
      </c>
      <c r="O48" s="153"/>
      <c r="P48" s="153"/>
    </row>
    <row r="49" spans="1:16" x14ac:dyDescent="0.15">
      <c r="A49" s="153" t="s">
        <v>67</v>
      </c>
      <c r="B49" s="153">
        <f>'実質公債費比率（分子）の構造'!K$45</f>
        <v>66499</v>
      </c>
      <c r="C49" s="153"/>
      <c r="D49" s="153"/>
      <c r="E49" s="153">
        <f>'実質公債費比率（分子）の構造'!L$45</f>
        <v>65279</v>
      </c>
      <c r="F49" s="153"/>
      <c r="G49" s="153"/>
      <c r="H49" s="153">
        <f>'実質公債費比率（分子）の構造'!M$45</f>
        <v>64534</v>
      </c>
      <c r="I49" s="153"/>
      <c r="J49" s="153"/>
      <c r="K49" s="153">
        <f>'実質公債費比率（分子）の構造'!N$45</f>
        <v>65338</v>
      </c>
      <c r="L49" s="153"/>
      <c r="M49" s="153"/>
      <c r="N49" s="153">
        <f>'実質公債費比率（分子）の構造'!O$45</f>
        <v>63273</v>
      </c>
      <c r="O49" s="153"/>
      <c r="P49" s="153"/>
    </row>
    <row r="50" spans="1:16" x14ac:dyDescent="0.15">
      <c r="A50" s="153" t="s">
        <v>68</v>
      </c>
      <c r="B50" s="153" t="e">
        <f>NA()</f>
        <v>#N/A</v>
      </c>
      <c r="C50" s="153">
        <f>IF(ISNUMBER('実質公債費比率（分子）の構造'!K$53),'実質公債費比率（分子）の構造'!K$53,NA())</f>
        <v>23781</v>
      </c>
      <c r="D50" s="153" t="e">
        <f>NA()</f>
        <v>#N/A</v>
      </c>
      <c r="E50" s="153" t="e">
        <f>NA()</f>
        <v>#N/A</v>
      </c>
      <c r="F50" s="153">
        <f>IF(ISNUMBER('実質公債費比率（分子）の構造'!L$53),'実質公債費比率（分子）の構造'!L$53,NA())</f>
        <v>21314</v>
      </c>
      <c r="G50" s="153" t="e">
        <f>NA()</f>
        <v>#N/A</v>
      </c>
      <c r="H50" s="153" t="e">
        <f>NA()</f>
        <v>#N/A</v>
      </c>
      <c r="I50" s="153">
        <f>IF(ISNUMBER('実質公債費比率（分子）の構造'!M$53),'実質公債費比率（分子）の構造'!M$53,NA())</f>
        <v>19976</v>
      </c>
      <c r="J50" s="153" t="e">
        <f>NA()</f>
        <v>#N/A</v>
      </c>
      <c r="K50" s="153" t="e">
        <f>NA()</f>
        <v>#N/A</v>
      </c>
      <c r="L50" s="153">
        <f>IF(ISNUMBER('実質公債費比率（分子）の構造'!N$53),'実質公債費比率（分子）の構造'!N$53,NA())</f>
        <v>21085</v>
      </c>
      <c r="M50" s="153" t="e">
        <f>NA()</f>
        <v>#N/A</v>
      </c>
      <c r="N50" s="153" t="e">
        <f>NA()</f>
        <v>#N/A</v>
      </c>
      <c r="O50" s="153">
        <f>IF(ISNUMBER('実質公債費比率（分子）の構造'!O$53),'実質公債費比率（分子）の構造'!O$53,NA())</f>
        <v>19187</v>
      </c>
      <c r="P50" s="153" t="e">
        <f>NA()</f>
        <v>#N/A</v>
      </c>
    </row>
    <row r="53" spans="1:16" x14ac:dyDescent="0.15">
      <c r="A53" s="121" t="s">
        <v>69</v>
      </c>
    </row>
    <row r="54" spans="1:16" x14ac:dyDescent="0.15">
      <c r="A54" s="152"/>
      <c r="B54" s="152" t="str">
        <f>'将来負担比率（分子）の構造'!I$40</f>
        <v>H26</v>
      </c>
      <c r="C54" s="152"/>
      <c r="D54" s="152"/>
      <c r="E54" s="152" t="str">
        <f>'将来負担比率（分子）の構造'!J$40</f>
        <v>H27</v>
      </c>
      <c r="F54" s="152"/>
      <c r="G54" s="152"/>
      <c r="H54" s="152" t="str">
        <f>'将来負担比率（分子）の構造'!K$40</f>
        <v>H28</v>
      </c>
      <c r="I54" s="152"/>
      <c r="J54" s="152"/>
      <c r="K54" s="152" t="str">
        <f>'将来負担比率（分子）の構造'!L$40</f>
        <v>H29</v>
      </c>
      <c r="L54" s="152"/>
      <c r="M54" s="152"/>
      <c r="N54" s="152" t="str">
        <f>'将来負担比率（分子）の構造'!M$40</f>
        <v>H30</v>
      </c>
      <c r="O54" s="152"/>
      <c r="P54" s="152"/>
    </row>
    <row r="55" spans="1:16" x14ac:dyDescent="0.15">
      <c r="A55" s="152"/>
      <c r="B55" s="152" t="s">
        <v>70</v>
      </c>
      <c r="C55" s="152"/>
      <c r="D55" s="152" t="s">
        <v>71</v>
      </c>
      <c r="E55" s="152" t="s">
        <v>70</v>
      </c>
      <c r="F55" s="152"/>
      <c r="G55" s="152" t="s">
        <v>71</v>
      </c>
      <c r="H55" s="152" t="s">
        <v>70</v>
      </c>
      <c r="I55" s="152"/>
      <c r="J55" s="152" t="s">
        <v>71</v>
      </c>
      <c r="K55" s="152" t="s">
        <v>70</v>
      </c>
      <c r="L55" s="152"/>
      <c r="M55" s="152" t="s">
        <v>71</v>
      </c>
      <c r="N55" s="152" t="s">
        <v>70</v>
      </c>
      <c r="O55" s="152"/>
      <c r="P55" s="152" t="s">
        <v>71</v>
      </c>
    </row>
    <row r="56" spans="1:16" x14ac:dyDescent="0.15">
      <c r="A56" s="152" t="s">
        <v>40</v>
      </c>
      <c r="B56" s="152"/>
      <c r="C56" s="152"/>
      <c r="D56" s="152">
        <f>'将来負担比率（分子）の構造'!I$52</f>
        <v>542179</v>
      </c>
      <c r="E56" s="152"/>
      <c r="F56" s="152"/>
      <c r="G56" s="152">
        <f>'将来負担比率（分子）の構造'!J$52</f>
        <v>536033</v>
      </c>
      <c r="H56" s="152"/>
      <c r="I56" s="152"/>
      <c r="J56" s="152">
        <f>'将来負担比率（分子）の構造'!K$52</f>
        <v>525119</v>
      </c>
      <c r="K56" s="152"/>
      <c r="L56" s="152"/>
      <c r="M56" s="152">
        <f>'将来負担比率（分子）の構造'!L$52</f>
        <v>514771</v>
      </c>
      <c r="N56" s="152"/>
      <c r="O56" s="152"/>
      <c r="P56" s="152">
        <f>'将来負担比率（分子）の構造'!M$52</f>
        <v>502537</v>
      </c>
    </row>
    <row r="57" spans="1:16" x14ac:dyDescent="0.15">
      <c r="A57" s="152" t="s">
        <v>39</v>
      </c>
      <c r="B57" s="152"/>
      <c r="C57" s="152"/>
      <c r="D57" s="152">
        <f>'将来負担比率（分子）の構造'!I$51</f>
        <v>17075</v>
      </c>
      <c r="E57" s="152"/>
      <c r="F57" s="152"/>
      <c r="G57" s="152">
        <f>'将来負担比率（分子）の構造'!J$51</f>
        <v>16108</v>
      </c>
      <c r="H57" s="152"/>
      <c r="I57" s="152"/>
      <c r="J57" s="152">
        <f>'将来負担比率（分子）の構造'!K$51</f>
        <v>15258</v>
      </c>
      <c r="K57" s="152"/>
      <c r="L57" s="152"/>
      <c r="M57" s="152">
        <f>'将来負担比率（分子）の構造'!L$51</f>
        <v>14769</v>
      </c>
      <c r="N57" s="152"/>
      <c r="O57" s="152"/>
      <c r="P57" s="152">
        <f>'将来負担比率（分子）の構造'!M$51</f>
        <v>13892</v>
      </c>
    </row>
    <row r="58" spans="1:16" x14ac:dyDescent="0.15">
      <c r="A58" s="152" t="s">
        <v>38</v>
      </c>
      <c r="B58" s="152"/>
      <c r="C58" s="152"/>
      <c r="D58" s="152">
        <f>'将来負担比率（分子）の構造'!I$50</f>
        <v>59041</v>
      </c>
      <c r="E58" s="152"/>
      <c r="F58" s="152"/>
      <c r="G58" s="152">
        <f>'将来負担比率（分子）の構造'!J$50</f>
        <v>60804</v>
      </c>
      <c r="H58" s="152"/>
      <c r="I58" s="152"/>
      <c r="J58" s="152">
        <f>'将来負担比率（分子）の構造'!K$50</f>
        <v>62932</v>
      </c>
      <c r="K58" s="152"/>
      <c r="L58" s="152"/>
      <c r="M58" s="152">
        <f>'将来負担比率（分子）の構造'!L$50</f>
        <v>56911</v>
      </c>
      <c r="N58" s="152"/>
      <c r="O58" s="152"/>
      <c r="P58" s="152">
        <f>'将来負担比率（分子）の構造'!M$50</f>
        <v>55656</v>
      </c>
    </row>
    <row r="59" spans="1:16" x14ac:dyDescent="0.15">
      <c r="A59" s="152" t="s">
        <v>36</v>
      </c>
      <c r="B59" s="152" t="str">
        <f>'将来負担比率（分子）の構造'!I$49</f>
        <v>-</v>
      </c>
      <c r="C59" s="152"/>
      <c r="D59" s="152"/>
      <c r="E59" s="152" t="str">
        <f>'将来負担比率（分子）の構造'!J$49</f>
        <v>-</v>
      </c>
      <c r="F59" s="152"/>
      <c r="G59" s="152"/>
      <c r="H59" s="152" t="str">
        <f>'将来負担比率（分子）の構造'!K$49</f>
        <v>-</v>
      </c>
      <c r="I59" s="152"/>
      <c r="J59" s="152"/>
      <c r="K59" s="152" t="str">
        <f>'将来負担比率（分子）の構造'!L$49</f>
        <v>-</v>
      </c>
      <c r="L59" s="152"/>
      <c r="M59" s="152"/>
      <c r="N59" s="152" t="str">
        <f>'将来負担比率（分子）の構造'!M$49</f>
        <v>-</v>
      </c>
      <c r="O59" s="152"/>
      <c r="P59" s="152"/>
    </row>
    <row r="60" spans="1:16" x14ac:dyDescent="0.15">
      <c r="A60" s="152" t="s">
        <v>35</v>
      </c>
      <c r="B60" s="152" t="str">
        <f>'将来負担比率（分子）の構造'!I$48</f>
        <v>-</v>
      </c>
      <c r="C60" s="152"/>
      <c r="D60" s="152"/>
      <c r="E60" s="152" t="str">
        <f>'将来負担比率（分子）の構造'!J$48</f>
        <v>-</v>
      </c>
      <c r="F60" s="152"/>
      <c r="G60" s="152"/>
      <c r="H60" s="152" t="str">
        <f>'将来負担比率（分子）の構造'!K$48</f>
        <v>-</v>
      </c>
      <c r="I60" s="152"/>
      <c r="J60" s="152"/>
      <c r="K60" s="152" t="str">
        <f>'将来負担比率（分子）の構造'!L$48</f>
        <v>-</v>
      </c>
      <c r="L60" s="152"/>
      <c r="M60" s="152"/>
      <c r="N60" s="152" t="str">
        <f>'将来負担比率（分子）の構造'!M$48</f>
        <v>-</v>
      </c>
      <c r="O60" s="152"/>
      <c r="P60" s="152"/>
    </row>
    <row r="61" spans="1:16" x14ac:dyDescent="0.15">
      <c r="A61" s="152" t="s">
        <v>33</v>
      </c>
      <c r="B61" s="152">
        <f>'将来負担比率（分子）の構造'!I$46</f>
        <v>1805</v>
      </c>
      <c r="C61" s="152"/>
      <c r="D61" s="152"/>
      <c r="E61" s="152">
        <f>'将来負担比率（分子）の構造'!J$46</f>
        <v>1205</v>
      </c>
      <c r="F61" s="152"/>
      <c r="G61" s="152"/>
      <c r="H61" s="152">
        <f>'将来負担比率（分子）の構造'!K$46</f>
        <v>768</v>
      </c>
      <c r="I61" s="152"/>
      <c r="J61" s="152"/>
      <c r="K61" s="152">
        <f>'将来負担比率（分子）の構造'!L$46</f>
        <v>766</v>
      </c>
      <c r="L61" s="152"/>
      <c r="M61" s="152"/>
      <c r="N61" s="152">
        <f>'将来負担比率（分子）の構造'!M$46</f>
        <v>557</v>
      </c>
      <c r="O61" s="152"/>
      <c r="P61" s="152"/>
    </row>
    <row r="62" spans="1:16" x14ac:dyDescent="0.15">
      <c r="A62" s="152" t="s">
        <v>32</v>
      </c>
      <c r="B62" s="152">
        <f>'将来負担比率（分子）の構造'!I$45</f>
        <v>115465</v>
      </c>
      <c r="C62" s="152"/>
      <c r="D62" s="152"/>
      <c r="E62" s="152">
        <f>'将来負担比率（分子）の構造'!J$45</f>
        <v>118202</v>
      </c>
      <c r="F62" s="152"/>
      <c r="G62" s="152"/>
      <c r="H62" s="152">
        <f>'将来負担比率（分子）の構造'!K$45</f>
        <v>113726</v>
      </c>
      <c r="I62" s="152"/>
      <c r="J62" s="152"/>
      <c r="K62" s="152">
        <f>'将来負担比率（分子）の構造'!L$45</f>
        <v>114018</v>
      </c>
      <c r="L62" s="152"/>
      <c r="M62" s="152"/>
      <c r="N62" s="152">
        <f>'将来負担比率（分子）の構造'!M$45</f>
        <v>105217</v>
      </c>
      <c r="O62" s="152"/>
      <c r="P62" s="152"/>
    </row>
    <row r="63" spans="1:16" x14ac:dyDescent="0.15">
      <c r="A63" s="152" t="s">
        <v>31</v>
      </c>
      <c r="B63" s="152" t="str">
        <f>'将来負担比率（分子）の構造'!I$44</f>
        <v>-</v>
      </c>
      <c r="C63" s="152"/>
      <c r="D63" s="152"/>
      <c r="E63" s="152" t="str">
        <f>'将来負担比率（分子）の構造'!J$44</f>
        <v>-</v>
      </c>
      <c r="F63" s="152"/>
      <c r="G63" s="152"/>
      <c r="H63" s="152" t="str">
        <f>'将来負担比率（分子）の構造'!K$44</f>
        <v>-</v>
      </c>
      <c r="I63" s="152"/>
      <c r="J63" s="152"/>
      <c r="K63" s="152" t="str">
        <f>'将来負担比率（分子）の構造'!L$44</f>
        <v>-</v>
      </c>
      <c r="L63" s="152"/>
      <c r="M63" s="152"/>
      <c r="N63" s="152" t="str">
        <f>'将来負担比率（分子）の構造'!M$44</f>
        <v>-</v>
      </c>
      <c r="O63" s="152"/>
      <c r="P63" s="152"/>
    </row>
    <row r="64" spans="1:16" x14ac:dyDescent="0.15">
      <c r="A64" s="152" t="s">
        <v>30</v>
      </c>
      <c r="B64" s="152" t="str">
        <f>'将来負担比率（分子）の構造'!I$43</f>
        <v>-</v>
      </c>
      <c r="C64" s="152"/>
      <c r="D64" s="152"/>
      <c r="E64" s="152" t="str">
        <f>'将来負担比率（分子）の構造'!J$43</f>
        <v>-</v>
      </c>
      <c r="F64" s="152"/>
      <c r="G64" s="152"/>
      <c r="H64" s="152" t="str">
        <f>'将来負担比率（分子）の構造'!K$43</f>
        <v>-</v>
      </c>
      <c r="I64" s="152"/>
      <c r="J64" s="152"/>
      <c r="K64" s="152" t="str">
        <f>'将来負担比率（分子）の構造'!L$43</f>
        <v>-</v>
      </c>
      <c r="L64" s="152"/>
      <c r="M64" s="152"/>
      <c r="N64" s="152" t="str">
        <f>'将来負担比率（分子）の構造'!M$43</f>
        <v>-</v>
      </c>
      <c r="O64" s="152"/>
      <c r="P64" s="152"/>
    </row>
    <row r="65" spans="1:16" x14ac:dyDescent="0.15">
      <c r="A65" s="152" t="s">
        <v>29</v>
      </c>
      <c r="B65" s="152">
        <f>'将来負担比率（分子）の構造'!I$42</f>
        <v>10019</v>
      </c>
      <c r="C65" s="152"/>
      <c r="D65" s="152"/>
      <c r="E65" s="152">
        <f>'将来負担比率（分子）の構造'!J$42</f>
        <v>7964</v>
      </c>
      <c r="F65" s="152"/>
      <c r="G65" s="152"/>
      <c r="H65" s="152">
        <f>'将来負担比率（分子）の構造'!K$42</f>
        <v>6183</v>
      </c>
      <c r="I65" s="152"/>
      <c r="J65" s="152"/>
      <c r="K65" s="152">
        <f>'将来負担比率（分子）の構造'!L$42</f>
        <v>4826</v>
      </c>
      <c r="L65" s="152"/>
      <c r="M65" s="152"/>
      <c r="N65" s="152">
        <f>'将来負担比率（分子）の構造'!M$42</f>
        <v>3735</v>
      </c>
      <c r="O65" s="152"/>
      <c r="P65" s="152"/>
    </row>
    <row r="66" spans="1:16" x14ac:dyDescent="0.15">
      <c r="A66" s="152" t="s">
        <v>28</v>
      </c>
      <c r="B66" s="152">
        <f>'将来負担比率（分子）の構造'!I$41</f>
        <v>722305</v>
      </c>
      <c r="C66" s="152"/>
      <c r="D66" s="152"/>
      <c r="E66" s="152">
        <f>'将来負担比率（分子）の構造'!J$41</f>
        <v>717553</v>
      </c>
      <c r="F66" s="152"/>
      <c r="G66" s="152"/>
      <c r="H66" s="152">
        <f>'将来負担比率（分子）の構造'!K$41</f>
        <v>711667</v>
      </c>
      <c r="I66" s="152"/>
      <c r="J66" s="152"/>
      <c r="K66" s="152">
        <f>'将来負担比率（分子）の構造'!L$41</f>
        <v>704829</v>
      </c>
      <c r="L66" s="152"/>
      <c r="M66" s="152"/>
      <c r="N66" s="152">
        <f>'将来負担比率（分子）の構造'!M$41</f>
        <v>699034</v>
      </c>
      <c r="O66" s="152"/>
      <c r="P66" s="152"/>
    </row>
    <row r="67" spans="1:16" x14ac:dyDescent="0.15">
      <c r="A67" s="152" t="s">
        <v>72</v>
      </c>
      <c r="B67" s="152" t="e">
        <f>NA()</f>
        <v>#N/A</v>
      </c>
      <c r="C67" s="152">
        <f>IF(ISNUMBER('将来負担比率（分子）の構造'!I$53), IF('将来負担比率（分子）の構造'!I$53 &lt; 0, 0, '将来負担比率（分子）の構造'!I$53), NA())</f>
        <v>231300</v>
      </c>
      <c r="D67" s="152" t="e">
        <f>NA()</f>
        <v>#N/A</v>
      </c>
      <c r="E67" s="152" t="e">
        <f>NA()</f>
        <v>#N/A</v>
      </c>
      <c r="F67" s="152">
        <f>IF(ISNUMBER('将来負担比率（分子）の構造'!J$53), IF('将来負担比率（分子）の構造'!J$53 &lt; 0, 0, '将来負担比率（分子）の構造'!J$53), NA())</f>
        <v>231979</v>
      </c>
      <c r="G67" s="152" t="e">
        <f>NA()</f>
        <v>#N/A</v>
      </c>
      <c r="H67" s="152" t="e">
        <f>NA()</f>
        <v>#N/A</v>
      </c>
      <c r="I67" s="152">
        <f>IF(ISNUMBER('将来負担比率（分子）の構造'!K$53), IF('将来負担比率（分子）の構造'!K$53 &lt; 0, 0, '将来負担比率（分子）の構造'!K$53), NA())</f>
        <v>229034</v>
      </c>
      <c r="J67" s="152" t="e">
        <f>NA()</f>
        <v>#N/A</v>
      </c>
      <c r="K67" s="152" t="e">
        <f>NA()</f>
        <v>#N/A</v>
      </c>
      <c r="L67" s="152">
        <f>IF(ISNUMBER('将来負担比率（分子）の構造'!L$53), IF('将来負担比率（分子）の構造'!L$53 &lt; 0, 0, '将来負担比率（分子）の構造'!L$53), NA())</f>
        <v>237987</v>
      </c>
      <c r="M67" s="152" t="e">
        <f>NA()</f>
        <v>#N/A</v>
      </c>
      <c r="N67" s="152" t="e">
        <f>NA()</f>
        <v>#N/A</v>
      </c>
      <c r="O67" s="152">
        <f>IF(ISNUMBER('将来負担比率（分子）の構造'!M$53), IF('将来負担比率（分子）の構造'!M$53 &lt; 0, 0, '将来負担比率（分子）の構造'!M$53), NA())</f>
        <v>236457</v>
      </c>
      <c r="P67" s="152" t="e">
        <f>NA()</f>
        <v>#N/A</v>
      </c>
    </row>
    <row r="70" spans="1:16" x14ac:dyDescent="0.15">
      <c r="A70" s="154" t="s">
        <v>73</v>
      </c>
      <c r="B70" s="154"/>
      <c r="C70" s="154"/>
      <c r="D70" s="154"/>
      <c r="E70" s="154"/>
      <c r="F70" s="154"/>
    </row>
    <row r="71" spans="1:16" x14ac:dyDescent="0.15">
      <c r="A71" s="155"/>
      <c r="B71" s="155" t="str">
        <f>基金残高に係る経年分析!F54</f>
        <v>H28</v>
      </c>
      <c r="C71" s="155" t="str">
        <f>基金残高に係る経年分析!G54</f>
        <v>H29</v>
      </c>
      <c r="D71" s="155" t="str">
        <f>基金残高に係る経年分析!H54</f>
        <v>H30</v>
      </c>
    </row>
    <row r="72" spans="1:16" x14ac:dyDescent="0.15">
      <c r="A72" s="155" t="s">
        <v>74</v>
      </c>
      <c r="B72" s="156">
        <f>基金残高に係る経年分析!F55</f>
        <v>17458</v>
      </c>
      <c r="C72" s="156">
        <f>基金残高に係る経年分析!G55</f>
        <v>14858</v>
      </c>
      <c r="D72" s="156">
        <f>基金残高に係る経年分析!H55</f>
        <v>14882</v>
      </c>
    </row>
    <row r="73" spans="1:16" x14ac:dyDescent="0.15">
      <c r="A73" s="155" t="s">
        <v>75</v>
      </c>
      <c r="B73" s="156">
        <f>基金残高に係る経年分析!F56</f>
        <v>8330</v>
      </c>
      <c r="C73" s="156">
        <f>基金残高に係る経年分析!G56</f>
        <v>7507</v>
      </c>
      <c r="D73" s="156">
        <f>基金残高に係る経年分析!H56</f>
        <v>6735</v>
      </c>
    </row>
    <row r="74" spans="1:16" x14ac:dyDescent="0.15">
      <c r="A74" s="155" t="s">
        <v>76</v>
      </c>
      <c r="B74" s="156">
        <f>基金残高に係る経年分析!F57</f>
        <v>29928</v>
      </c>
      <c r="C74" s="156">
        <f>基金残高に係る経年分析!G57</f>
        <v>26803</v>
      </c>
      <c r="D74" s="156">
        <f>基金残高に係る経年分析!H57</f>
        <v>25091</v>
      </c>
    </row>
  </sheetData>
  <sheetProtection algorithmName="SHA-512" hashValue="bD8eKCOTVB5Zjy5rcvI6yCLsCEXOiar9U3DDl1vJ1sPLqqY5vcJlTlYGp79trCcAsMCJo4nK9R7tgp3snS53RA==" saltValue="44vGcrt5mfIBbeAlunaT4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9"/>
  <sheetViews>
    <sheetView showGridLines="0" zoomScale="55" zoomScaleNormal="55" workbookViewId="0"/>
  </sheetViews>
  <sheetFormatPr defaultColWidth="0" defaultRowHeight="0" customHeight="1" zeroHeight="1" x14ac:dyDescent="0.15"/>
  <cols>
    <col min="1" max="138" width="1.625" style="208" customWidth="1"/>
    <col min="139" max="16384" width="0" style="208" hidden="1"/>
  </cols>
  <sheetData>
    <row r="1" spans="2:138"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627" t="s">
        <v>188</v>
      </c>
      <c r="DD1" s="628"/>
      <c r="DE1" s="628"/>
      <c r="DF1" s="628"/>
      <c r="DG1" s="628"/>
      <c r="DH1" s="628"/>
      <c r="DI1" s="629"/>
      <c r="DK1" s="627" t="s">
        <v>189</v>
      </c>
      <c r="DL1" s="628"/>
      <c r="DM1" s="628"/>
      <c r="DN1" s="628"/>
      <c r="DO1" s="628"/>
      <c r="DP1" s="628"/>
      <c r="DQ1" s="628"/>
      <c r="DR1" s="628"/>
      <c r="DS1" s="628"/>
      <c r="DT1" s="628"/>
      <c r="DU1" s="628"/>
      <c r="DV1" s="628"/>
      <c r="DW1" s="628"/>
      <c r="DX1" s="629"/>
      <c r="DY1" s="207"/>
      <c r="DZ1" s="207"/>
      <c r="EA1" s="207"/>
      <c r="EB1" s="207"/>
      <c r="EC1" s="207"/>
      <c r="ED1" s="207"/>
      <c r="EE1" s="207"/>
      <c r="EF1" s="207"/>
      <c r="EG1" s="207"/>
      <c r="EH1" s="207"/>
    </row>
    <row r="2" spans="2:138" ht="22.5" customHeight="1" x14ac:dyDescent="0.15">
      <c r="B2" s="209" t="s">
        <v>190</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row>
    <row r="3" spans="2:138" ht="11.25" customHeight="1" x14ac:dyDescent="0.15">
      <c r="B3" s="630" t="s">
        <v>191</v>
      </c>
      <c r="C3" s="631"/>
      <c r="D3" s="631"/>
      <c r="E3" s="631"/>
      <c r="F3" s="631"/>
      <c r="G3" s="631"/>
      <c r="H3" s="631"/>
      <c r="I3" s="631"/>
      <c r="J3" s="631"/>
      <c r="K3" s="631"/>
      <c r="L3" s="631"/>
      <c r="M3" s="631"/>
      <c r="N3" s="631"/>
      <c r="O3" s="631"/>
      <c r="P3" s="631"/>
      <c r="Q3" s="631"/>
      <c r="R3" s="631"/>
      <c r="S3" s="631"/>
      <c r="T3" s="631"/>
      <c r="U3" s="631"/>
      <c r="V3" s="631"/>
      <c r="W3" s="631"/>
      <c r="X3" s="631"/>
      <c r="Y3" s="631"/>
      <c r="Z3" s="631"/>
      <c r="AA3" s="631"/>
      <c r="AB3" s="631"/>
      <c r="AC3" s="631"/>
      <c r="AD3" s="631"/>
      <c r="AE3" s="631"/>
      <c r="AF3" s="631"/>
      <c r="AG3" s="631"/>
      <c r="AH3" s="631"/>
      <c r="AI3" s="631"/>
      <c r="AJ3" s="631"/>
      <c r="AK3" s="631"/>
      <c r="AL3" s="631"/>
      <c r="AM3" s="631"/>
      <c r="AN3" s="631"/>
      <c r="AO3" s="631"/>
      <c r="AP3" s="630" t="s">
        <v>192</v>
      </c>
      <c r="AQ3" s="631"/>
      <c r="AR3" s="631"/>
      <c r="AS3" s="631"/>
      <c r="AT3" s="631"/>
      <c r="AU3" s="631"/>
      <c r="AV3" s="631"/>
      <c r="AW3" s="631"/>
      <c r="AX3" s="631"/>
      <c r="AY3" s="631"/>
      <c r="AZ3" s="631"/>
      <c r="BA3" s="631"/>
      <c r="BB3" s="631"/>
      <c r="BC3" s="631"/>
      <c r="BD3" s="631"/>
      <c r="BE3" s="631"/>
      <c r="BF3" s="631"/>
      <c r="BG3" s="631"/>
      <c r="BH3" s="631"/>
      <c r="BI3" s="631"/>
      <c r="BJ3" s="631"/>
      <c r="BK3" s="631"/>
      <c r="BL3" s="631"/>
      <c r="BM3" s="631"/>
      <c r="BN3" s="631"/>
      <c r="BO3" s="631"/>
      <c r="BP3" s="631"/>
      <c r="BQ3" s="631"/>
      <c r="BR3" s="631"/>
      <c r="BS3" s="631"/>
      <c r="BT3" s="631"/>
      <c r="BU3" s="631"/>
      <c r="BV3" s="631"/>
      <c r="BW3" s="632"/>
      <c r="BY3" s="630" t="s">
        <v>193</v>
      </c>
      <c r="BZ3" s="631"/>
      <c r="CA3" s="631"/>
      <c r="CB3" s="631"/>
      <c r="CC3" s="631"/>
      <c r="CD3" s="631"/>
      <c r="CE3" s="631"/>
      <c r="CF3" s="631"/>
      <c r="CG3" s="631"/>
      <c r="CH3" s="631"/>
      <c r="CI3" s="631"/>
      <c r="CJ3" s="631"/>
      <c r="CK3" s="631"/>
      <c r="CL3" s="631"/>
      <c r="CM3" s="631"/>
      <c r="CN3" s="631"/>
      <c r="CO3" s="631"/>
      <c r="CP3" s="631"/>
      <c r="CQ3" s="631"/>
      <c r="CR3" s="631"/>
      <c r="CS3" s="631"/>
      <c r="CT3" s="631"/>
      <c r="CU3" s="631"/>
      <c r="CV3" s="631"/>
      <c r="CW3" s="631"/>
      <c r="CX3" s="631"/>
      <c r="CY3" s="631"/>
      <c r="CZ3" s="631"/>
      <c r="DA3" s="631"/>
      <c r="DB3" s="631"/>
      <c r="DC3" s="631"/>
      <c r="DD3" s="631"/>
      <c r="DE3" s="631"/>
      <c r="DF3" s="631"/>
      <c r="DG3" s="631"/>
      <c r="DH3" s="631"/>
      <c r="DI3" s="631"/>
      <c r="DJ3" s="631"/>
      <c r="DK3" s="631"/>
      <c r="DL3" s="631"/>
      <c r="DM3" s="631"/>
      <c r="DN3" s="631"/>
      <c r="DO3" s="631"/>
      <c r="DP3" s="631"/>
      <c r="DQ3" s="631"/>
      <c r="DR3" s="631"/>
      <c r="DS3" s="631"/>
      <c r="DT3" s="631"/>
      <c r="DU3" s="631"/>
      <c r="DV3" s="631"/>
      <c r="DW3" s="631"/>
      <c r="DX3" s="632"/>
    </row>
    <row r="4" spans="2:138" ht="11.25" customHeight="1" x14ac:dyDescent="0.15">
      <c r="B4" s="630" t="s">
        <v>1</v>
      </c>
      <c r="C4" s="631"/>
      <c r="D4" s="631"/>
      <c r="E4" s="631"/>
      <c r="F4" s="631"/>
      <c r="G4" s="631"/>
      <c r="H4" s="631"/>
      <c r="I4" s="631"/>
      <c r="J4" s="631"/>
      <c r="K4" s="631"/>
      <c r="L4" s="631"/>
      <c r="M4" s="631"/>
      <c r="N4" s="631"/>
      <c r="O4" s="631"/>
      <c r="P4" s="631"/>
      <c r="Q4" s="632"/>
      <c r="R4" s="630" t="s">
        <v>194</v>
      </c>
      <c r="S4" s="631"/>
      <c r="T4" s="631"/>
      <c r="U4" s="631"/>
      <c r="V4" s="631"/>
      <c r="W4" s="631"/>
      <c r="X4" s="631"/>
      <c r="Y4" s="632"/>
      <c r="Z4" s="630" t="s">
        <v>195</v>
      </c>
      <c r="AA4" s="631"/>
      <c r="AB4" s="631"/>
      <c r="AC4" s="632"/>
      <c r="AD4" s="630" t="s">
        <v>196</v>
      </c>
      <c r="AE4" s="631"/>
      <c r="AF4" s="631"/>
      <c r="AG4" s="631"/>
      <c r="AH4" s="631"/>
      <c r="AI4" s="631"/>
      <c r="AJ4" s="631"/>
      <c r="AK4" s="632"/>
      <c r="AL4" s="630" t="s">
        <v>195</v>
      </c>
      <c r="AM4" s="631"/>
      <c r="AN4" s="631"/>
      <c r="AO4" s="632"/>
      <c r="AP4" s="633" t="s">
        <v>197</v>
      </c>
      <c r="AQ4" s="633"/>
      <c r="AR4" s="633"/>
      <c r="AS4" s="633"/>
      <c r="AT4" s="633"/>
      <c r="AU4" s="633"/>
      <c r="AV4" s="633"/>
      <c r="AW4" s="633"/>
      <c r="AX4" s="633"/>
      <c r="AY4" s="633"/>
      <c r="AZ4" s="633"/>
      <c r="BA4" s="633"/>
      <c r="BB4" s="633"/>
      <c r="BC4" s="633"/>
      <c r="BD4" s="633" t="s">
        <v>198</v>
      </c>
      <c r="BE4" s="633"/>
      <c r="BF4" s="633"/>
      <c r="BG4" s="633"/>
      <c r="BH4" s="633"/>
      <c r="BI4" s="633"/>
      <c r="BJ4" s="633"/>
      <c r="BK4" s="633"/>
      <c r="BL4" s="633" t="s">
        <v>195</v>
      </c>
      <c r="BM4" s="633"/>
      <c r="BN4" s="633"/>
      <c r="BO4" s="633"/>
      <c r="BP4" s="633" t="s">
        <v>199</v>
      </c>
      <c r="BQ4" s="633"/>
      <c r="BR4" s="633"/>
      <c r="BS4" s="633"/>
      <c r="BT4" s="633"/>
      <c r="BU4" s="633"/>
      <c r="BV4" s="633"/>
      <c r="BW4" s="633"/>
      <c r="BY4" s="630" t="s">
        <v>200</v>
      </c>
      <c r="BZ4" s="631"/>
      <c r="CA4" s="631"/>
      <c r="CB4" s="631"/>
      <c r="CC4" s="631"/>
      <c r="CD4" s="631"/>
      <c r="CE4" s="631"/>
      <c r="CF4" s="631"/>
      <c r="CG4" s="631"/>
      <c r="CH4" s="631"/>
      <c r="CI4" s="631"/>
      <c r="CJ4" s="631"/>
      <c r="CK4" s="631"/>
      <c r="CL4" s="631"/>
      <c r="CM4" s="631"/>
      <c r="CN4" s="631"/>
      <c r="CO4" s="631"/>
      <c r="CP4" s="631"/>
      <c r="CQ4" s="631"/>
      <c r="CR4" s="631"/>
      <c r="CS4" s="631"/>
      <c r="CT4" s="631"/>
      <c r="CU4" s="631"/>
      <c r="CV4" s="631"/>
      <c r="CW4" s="631"/>
      <c r="CX4" s="631"/>
      <c r="CY4" s="631"/>
      <c r="CZ4" s="631"/>
      <c r="DA4" s="631"/>
      <c r="DB4" s="631"/>
      <c r="DC4" s="631"/>
      <c r="DD4" s="631"/>
      <c r="DE4" s="631"/>
      <c r="DF4" s="631"/>
      <c r="DG4" s="631"/>
      <c r="DH4" s="631"/>
      <c r="DI4" s="631"/>
      <c r="DJ4" s="631"/>
      <c r="DK4" s="631"/>
      <c r="DL4" s="631"/>
      <c r="DM4" s="631"/>
      <c r="DN4" s="631"/>
      <c r="DO4" s="631"/>
      <c r="DP4" s="631"/>
      <c r="DQ4" s="631"/>
      <c r="DR4" s="631"/>
      <c r="DS4" s="631"/>
      <c r="DT4" s="631"/>
      <c r="DU4" s="631"/>
      <c r="DV4" s="631"/>
      <c r="DW4" s="631"/>
      <c r="DX4" s="632"/>
    </row>
    <row r="5" spans="2:138" s="212" customFormat="1" ht="11.25" customHeight="1" x14ac:dyDescent="0.15">
      <c r="B5" s="634" t="s">
        <v>201</v>
      </c>
      <c r="C5" s="635"/>
      <c r="D5" s="635"/>
      <c r="E5" s="635"/>
      <c r="F5" s="635"/>
      <c r="G5" s="635"/>
      <c r="H5" s="635"/>
      <c r="I5" s="635"/>
      <c r="J5" s="635"/>
      <c r="K5" s="635"/>
      <c r="L5" s="635"/>
      <c r="M5" s="635"/>
      <c r="N5" s="635"/>
      <c r="O5" s="635"/>
      <c r="P5" s="635"/>
      <c r="Q5" s="636"/>
      <c r="R5" s="637">
        <v>105131994</v>
      </c>
      <c r="S5" s="638"/>
      <c r="T5" s="638"/>
      <c r="U5" s="638"/>
      <c r="V5" s="638"/>
      <c r="W5" s="638"/>
      <c r="X5" s="638"/>
      <c r="Y5" s="639"/>
      <c r="Z5" s="640">
        <v>24</v>
      </c>
      <c r="AA5" s="640"/>
      <c r="AB5" s="640"/>
      <c r="AC5" s="640"/>
      <c r="AD5" s="641">
        <v>83690225</v>
      </c>
      <c r="AE5" s="641"/>
      <c r="AF5" s="641"/>
      <c r="AG5" s="641"/>
      <c r="AH5" s="641"/>
      <c r="AI5" s="641"/>
      <c r="AJ5" s="641"/>
      <c r="AK5" s="641"/>
      <c r="AL5" s="642">
        <v>34.6</v>
      </c>
      <c r="AM5" s="643"/>
      <c r="AN5" s="643"/>
      <c r="AO5" s="644"/>
      <c r="AP5" s="634" t="s">
        <v>202</v>
      </c>
      <c r="AQ5" s="635"/>
      <c r="AR5" s="635"/>
      <c r="AS5" s="635"/>
      <c r="AT5" s="635"/>
      <c r="AU5" s="635"/>
      <c r="AV5" s="635"/>
      <c r="AW5" s="635"/>
      <c r="AX5" s="635"/>
      <c r="AY5" s="635"/>
      <c r="AZ5" s="635"/>
      <c r="BA5" s="635"/>
      <c r="BB5" s="635"/>
      <c r="BC5" s="636"/>
      <c r="BD5" s="648">
        <v>105018681</v>
      </c>
      <c r="BE5" s="649"/>
      <c r="BF5" s="649"/>
      <c r="BG5" s="649"/>
      <c r="BH5" s="649"/>
      <c r="BI5" s="649"/>
      <c r="BJ5" s="649"/>
      <c r="BK5" s="650"/>
      <c r="BL5" s="651">
        <v>99.9</v>
      </c>
      <c r="BM5" s="651"/>
      <c r="BN5" s="651"/>
      <c r="BO5" s="651"/>
      <c r="BP5" s="652">
        <v>665509</v>
      </c>
      <c r="BQ5" s="652"/>
      <c r="BR5" s="652"/>
      <c r="BS5" s="652"/>
      <c r="BT5" s="652"/>
      <c r="BU5" s="652"/>
      <c r="BV5" s="652"/>
      <c r="BW5" s="656"/>
      <c r="BY5" s="630" t="s">
        <v>197</v>
      </c>
      <c r="BZ5" s="631"/>
      <c r="CA5" s="631"/>
      <c r="CB5" s="631"/>
      <c r="CC5" s="631"/>
      <c r="CD5" s="631"/>
      <c r="CE5" s="631"/>
      <c r="CF5" s="631"/>
      <c r="CG5" s="631"/>
      <c r="CH5" s="631"/>
      <c r="CI5" s="631"/>
      <c r="CJ5" s="631"/>
      <c r="CK5" s="631"/>
      <c r="CL5" s="632"/>
      <c r="CM5" s="630" t="s">
        <v>203</v>
      </c>
      <c r="CN5" s="631"/>
      <c r="CO5" s="631"/>
      <c r="CP5" s="631"/>
      <c r="CQ5" s="631"/>
      <c r="CR5" s="631"/>
      <c r="CS5" s="631"/>
      <c r="CT5" s="632"/>
      <c r="CU5" s="630" t="s">
        <v>195</v>
      </c>
      <c r="CV5" s="631"/>
      <c r="CW5" s="631"/>
      <c r="CX5" s="632"/>
      <c r="CY5" s="630" t="s">
        <v>204</v>
      </c>
      <c r="CZ5" s="631"/>
      <c r="DA5" s="631"/>
      <c r="DB5" s="631"/>
      <c r="DC5" s="631"/>
      <c r="DD5" s="631"/>
      <c r="DE5" s="631"/>
      <c r="DF5" s="631"/>
      <c r="DG5" s="631"/>
      <c r="DH5" s="631"/>
      <c r="DI5" s="631"/>
      <c r="DJ5" s="631"/>
      <c r="DK5" s="632"/>
      <c r="DL5" s="630" t="s">
        <v>205</v>
      </c>
      <c r="DM5" s="631"/>
      <c r="DN5" s="631"/>
      <c r="DO5" s="631"/>
      <c r="DP5" s="631"/>
      <c r="DQ5" s="631"/>
      <c r="DR5" s="631"/>
      <c r="DS5" s="631"/>
      <c r="DT5" s="631"/>
      <c r="DU5" s="631"/>
      <c r="DV5" s="631"/>
      <c r="DW5" s="631"/>
      <c r="DX5" s="632"/>
    </row>
    <row r="6" spans="2:138" ht="11.25" customHeight="1" x14ac:dyDescent="0.15">
      <c r="B6" s="645" t="s">
        <v>206</v>
      </c>
      <c r="C6" s="646"/>
      <c r="D6" s="646"/>
      <c r="E6" s="646"/>
      <c r="F6" s="646"/>
      <c r="G6" s="646"/>
      <c r="H6" s="646"/>
      <c r="I6" s="646"/>
      <c r="J6" s="646"/>
      <c r="K6" s="646"/>
      <c r="L6" s="646"/>
      <c r="M6" s="646"/>
      <c r="N6" s="646"/>
      <c r="O6" s="646"/>
      <c r="P6" s="646"/>
      <c r="Q6" s="647"/>
      <c r="R6" s="648">
        <v>14980050</v>
      </c>
      <c r="S6" s="649"/>
      <c r="T6" s="649"/>
      <c r="U6" s="649"/>
      <c r="V6" s="649"/>
      <c r="W6" s="649"/>
      <c r="X6" s="649"/>
      <c r="Y6" s="650"/>
      <c r="Z6" s="651">
        <v>3.4</v>
      </c>
      <c r="AA6" s="651"/>
      <c r="AB6" s="651"/>
      <c r="AC6" s="651"/>
      <c r="AD6" s="652">
        <v>14980050</v>
      </c>
      <c r="AE6" s="652"/>
      <c r="AF6" s="652"/>
      <c r="AG6" s="652"/>
      <c r="AH6" s="652"/>
      <c r="AI6" s="652"/>
      <c r="AJ6" s="652"/>
      <c r="AK6" s="652"/>
      <c r="AL6" s="653">
        <v>6.2</v>
      </c>
      <c r="AM6" s="654"/>
      <c r="AN6" s="654"/>
      <c r="AO6" s="655"/>
      <c r="AP6" s="645" t="s">
        <v>207</v>
      </c>
      <c r="AQ6" s="646"/>
      <c r="AR6" s="646"/>
      <c r="AS6" s="646"/>
      <c r="AT6" s="646"/>
      <c r="AU6" s="646"/>
      <c r="AV6" s="646"/>
      <c r="AW6" s="646"/>
      <c r="AX6" s="646"/>
      <c r="AY6" s="646"/>
      <c r="AZ6" s="646"/>
      <c r="BA6" s="646"/>
      <c r="BB6" s="646"/>
      <c r="BC6" s="647"/>
      <c r="BD6" s="648">
        <v>101216152</v>
      </c>
      <c r="BE6" s="649"/>
      <c r="BF6" s="649"/>
      <c r="BG6" s="649"/>
      <c r="BH6" s="649"/>
      <c r="BI6" s="649"/>
      <c r="BJ6" s="649"/>
      <c r="BK6" s="650"/>
      <c r="BL6" s="651">
        <v>96.3</v>
      </c>
      <c r="BM6" s="651"/>
      <c r="BN6" s="651"/>
      <c r="BO6" s="651"/>
      <c r="BP6" s="652">
        <v>665509</v>
      </c>
      <c r="BQ6" s="652"/>
      <c r="BR6" s="652"/>
      <c r="BS6" s="652"/>
      <c r="BT6" s="652"/>
      <c r="BU6" s="652"/>
      <c r="BV6" s="652"/>
      <c r="BW6" s="656"/>
      <c r="BY6" s="634" t="s">
        <v>208</v>
      </c>
      <c r="BZ6" s="635"/>
      <c r="CA6" s="635"/>
      <c r="CB6" s="635"/>
      <c r="CC6" s="635"/>
      <c r="CD6" s="635"/>
      <c r="CE6" s="635"/>
      <c r="CF6" s="635"/>
      <c r="CG6" s="635"/>
      <c r="CH6" s="635"/>
      <c r="CI6" s="635"/>
      <c r="CJ6" s="635"/>
      <c r="CK6" s="635"/>
      <c r="CL6" s="636"/>
      <c r="CM6" s="648">
        <v>1011584</v>
      </c>
      <c r="CN6" s="649"/>
      <c r="CO6" s="649"/>
      <c r="CP6" s="649"/>
      <c r="CQ6" s="649"/>
      <c r="CR6" s="649"/>
      <c r="CS6" s="649"/>
      <c r="CT6" s="650"/>
      <c r="CU6" s="651">
        <v>0.2</v>
      </c>
      <c r="CV6" s="651"/>
      <c r="CW6" s="651"/>
      <c r="CX6" s="651"/>
      <c r="CY6" s="657">
        <v>3740</v>
      </c>
      <c r="CZ6" s="649"/>
      <c r="DA6" s="649"/>
      <c r="DB6" s="649"/>
      <c r="DC6" s="649"/>
      <c r="DD6" s="649"/>
      <c r="DE6" s="649"/>
      <c r="DF6" s="649"/>
      <c r="DG6" s="649"/>
      <c r="DH6" s="649"/>
      <c r="DI6" s="649"/>
      <c r="DJ6" s="649"/>
      <c r="DK6" s="650"/>
      <c r="DL6" s="657">
        <v>1011584</v>
      </c>
      <c r="DM6" s="649"/>
      <c r="DN6" s="649"/>
      <c r="DO6" s="649"/>
      <c r="DP6" s="649"/>
      <c r="DQ6" s="649"/>
      <c r="DR6" s="649"/>
      <c r="DS6" s="649"/>
      <c r="DT6" s="649"/>
      <c r="DU6" s="649"/>
      <c r="DV6" s="649"/>
      <c r="DW6" s="649"/>
      <c r="DX6" s="658"/>
    </row>
    <row r="7" spans="2:138" ht="11.25" customHeight="1" x14ac:dyDescent="0.15">
      <c r="B7" s="645" t="s">
        <v>209</v>
      </c>
      <c r="C7" s="646"/>
      <c r="D7" s="646"/>
      <c r="E7" s="646"/>
      <c r="F7" s="646"/>
      <c r="G7" s="646"/>
      <c r="H7" s="646"/>
      <c r="I7" s="646"/>
      <c r="J7" s="646"/>
      <c r="K7" s="646"/>
      <c r="L7" s="646"/>
      <c r="M7" s="646"/>
      <c r="N7" s="646"/>
      <c r="O7" s="646"/>
      <c r="P7" s="646"/>
      <c r="Q7" s="647"/>
      <c r="R7" s="648">
        <v>1500480</v>
      </c>
      <c r="S7" s="649"/>
      <c r="T7" s="649"/>
      <c r="U7" s="649"/>
      <c r="V7" s="649"/>
      <c r="W7" s="649"/>
      <c r="X7" s="649"/>
      <c r="Y7" s="650"/>
      <c r="Z7" s="651">
        <v>0.3</v>
      </c>
      <c r="AA7" s="651"/>
      <c r="AB7" s="651"/>
      <c r="AC7" s="651"/>
      <c r="AD7" s="652">
        <v>1500480</v>
      </c>
      <c r="AE7" s="652"/>
      <c r="AF7" s="652"/>
      <c r="AG7" s="652"/>
      <c r="AH7" s="652"/>
      <c r="AI7" s="652"/>
      <c r="AJ7" s="652"/>
      <c r="AK7" s="652"/>
      <c r="AL7" s="653">
        <v>0.6</v>
      </c>
      <c r="AM7" s="654"/>
      <c r="AN7" s="654"/>
      <c r="AO7" s="655"/>
      <c r="AP7" s="645" t="s">
        <v>210</v>
      </c>
      <c r="AQ7" s="646"/>
      <c r="AR7" s="646"/>
      <c r="AS7" s="646"/>
      <c r="AT7" s="646"/>
      <c r="AU7" s="646"/>
      <c r="AV7" s="646"/>
      <c r="AW7" s="646"/>
      <c r="AX7" s="646"/>
      <c r="AY7" s="646"/>
      <c r="AZ7" s="646"/>
      <c r="BA7" s="646"/>
      <c r="BB7" s="646"/>
      <c r="BC7" s="647"/>
      <c r="BD7" s="648">
        <v>27832460</v>
      </c>
      <c r="BE7" s="649"/>
      <c r="BF7" s="649"/>
      <c r="BG7" s="649"/>
      <c r="BH7" s="649"/>
      <c r="BI7" s="649"/>
      <c r="BJ7" s="649"/>
      <c r="BK7" s="650"/>
      <c r="BL7" s="651">
        <v>26.5</v>
      </c>
      <c r="BM7" s="651"/>
      <c r="BN7" s="651"/>
      <c r="BO7" s="651"/>
      <c r="BP7" s="652">
        <v>665509</v>
      </c>
      <c r="BQ7" s="652"/>
      <c r="BR7" s="652"/>
      <c r="BS7" s="652"/>
      <c r="BT7" s="652"/>
      <c r="BU7" s="652"/>
      <c r="BV7" s="652"/>
      <c r="BW7" s="656"/>
      <c r="BY7" s="645" t="s">
        <v>211</v>
      </c>
      <c r="BZ7" s="646"/>
      <c r="CA7" s="646"/>
      <c r="CB7" s="646"/>
      <c r="CC7" s="646"/>
      <c r="CD7" s="646"/>
      <c r="CE7" s="646"/>
      <c r="CF7" s="646"/>
      <c r="CG7" s="646"/>
      <c r="CH7" s="646"/>
      <c r="CI7" s="646"/>
      <c r="CJ7" s="646"/>
      <c r="CK7" s="646"/>
      <c r="CL7" s="647"/>
      <c r="CM7" s="648">
        <v>30171937</v>
      </c>
      <c r="CN7" s="649"/>
      <c r="CO7" s="649"/>
      <c r="CP7" s="649"/>
      <c r="CQ7" s="649"/>
      <c r="CR7" s="649"/>
      <c r="CS7" s="649"/>
      <c r="CT7" s="650"/>
      <c r="CU7" s="651">
        <v>7.1</v>
      </c>
      <c r="CV7" s="651"/>
      <c r="CW7" s="651"/>
      <c r="CX7" s="651"/>
      <c r="CY7" s="657">
        <v>5898264</v>
      </c>
      <c r="CZ7" s="649"/>
      <c r="DA7" s="649"/>
      <c r="DB7" s="649"/>
      <c r="DC7" s="649"/>
      <c r="DD7" s="649"/>
      <c r="DE7" s="649"/>
      <c r="DF7" s="649"/>
      <c r="DG7" s="649"/>
      <c r="DH7" s="649"/>
      <c r="DI7" s="649"/>
      <c r="DJ7" s="649"/>
      <c r="DK7" s="650"/>
      <c r="DL7" s="657">
        <v>21815794</v>
      </c>
      <c r="DM7" s="649"/>
      <c r="DN7" s="649"/>
      <c r="DO7" s="649"/>
      <c r="DP7" s="649"/>
      <c r="DQ7" s="649"/>
      <c r="DR7" s="649"/>
      <c r="DS7" s="649"/>
      <c r="DT7" s="649"/>
      <c r="DU7" s="649"/>
      <c r="DV7" s="649"/>
      <c r="DW7" s="649"/>
      <c r="DX7" s="658"/>
    </row>
    <row r="8" spans="2:138" ht="11.25" customHeight="1" x14ac:dyDescent="0.15">
      <c r="B8" s="645" t="s">
        <v>212</v>
      </c>
      <c r="C8" s="646"/>
      <c r="D8" s="646"/>
      <c r="E8" s="646"/>
      <c r="F8" s="646"/>
      <c r="G8" s="646"/>
      <c r="H8" s="646"/>
      <c r="I8" s="646"/>
      <c r="J8" s="646"/>
      <c r="K8" s="646"/>
      <c r="L8" s="646"/>
      <c r="M8" s="646"/>
      <c r="N8" s="646"/>
      <c r="O8" s="646"/>
      <c r="P8" s="646"/>
      <c r="Q8" s="647"/>
      <c r="R8" s="648" t="s">
        <v>118</v>
      </c>
      <c r="S8" s="649"/>
      <c r="T8" s="649"/>
      <c r="U8" s="649"/>
      <c r="V8" s="649"/>
      <c r="W8" s="649"/>
      <c r="X8" s="649"/>
      <c r="Y8" s="650"/>
      <c r="Z8" s="651" t="s">
        <v>118</v>
      </c>
      <c r="AA8" s="651"/>
      <c r="AB8" s="651"/>
      <c r="AC8" s="651"/>
      <c r="AD8" s="652" t="s">
        <v>118</v>
      </c>
      <c r="AE8" s="652"/>
      <c r="AF8" s="652"/>
      <c r="AG8" s="652"/>
      <c r="AH8" s="652"/>
      <c r="AI8" s="652"/>
      <c r="AJ8" s="652"/>
      <c r="AK8" s="652"/>
      <c r="AL8" s="653" t="s">
        <v>118</v>
      </c>
      <c r="AM8" s="654"/>
      <c r="AN8" s="654"/>
      <c r="AO8" s="655"/>
      <c r="AP8" s="645" t="s">
        <v>213</v>
      </c>
      <c r="AQ8" s="646"/>
      <c r="AR8" s="646"/>
      <c r="AS8" s="646"/>
      <c r="AT8" s="646"/>
      <c r="AU8" s="646"/>
      <c r="AV8" s="646"/>
      <c r="AW8" s="646"/>
      <c r="AX8" s="646"/>
      <c r="AY8" s="646"/>
      <c r="AZ8" s="646"/>
      <c r="BA8" s="646"/>
      <c r="BB8" s="646"/>
      <c r="BC8" s="647"/>
      <c r="BD8" s="648">
        <v>811447</v>
      </c>
      <c r="BE8" s="649"/>
      <c r="BF8" s="649"/>
      <c r="BG8" s="649"/>
      <c r="BH8" s="649"/>
      <c r="BI8" s="649"/>
      <c r="BJ8" s="649"/>
      <c r="BK8" s="650"/>
      <c r="BL8" s="651">
        <v>0.8</v>
      </c>
      <c r="BM8" s="651"/>
      <c r="BN8" s="651"/>
      <c r="BO8" s="651"/>
      <c r="BP8" s="652">
        <v>200740</v>
      </c>
      <c r="BQ8" s="652"/>
      <c r="BR8" s="652"/>
      <c r="BS8" s="652"/>
      <c r="BT8" s="652"/>
      <c r="BU8" s="652"/>
      <c r="BV8" s="652"/>
      <c r="BW8" s="656"/>
      <c r="BY8" s="645" t="s">
        <v>214</v>
      </c>
      <c r="BZ8" s="646"/>
      <c r="CA8" s="646"/>
      <c r="CB8" s="646"/>
      <c r="CC8" s="646"/>
      <c r="CD8" s="646"/>
      <c r="CE8" s="646"/>
      <c r="CF8" s="646"/>
      <c r="CG8" s="646"/>
      <c r="CH8" s="646"/>
      <c r="CI8" s="646"/>
      <c r="CJ8" s="646"/>
      <c r="CK8" s="646"/>
      <c r="CL8" s="647"/>
      <c r="CM8" s="648">
        <v>62831935</v>
      </c>
      <c r="CN8" s="649"/>
      <c r="CO8" s="649"/>
      <c r="CP8" s="649"/>
      <c r="CQ8" s="649"/>
      <c r="CR8" s="649"/>
      <c r="CS8" s="649"/>
      <c r="CT8" s="650"/>
      <c r="CU8" s="651">
        <v>14.7</v>
      </c>
      <c r="CV8" s="651"/>
      <c r="CW8" s="651"/>
      <c r="CX8" s="651"/>
      <c r="CY8" s="657">
        <v>1497545</v>
      </c>
      <c r="CZ8" s="649"/>
      <c r="DA8" s="649"/>
      <c r="DB8" s="649"/>
      <c r="DC8" s="649"/>
      <c r="DD8" s="649"/>
      <c r="DE8" s="649"/>
      <c r="DF8" s="649"/>
      <c r="DG8" s="649"/>
      <c r="DH8" s="649"/>
      <c r="DI8" s="649"/>
      <c r="DJ8" s="649"/>
      <c r="DK8" s="650"/>
      <c r="DL8" s="657">
        <v>56187522</v>
      </c>
      <c r="DM8" s="649"/>
      <c r="DN8" s="649"/>
      <c r="DO8" s="649"/>
      <c r="DP8" s="649"/>
      <c r="DQ8" s="649"/>
      <c r="DR8" s="649"/>
      <c r="DS8" s="649"/>
      <c r="DT8" s="649"/>
      <c r="DU8" s="649"/>
      <c r="DV8" s="649"/>
      <c r="DW8" s="649"/>
      <c r="DX8" s="658"/>
    </row>
    <row r="9" spans="2:138" ht="11.25" customHeight="1" x14ac:dyDescent="0.15">
      <c r="B9" s="645" t="s">
        <v>215</v>
      </c>
      <c r="C9" s="646"/>
      <c r="D9" s="646"/>
      <c r="E9" s="646"/>
      <c r="F9" s="646"/>
      <c r="G9" s="646"/>
      <c r="H9" s="646"/>
      <c r="I9" s="646"/>
      <c r="J9" s="646"/>
      <c r="K9" s="646"/>
      <c r="L9" s="646"/>
      <c r="M9" s="646"/>
      <c r="N9" s="646"/>
      <c r="O9" s="646"/>
      <c r="P9" s="646"/>
      <c r="Q9" s="647"/>
      <c r="R9" s="648" t="s">
        <v>118</v>
      </c>
      <c r="S9" s="649"/>
      <c r="T9" s="649"/>
      <c r="U9" s="649"/>
      <c r="V9" s="649"/>
      <c r="W9" s="649"/>
      <c r="X9" s="649"/>
      <c r="Y9" s="650"/>
      <c r="Z9" s="651" t="s">
        <v>118</v>
      </c>
      <c r="AA9" s="651"/>
      <c r="AB9" s="651"/>
      <c r="AC9" s="651"/>
      <c r="AD9" s="652" t="s">
        <v>118</v>
      </c>
      <c r="AE9" s="652"/>
      <c r="AF9" s="652"/>
      <c r="AG9" s="652"/>
      <c r="AH9" s="652"/>
      <c r="AI9" s="652"/>
      <c r="AJ9" s="652"/>
      <c r="AK9" s="652"/>
      <c r="AL9" s="653" t="s">
        <v>118</v>
      </c>
      <c r="AM9" s="654"/>
      <c r="AN9" s="654"/>
      <c r="AO9" s="655"/>
      <c r="AP9" s="645" t="s">
        <v>216</v>
      </c>
      <c r="AQ9" s="646"/>
      <c r="AR9" s="646"/>
      <c r="AS9" s="646"/>
      <c r="AT9" s="646"/>
      <c r="AU9" s="646"/>
      <c r="AV9" s="646"/>
      <c r="AW9" s="646"/>
      <c r="AX9" s="646"/>
      <c r="AY9" s="646"/>
      <c r="AZ9" s="646"/>
      <c r="BA9" s="646"/>
      <c r="BB9" s="646"/>
      <c r="BC9" s="647"/>
      <c r="BD9" s="648">
        <v>22828485</v>
      </c>
      <c r="BE9" s="649"/>
      <c r="BF9" s="649"/>
      <c r="BG9" s="649"/>
      <c r="BH9" s="649"/>
      <c r="BI9" s="649"/>
      <c r="BJ9" s="649"/>
      <c r="BK9" s="650"/>
      <c r="BL9" s="651">
        <v>21.7</v>
      </c>
      <c r="BM9" s="651"/>
      <c r="BN9" s="651"/>
      <c r="BO9" s="651"/>
      <c r="BP9" s="652" t="s">
        <v>118</v>
      </c>
      <c r="BQ9" s="652"/>
      <c r="BR9" s="652"/>
      <c r="BS9" s="652"/>
      <c r="BT9" s="652"/>
      <c r="BU9" s="652"/>
      <c r="BV9" s="652"/>
      <c r="BW9" s="656"/>
      <c r="BY9" s="645" t="s">
        <v>217</v>
      </c>
      <c r="BZ9" s="646"/>
      <c r="CA9" s="646"/>
      <c r="CB9" s="646"/>
      <c r="CC9" s="646"/>
      <c r="CD9" s="646"/>
      <c r="CE9" s="646"/>
      <c r="CF9" s="646"/>
      <c r="CG9" s="646"/>
      <c r="CH9" s="646"/>
      <c r="CI9" s="646"/>
      <c r="CJ9" s="646"/>
      <c r="CK9" s="646"/>
      <c r="CL9" s="647"/>
      <c r="CM9" s="648">
        <v>11911270</v>
      </c>
      <c r="CN9" s="649"/>
      <c r="CO9" s="649"/>
      <c r="CP9" s="649"/>
      <c r="CQ9" s="649"/>
      <c r="CR9" s="649"/>
      <c r="CS9" s="649"/>
      <c r="CT9" s="650"/>
      <c r="CU9" s="651">
        <v>2.8</v>
      </c>
      <c r="CV9" s="651"/>
      <c r="CW9" s="651"/>
      <c r="CX9" s="651"/>
      <c r="CY9" s="657">
        <v>1399380</v>
      </c>
      <c r="CZ9" s="649"/>
      <c r="DA9" s="649"/>
      <c r="DB9" s="649"/>
      <c r="DC9" s="649"/>
      <c r="DD9" s="649"/>
      <c r="DE9" s="649"/>
      <c r="DF9" s="649"/>
      <c r="DG9" s="649"/>
      <c r="DH9" s="649"/>
      <c r="DI9" s="649"/>
      <c r="DJ9" s="649"/>
      <c r="DK9" s="650"/>
      <c r="DL9" s="657">
        <v>7828067</v>
      </c>
      <c r="DM9" s="649"/>
      <c r="DN9" s="649"/>
      <c r="DO9" s="649"/>
      <c r="DP9" s="649"/>
      <c r="DQ9" s="649"/>
      <c r="DR9" s="649"/>
      <c r="DS9" s="649"/>
      <c r="DT9" s="649"/>
      <c r="DU9" s="649"/>
      <c r="DV9" s="649"/>
      <c r="DW9" s="649"/>
      <c r="DX9" s="658"/>
    </row>
    <row r="10" spans="2:138" ht="11.25" customHeight="1" x14ac:dyDescent="0.15">
      <c r="B10" s="645" t="s">
        <v>218</v>
      </c>
      <c r="C10" s="646"/>
      <c r="D10" s="646"/>
      <c r="E10" s="646"/>
      <c r="F10" s="646"/>
      <c r="G10" s="646"/>
      <c r="H10" s="646"/>
      <c r="I10" s="646"/>
      <c r="J10" s="646"/>
      <c r="K10" s="646"/>
      <c r="L10" s="646"/>
      <c r="M10" s="646"/>
      <c r="N10" s="646"/>
      <c r="O10" s="646"/>
      <c r="P10" s="646"/>
      <c r="Q10" s="647"/>
      <c r="R10" s="648">
        <v>72629</v>
      </c>
      <c r="S10" s="649"/>
      <c r="T10" s="649"/>
      <c r="U10" s="649"/>
      <c r="V10" s="649"/>
      <c r="W10" s="649"/>
      <c r="X10" s="649"/>
      <c r="Y10" s="650"/>
      <c r="Z10" s="651">
        <v>0</v>
      </c>
      <c r="AA10" s="651"/>
      <c r="AB10" s="651"/>
      <c r="AC10" s="651"/>
      <c r="AD10" s="652">
        <v>72629</v>
      </c>
      <c r="AE10" s="652"/>
      <c r="AF10" s="652"/>
      <c r="AG10" s="652"/>
      <c r="AH10" s="652"/>
      <c r="AI10" s="652"/>
      <c r="AJ10" s="652"/>
      <c r="AK10" s="652"/>
      <c r="AL10" s="653">
        <v>0</v>
      </c>
      <c r="AM10" s="654"/>
      <c r="AN10" s="654"/>
      <c r="AO10" s="655"/>
      <c r="AP10" s="645" t="s">
        <v>219</v>
      </c>
      <c r="AQ10" s="646"/>
      <c r="AR10" s="646"/>
      <c r="AS10" s="646"/>
      <c r="AT10" s="646"/>
      <c r="AU10" s="646"/>
      <c r="AV10" s="646"/>
      <c r="AW10" s="646"/>
      <c r="AX10" s="646"/>
      <c r="AY10" s="646"/>
      <c r="AZ10" s="646"/>
      <c r="BA10" s="646"/>
      <c r="BB10" s="646"/>
      <c r="BC10" s="647"/>
      <c r="BD10" s="648">
        <v>985488</v>
      </c>
      <c r="BE10" s="649"/>
      <c r="BF10" s="649"/>
      <c r="BG10" s="649"/>
      <c r="BH10" s="649"/>
      <c r="BI10" s="649"/>
      <c r="BJ10" s="649"/>
      <c r="BK10" s="650"/>
      <c r="BL10" s="651">
        <v>0.9</v>
      </c>
      <c r="BM10" s="651"/>
      <c r="BN10" s="651"/>
      <c r="BO10" s="651"/>
      <c r="BP10" s="652">
        <v>46997</v>
      </c>
      <c r="BQ10" s="652"/>
      <c r="BR10" s="652"/>
      <c r="BS10" s="652"/>
      <c r="BT10" s="652"/>
      <c r="BU10" s="652"/>
      <c r="BV10" s="652"/>
      <c r="BW10" s="656"/>
      <c r="BY10" s="645" t="s">
        <v>220</v>
      </c>
      <c r="BZ10" s="646"/>
      <c r="CA10" s="646"/>
      <c r="CB10" s="646"/>
      <c r="CC10" s="646"/>
      <c r="CD10" s="646"/>
      <c r="CE10" s="646"/>
      <c r="CF10" s="646"/>
      <c r="CG10" s="646"/>
      <c r="CH10" s="646"/>
      <c r="CI10" s="646"/>
      <c r="CJ10" s="646"/>
      <c r="CK10" s="646"/>
      <c r="CL10" s="647"/>
      <c r="CM10" s="648">
        <v>1363282</v>
      </c>
      <c r="CN10" s="649"/>
      <c r="CO10" s="649"/>
      <c r="CP10" s="649"/>
      <c r="CQ10" s="649"/>
      <c r="CR10" s="649"/>
      <c r="CS10" s="649"/>
      <c r="CT10" s="650"/>
      <c r="CU10" s="651">
        <v>0.3</v>
      </c>
      <c r="CV10" s="651"/>
      <c r="CW10" s="651"/>
      <c r="CX10" s="651"/>
      <c r="CY10" s="657">
        <v>18439</v>
      </c>
      <c r="CZ10" s="649"/>
      <c r="DA10" s="649"/>
      <c r="DB10" s="649"/>
      <c r="DC10" s="649"/>
      <c r="DD10" s="649"/>
      <c r="DE10" s="649"/>
      <c r="DF10" s="649"/>
      <c r="DG10" s="649"/>
      <c r="DH10" s="649"/>
      <c r="DI10" s="649"/>
      <c r="DJ10" s="649"/>
      <c r="DK10" s="650"/>
      <c r="DL10" s="657">
        <v>749835</v>
      </c>
      <c r="DM10" s="649"/>
      <c r="DN10" s="649"/>
      <c r="DO10" s="649"/>
      <c r="DP10" s="649"/>
      <c r="DQ10" s="649"/>
      <c r="DR10" s="649"/>
      <c r="DS10" s="649"/>
      <c r="DT10" s="649"/>
      <c r="DU10" s="649"/>
      <c r="DV10" s="649"/>
      <c r="DW10" s="649"/>
      <c r="DX10" s="658"/>
    </row>
    <row r="11" spans="2:138" ht="11.25" customHeight="1" x14ac:dyDescent="0.15">
      <c r="B11" s="645" t="s">
        <v>221</v>
      </c>
      <c r="C11" s="646"/>
      <c r="D11" s="646"/>
      <c r="E11" s="646"/>
      <c r="F11" s="646"/>
      <c r="G11" s="646"/>
      <c r="H11" s="646"/>
      <c r="I11" s="646"/>
      <c r="J11" s="646"/>
      <c r="K11" s="646"/>
      <c r="L11" s="646"/>
      <c r="M11" s="646"/>
      <c r="N11" s="646"/>
      <c r="O11" s="646"/>
      <c r="P11" s="646"/>
      <c r="Q11" s="647"/>
      <c r="R11" s="648">
        <v>22413</v>
      </c>
      <c r="S11" s="649"/>
      <c r="T11" s="649"/>
      <c r="U11" s="649"/>
      <c r="V11" s="649"/>
      <c r="W11" s="649"/>
      <c r="X11" s="649"/>
      <c r="Y11" s="650"/>
      <c r="Z11" s="651">
        <v>0</v>
      </c>
      <c r="AA11" s="651"/>
      <c r="AB11" s="651"/>
      <c r="AC11" s="651"/>
      <c r="AD11" s="652">
        <v>22413</v>
      </c>
      <c r="AE11" s="652"/>
      <c r="AF11" s="652"/>
      <c r="AG11" s="652"/>
      <c r="AH11" s="652"/>
      <c r="AI11" s="652"/>
      <c r="AJ11" s="652"/>
      <c r="AK11" s="652"/>
      <c r="AL11" s="653">
        <v>0</v>
      </c>
      <c r="AM11" s="654"/>
      <c r="AN11" s="654"/>
      <c r="AO11" s="655"/>
      <c r="AP11" s="645" t="s">
        <v>222</v>
      </c>
      <c r="AQ11" s="646"/>
      <c r="AR11" s="646"/>
      <c r="AS11" s="646"/>
      <c r="AT11" s="646"/>
      <c r="AU11" s="646"/>
      <c r="AV11" s="646"/>
      <c r="AW11" s="646"/>
      <c r="AX11" s="646"/>
      <c r="AY11" s="646"/>
      <c r="AZ11" s="646"/>
      <c r="BA11" s="646"/>
      <c r="BB11" s="646"/>
      <c r="BC11" s="647"/>
      <c r="BD11" s="648">
        <v>2253329</v>
      </c>
      <c r="BE11" s="649"/>
      <c r="BF11" s="649"/>
      <c r="BG11" s="649"/>
      <c r="BH11" s="649"/>
      <c r="BI11" s="649"/>
      <c r="BJ11" s="649"/>
      <c r="BK11" s="650"/>
      <c r="BL11" s="651">
        <v>2.1</v>
      </c>
      <c r="BM11" s="651"/>
      <c r="BN11" s="651"/>
      <c r="BO11" s="651"/>
      <c r="BP11" s="652">
        <v>417772</v>
      </c>
      <c r="BQ11" s="652"/>
      <c r="BR11" s="652"/>
      <c r="BS11" s="652"/>
      <c r="BT11" s="652"/>
      <c r="BU11" s="652"/>
      <c r="BV11" s="652"/>
      <c r="BW11" s="656"/>
      <c r="BY11" s="645" t="s">
        <v>223</v>
      </c>
      <c r="BZ11" s="646"/>
      <c r="CA11" s="646"/>
      <c r="CB11" s="646"/>
      <c r="CC11" s="646"/>
      <c r="CD11" s="646"/>
      <c r="CE11" s="646"/>
      <c r="CF11" s="646"/>
      <c r="CG11" s="646"/>
      <c r="CH11" s="646"/>
      <c r="CI11" s="646"/>
      <c r="CJ11" s="646"/>
      <c r="CK11" s="646"/>
      <c r="CL11" s="647"/>
      <c r="CM11" s="648">
        <v>31811690</v>
      </c>
      <c r="CN11" s="649"/>
      <c r="CO11" s="649"/>
      <c r="CP11" s="649"/>
      <c r="CQ11" s="649"/>
      <c r="CR11" s="649"/>
      <c r="CS11" s="649"/>
      <c r="CT11" s="650"/>
      <c r="CU11" s="651">
        <v>7.4</v>
      </c>
      <c r="CV11" s="651"/>
      <c r="CW11" s="651"/>
      <c r="CX11" s="651"/>
      <c r="CY11" s="657">
        <v>20725405</v>
      </c>
      <c r="CZ11" s="649"/>
      <c r="DA11" s="649"/>
      <c r="DB11" s="649"/>
      <c r="DC11" s="649"/>
      <c r="DD11" s="649"/>
      <c r="DE11" s="649"/>
      <c r="DF11" s="649"/>
      <c r="DG11" s="649"/>
      <c r="DH11" s="649"/>
      <c r="DI11" s="649"/>
      <c r="DJ11" s="649"/>
      <c r="DK11" s="650"/>
      <c r="DL11" s="657">
        <v>12730116</v>
      </c>
      <c r="DM11" s="649"/>
      <c r="DN11" s="649"/>
      <c r="DO11" s="649"/>
      <c r="DP11" s="649"/>
      <c r="DQ11" s="649"/>
      <c r="DR11" s="649"/>
      <c r="DS11" s="649"/>
      <c r="DT11" s="649"/>
      <c r="DU11" s="649"/>
      <c r="DV11" s="649"/>
      <c r="DW11" s="649"/>
      <c r="DX11" s="658"/>
    </row>
    <row r="12" spans="2:138" ht="11.25" customHeight="1" x14ac:dyDescent="0.15">
      <c r="B12" s="645" t="s">
        <v>224</v>
      </c>
      <c r="C12" s="646"/>
      <c r="D12" s="646"/>
      <c r="E12" s="646"/>
      <c r="F12" s="646"/>
      <c r="G12" s="646"/>
      <c r="H12" s="646"/>
      <c r="I12" s="646"/>
      <c r="J12" s="646"/>
      <c r="K12" s="646"/>
      <c r="L12" s="646"/>
      <c r="M12" s="646"/>
      <c r="N12" s="646"/>
      <c r="O12" s="646"/>
      <c r="P12" s="646"/>
      <c r="Q12" s="647"/>
      <c r="R12" s="648">
        <v>13384528</v>
      </c>
      <c r="S12" s="649"/>
      <c r="T12" s="649"/>
      <c r="U12" s="649"/>
      <c r="V12" s="649"/>
      <c r="W12" s="649"/>
      <c r="X12" s="649"/>
      <c r="Y12" s="650"/>
      <c r="Z12" s="651">
        <v>3.1</v>
      </c>
      <c r="AA12" s="651"/>
      <c r="AB12" s="651"/>
      <c r="AC12" s="651"/>
      <c r="AD12" s="652">
        <v>13384528</v>
      </c>
      <c r="AE12" s="652"/>
      <c r="AF12" s="652"/>
      <c r="AG12" s="652"/>
      <c r="AH12" s="652"/>
      <c r="AI12" s="652"/>
      <c r="AJ12" s="652"/>
      <c r="AK12" s="652"/>
      <c r="AL12" s="653">
        <v>5.5</v>
      </c>
      <c r="AM12" s="654"/>
      <c r="AN12" s="654"/>
      <c r="AO12" s="655"/>
      <c r="AP12" s="645" t="s">
        <v>225</v>
      </c>
      <c r="AQ12" s="646"/>
      <c r="AR12" s="646"/>
      <c r="AS12" s="646"/>
      <c r="AT12" s="646"/>
      <c r="AU12" s="646"/>
      <c r="AV12" s="646"/>
      <c r="AW12" s="646"/>
      <c r="AX12" s="646"/>
      <c r="AY12" s="646"/>
      <c r="AZ12" s="646"/>
      <c r="BA12" s="646"/>
      <c r="BB12" s="646"/>
      <c r="BC12" s="647"/>
      <c r="BD12" s="648">
        <v>277470</v>
      </c>
      <c r="BE12" s="649"/>
      <c r="BF12" s="649"/>
      <c r="BG12" s="649"/>
      <c r="BH12" s="649"/>
      <c r="BI12" s="649"/>
      <c r="BJ12" s="649"/>
      <c r="BK12" s="650"/>
      <c r="BL12" s="651">
        <v>0.3</v>
      </c>
      <c r="BM12" s="651"/>
      <c r="BN12" s="651"/>
      <c r="BO12" s="651"/>
      <c r="BP12" s="652" t="s">
        <v>118</v>
      </c>
      <c r="BQ12" s="652"/>
      <c r="BR12" s="652"/>
      <c r="BS12" s="652"/>
      <c r="BT12" s="652"/>
      <c r="BU12" s="652"/>
      <c r="BV12" s="652"/>
      <c r="BW12" s="656"/>
      <c r="BY12" s="645" t="s">
        <v>226</v>
      </c>
      <c r="BZ12" s="646"/>
      <c r="CA12" s="646"/>
      <c r="CB12" s="646"/>
      <c r="CC12" s="646"/>
      <c r="CD12" s="646"/>
      <c r="CE12" s="646"/>
      <c r="CF12" s="646"/>
      <c r="CG12" s="646"/>
      <c r="CH12" s="646"/>
      <c r="CI12" s="646"/>
      <c r="CJ12" s="646"/>
      <c r="CK12" s="646"/>
      <c r="CL12" s="647"/>
      <c r="CM12" s="648">
        <v>33018097</v>
      </c>
      <c r="CN12" s="649"/>
      <c r="CO12" s="649"/>
      <c r="CP12" s="649"/>
      <c r="CQ12" s="649"/>
      <c r="CR12" s="649"/>
      <c r="CS12" s="649"/>
      <c r="CT12" s="650"/>
      <c r="CU12" s="651">
        <v>7.7</v>
      </c>
      <c r="CV12" s="651"/>
      <c r="CW12" s="651"/>
      <c r="CX12" s="651"/>
      <c r="CY12" s="657">
        <v>3302029</v>
      </c>
      <c r="CZ12" s="649"/>
      <c r="DA12" s="649"/>
      <c r="DB12" s="649"/>
      <c r="DC12" s="649"/>
      <c r="DD12" s="649"/>
      <c r="DE12" s="649"/>
      <c r="DF12" s="649"/>
      <c r="DG12" s="649"/>
      <c r="DH12" s="649"/>
      <c r="DI12" s="649"/>
      <c r="DJ12" s="649"/>
      <c r="DK12" s="650"/>
      <c r="DL12" s="657">
        <v>9995802</v>
      </c>
      <c r="DM12" s="649"/>
      <c r="DN12" s="649"/>
      <c r="DO12" s="649"/>
      <c r="DP12" s="649"/>
      <c r="DQ12" s="649"/>
      <c r="DR12" s="649"/>
      <c r="DS12" s="649"/>
      <c r="DT12" s="649"/>
      <c r="DU12" s="649"/>
      <c r="DV12" s="649"/>
      <c r="DW12" s="649"/>
      <c r="DX12" s="658"/>
    </row>
    <row r="13" spans="2:138" ht="11.25" customHeight="1" x14ac:dyDescent="0.15">
      <c r="B13" s="645" t="s">
        <v>227</v>
      </c>
      <c r="C13" s="646"/>
      <c r="D13" s="646"/>
      <c r="E13" s="646"/>
      <c r="F13" s="646"/>
      <c r="G13" s="646"/>
      <c r="H13" s="646"/>
      <c r="I13" s="646"/>
      <c r="J13" s="646"/>
      <c r="K13" s="646"/>
      <c r="L13" s="646"/>
      <c r="M13" s="646"/>
      <c r="N13" s="646"/>
      <c r="O13" s="646"/>
      <c r="P13" s="646"/>
      <c r="Q13" s="647"/>
      <c r="R13" s="648" t="s">
        <v>118</v>
      </c>
      <c r="S13" s="649"/>
      <c r="T13" s="649"/>
      <c r="U13" s="649"/>
      <c r="V13" s="649"/>
      <c r="W13" s="649"/>
      <c r="X13" s="649"/>
      <c r="Y13" s="650"/>
      <c r="Z13" s="651" t="s">
        <v>118</v>
      </c>
      <c r="AA13" s="651"/>
      <c r="AB13" s="651"/>
      <c r="AC13" s="651"/>
      <c r="AD13" s="652" t="s">
        <v>118</v>
      </c>
      <c r="AE13" s="652"/>
      <c r="AF13" s="652"/>
      <c r="AG13" s="652"/>
      <c r="AH13" s="652"/>
      <c r="AI13" s="652"/>
      <c r="AJ13" s="652"/>
      <c r="AK13" s="652"/>
      <c r="AL13" s="653" t="s">
        <v>118</v>
      </c>
      <c r="AM13" s="654"/>
      <c r="AN13" s="654"/>
      <c r="AO13" s="655"/>
      <c r="AP13" s="645" t="s">
        <v>228</v>
      </c>
      <c r="AQ13" s="646"/>
      <c r="AR13" s="646"/>
      <c r="AS13" s="646"/>
      <c r="AT13" s="646"/>
      <c r="AU13" s="646"/>
      <c r="AV13" s="646"/>
      <c r="AW13" s="646"/>
      <c r="AX13" s="646"/>
      <c r="AY13" s="646"/>
      <c r="AZ13" s="646"/>
      <c r="BA13" s="646"/>
      <c r="BB13" s="646"/>
      <c r="BC13" s="647"/>
      <c r="BD13" s="648">
        <v>349759</v>
      </c>
      <c r="BE13" s="649"/>
      <c r="BF13" s="649"/>
      <c r="BG13" s="649"/>
      <c r="BH13" s="649"/>
      <c r="BI13" s="649"/>
      <c r="BJ13" s="649"/>
      <c r="BK13" s="650"/>
      <c r="BL13" s="651">
        <v>0.3</v>
      </c>
      <c r="BM13" s="651"/>
      <c r="BN13" s="651"/>
      <c r="BO13" s="651"/>
      <c r="BP13" s="652" t="s">
        <v>118</v>
      </c>
      <c r="BQ13" s="652"/>
      <c r="BR13" s="652"/>
      <c r="BS13" s="652"/>
      <c r="BT13" s="652"/>
      <c r="BU13" s="652"/>
      <c r="BV13" s="652"/>
      <c r="BW13" s="656"/>
      <c r="BY13" s="645" t="s">
        <v>229</v>
      </c>
      <c r="BZ13" s="646"/>
      <c r="CA13" s="646"/>
      <c r="CB13" s="646"/>
      <c r="CC13" s="646"/>
      <c r="CD13" s="646"/>
      <c r="CE13" s="646"/>
      <c r="CF13" s="646"/>
      <c r="CG13" s="646"/>
      <c r="CH13" s="646"/>
      <c r="CI13" s="646"/>
      <c r="CJ13" s="646"/>
      <c r="CK13" s="646"/>
      <c r="CL13" s="647"/>
      <c r="CM13" s="648">
        <v>53645708</v>
      </c>
      <c r="CN13" s="649"/>
      <c r="CO13" s="649"/>
      <c r="CP13" s="649"/>
      <c r="CQ13" s="649"/>
      <c r="CR13" s="649"/>
      <c r="CS13" s="649"/>
      <c r="CT13" s="650"/>
      <c r="CU13" s="651">
        <v>12.5</v>
      </c>
      <c r="CV13" s="651"/>
      <c r="CW13" s="651"/>
      <c r="CX13" s="651"/>
      <c r="CY13" s="657">
        <v>46851603</v>
      </c>
      <c r="CZ13" s="649"/>
      <c r="DA13" s="649"/>
      <c r="DB13" s="649"/>
      <c r="DC13" s="649"/>
      <c r="DD13" s="649"/>
      <c r="DE13" s="649"/>
      <c r="DF13" s="649"/>
      <c r="DG13" s="649"/>
      <c r="DH13" s="649"/>
      <c r="DI13" s="649"/>
      <c r="DJ13" s="649"/>
      <c r="DK13" s="650"/>
      <c r="DL13" s="657">
        <v>11721414</v>
      </c>
      <c r="DM13" s="649"/>
      <c r="DN13" s="649"/>
      <c r="DO13" s="649"/>
      <c r="DP13" s="649"/>
      <c r="DQ13" s="649"/>
      <c r="DR13" s="649"/>
      <c r="DS13" s="649"/>
      <c r="DT13" s="649"/>
      <c r="DU13" s="649"/>
      <c r="DV13" s="649"/>
      <c r="DW13" s="649"/>
      <c r="DX13" s="658"/>
    </row>
    <row r="14" spans="2:138" ht="11.25" customHeight="1" x14ac:dyDescent="0.15">
      <c r="B14" s="645" t="s">
        <v>230</v>
      </c>
      <c r="C14" s="646"/>
      <c r="D14" s="646"/>
      <c r="E14" s="646"/>
      <c r="F14" s="646"/>
      <c r="G14" s="646"/>
      <c r="H14" s="646"/>
      <c r="I14" s="646"/>
      <c r="J14" s="646"/>
      <c r="K14" s="646"/>
      <c r="L14" s="646"/>
      <c r="M14" s="646"/>
      <c r="N14" s="646"/>
      <c r="O14" s="646"/>
      <c r="P14" s="646"/>
      <c r="Q14" s="647"/>
      <c r="R14" s="648">
        <v>356946</v>
      </c>
      <c r="S14" s="649"/>
      <c r="T14" s="649"/>
      <c r="U14" s="649"/>
      <c r="V14" s="649"/>
      <c r="W14" s="649"/>
      <c r="X14" s="649"/>
      <c r="Y14" s="650"/>
      <c r="Z14" s="651">
        <v>0.1</v>
      </c>
      <c r="AA14" s="651"/>
      <c r="AB14" s="651"/>
      <c r="AC14" s="651"/>
      <c r="AD14" s="652">
        <v>356946</v>
      </c>
      <c r="AE14" s="652"/>
      <c r="AF14" s="652"/>
      <c r="AG14" s="652"/>
      <c r="AH14" s="652"/>
      <c r="AI14" s="652"/>
      <c r="AJ14" s="652"/>
      <c r="AK14" s="652"/>
      <c r="AL14" s="653">
        <v>0.1</v>
      </c>
      <c r="AM14" s="654"/>
      <c r="AN14" s="654"/>
      <c r="AO14" s="655"/>
      <c r="AP14" s="645" t="s">
        <v>231</v>
      </c>
      <c r="AQ14" s="646"/>
      <c r="AR14" s="646"/>
      <c r="AS14" s="646"/>
      <c r="AT14" s="646"/>
      <c r="AU14" s="646"/>
      <c r="AV14" s="646"/>
      <c r="AW14" s="646"/>
      <c r="AX14" s="646"/>
      <c r="AY14" s="646"/>
      <c r="AZ14" s="646"/>
      <c r="BA14" s="646"/>
      <c r="BB14" s="646"/>
      <c r="BC14" s="647"/>
      <c r="BD14" s="648">
        <v>326482</v>
      </c>
      <c r="BE14" s="649"/>
      <c r="BF14" s="649"/>
      <c r="BG14" s="649"/>
      <c r="BH14" s="649"/>
      <c r="BI14" s="649"/>
      <c r="BJ14" s="649"/>
      <c r="BK14" s="650"/>
      <c r="BL14" s="651">
        <v>0.3</v>
      </c>
      <c r="BM14" s="651"/>
      <c r="BN14" s="651"/>
      <c r="BO14" s="651"/>
      <c r="BP14" s="652" t="s">
        <v>118</v>
      </c>
      <c r="BQ14" s="652"/>
      <c r="BR14" s="652"/>
      <c r="BS14" s="652"/>
      <c r="BT14" s="652"/>
      <c r="BU14" s="652"/>
      <c r="BV14" s="652"/>
      <c r="BW14" s="656"/>
      <c r="BY14" s="645" t="s">
        <v>232</v>
      </c>
      <c r="BZ14" s="646"/>
      <c r="CA14" s="646"/>
      <c r="CB14" s="646"/>
      <c r="CC14" s="646"/>
      <c r="CD14" s="646"/>
      <c r="CE14" s="646"/>
      <c r="CF14" s="646"/>
      <c r="CG14" s="646"/>
      <c r="CH14" s="646"/>
      <c r="CI14" s="646"/>
      <c r="CJ14" s="646"/>
      <c r="CK14" s="646"/>
      <c r="CL14" s="647"/>
      <c r="CM14" s="648">
        <v>21335101</v>
      </c>
      <c r="CN14" s="649"/>
      <c r="CO14" s="649"/>
      <c r="CP14" s="649"/>
      <c r="CQ14" s="649"/>
      <c r="CR14" s="649"/>
      <c r="CS14" s="649"/>
      <c r="CT14" s="650"/>
      <c r="CU14" s="651">
        <v>5</v>
      </c>
      <c r="CV14" s="651"/>
      <c r="CW14" s="651"/>
      <c r="CX14" s="651"/>
      <c r="CY14" s="657">
        <v>1704029</v>
      </c>
      <c r="CZ14" s="649"/>
      <c r="DA14" s="649"/>
      <c r="DB14" s="649"/>
      <c r="DC14" s="649"/>
      <c r="DD14" s="649"/>
      <c r="DE14" s="649"/>
      <c r="DF14" s="649"/>
      <c r="DG14" s="649"/>
      <c r="DH14" s="649"/>
      <c r="DI14" s="649"/>
      <c r="DJ14" s="649"/>
      <c r="DK14" s="650"/>
      <c r="DL14" s="657">
        <v>18697941</v>
      </c>
      <c r="DM14" s="649"/>
      <c r="DN14" s="649"/>
      <c r="DO14" s="649"/>
      <c r="DP14" s="649"/>
      <c r="DQ14" s="649"/>
      <c r="DR14" s="649"/>
      <c r="DS14" s="649"/>
      <c r="DT14" s="649"/>
      <c r="DU14" s="649"/>
      <c r="DV14" s="649"/>
      <c r="DW14" s="649"/>
      <c r="DX14" s="658"/>
    </row>
    <row r="15" spans="2:138" ht="11.25" customHeight="1" x14ac:dyDescent="0.15">
      <c r="B15" s="645" t="s">
        <v>233</v>
      </c>
      <c r="C15" s="646"/>
      <c r="D15" s="646"/>
      <c r="E15" s="646"/>
      <c r="F15" s="646"/>
      <c r="G15" s="646"/>
      <c r="H15" s="646"/>
      <c r="I15" s="646"/>
      <c r="J15" s="646"/>
      <c r="K15" s="646"/>
      <c r="L15" s="646"/>
      <c r="M15" s="646"/>
      <c r="N15" s="646"/>
      <c r="O15" s="646"/>
      <c r="P15" s="646"/>
      <c r="Q15" s="647"/>
      <c r="R15" s="648">
        <v>144949466</v>
      </c>
      <c r="S15" s="649"/>
      <c r="T15" s="649"/>
      <c r="U15" s="649"/>
      <c r="V15" s="649"/>
      <c r="W15" s="649"/>
      <c r="X15" s="649"/>
      <c r="Y15" s="650"/>
      <c r="Z15" s="651">
        <v>33.1</v>
      </c>
      <c r="AA15" s="651"/>
      <c r="AB15" s="651"/>
      <c r="AC15" s="651"/>
      <c r="AD15" s="652">
        <v>141976400</v>
      </c>
      <c r="AE15" s="652"/>
      <c r="AF15" s="652"/>
      <c r="AG15" s="652"/>
      <c r="AH15" s="652"/>
      <c r="AI15" s="652"/>
      <c r="AJ15" s="652"/>
      <c r="AK15" s="652"/>
      <c r="AL15" s="653">
        <v>58.7</v>
      </c>
      <c r="AM15" s="654"/>
      <c r="AN15" s="654"/>
      <c r="AO15" s="655"/>
      <c r="AP15" s="645" t="s">
        <v>234</v>
      </c>
      <c r="AQ15" s="646"/>
      <c r="AR15" s="646"/>
      <c r="AS15" s="646"/>
      <c r="AT15" s="646"/>
      <c r="AU15" s="646"/>
      <c r="AV15" s="646"/>
      <c r="AW15" s="646"/>
      <c r="AX15" s="646"/>
      <c r="AY15" s="646"/>
      <c r="AZ15" s="646"/>
      <c r="BA15" s="646"/>
      <c r="BB15" s="646"/>
      <c r="BC15" s="647"/>
      <c r="BD15" s="648">
        <v>18518627</v>
      </c>
      <c r="BE15" s="649"/>
      <c r="BF15" s="649"/>
      <c r="BG15" s="649"/>
      <c r="BH15" s="649"/>
      <c r="BI15" s="649"/>
      <c r="BJ15" s="649"/>
      <c r="BK15" s="650"/>
      <c r="BL15" s="651">
        <v>17.600000000000001</v>
      </c>
      <c r="BM15" s="651"/>
      <c r="BN15" s="651"/>
      <c r="BO15" s="651"/>
      <c r="BP15" s="652" t="s">
        <v>118</v>
      </c>
      <c r="BQ15" s="652"/>
      <c r="BR15" s="652"/>
      <c r="BS15" s="652"/>
      <c r="BT15" s="652"/>
      <c r="BU15" s="652"/>
      <c r="BV15" s="652"/>
      <c r="BW15" s="656"/>
      <c r="BY15" s="645" t="s">
        <v>235</v>
      </c>
      <c r="BZ15" s="646"/>
      <c r="CA15" s="646"/>
      <c r="CB15" s="646"/>
      <c r="CC15" s="646"/>
      <c r="CD15" s="646"/>
      <c r="CE15" s="646"/>
      <c r="CF15" s="646"/>
      <c r="CG15" s="646"/>
      <c r="CH15" s="646"/>
      <c r="CI15" s="646"/>
      <c r="CJ15" s="646"/>
      <c r="CK15" s="646"/>
      <c r="CL15" s="647"/>
      <c r="CM15" s="648" t="s">
        <v>118</v>
      </c>
      <c r="CN15" s="649"/>
      <c r="CO15" s="649"/>
      <c r="CP15" s="649"/>
      <c r="CQ15" s="649"/>
      <c r="CR15" s="649"/>
      <c r="CS15" s="649"/>
      <c r="CT15" s="650"/>
      <c r="CU15" s="651" t="s">
        <v>118</v>
      </c>
      <c r="CV15" s="651"/>
      <c r="CW15" s="651"/>
      <c r="CX15" s="651"/>
      <c r="CY15" s="657" t="s">
        <v>118</v>
      </c>
      <c r="CZ15" s="649"/>
      <c r="DA15" s="649"/>
      <c r="DB15" s="649"/>
      <c r="DC15" s="649"/>
      <c r="DD15" s="649"/>
      <c r="DE15" s="649"/>
      <c r="DF15" s="649"/>
      <c r="DG15" s="649"/>
      <c r="DH15" s="649"/>
      <c r="DI15" s="649"/>
      <c r="DJ15" s="649"/>
      <c r="DK15" s="650"/>
      <c r="DL15" s="657" t="s">
        <v>118</v>
      </c>
      <c r="DM15" s="649"/>
      <c r="DN15" s="649"/>
      <c r="DO15" s="649"/>
      <c r="DP15" s="649"/>
      <c r="DQ15" s="649"/>
      <c r="DR15" s="649"/>
      <c r="DS15" s="649"/>
      <c r="DT15" s="649"/>
      <c r="DU15" s="649"/>
      <c r="DV15" s="649"/>
      <c r="DW15" s="649"/>
      <c r="DX15" s="658"/>
    </row>
    <row r="16" spans="2:138" ht="11.25" customHeight="1" x14ac:dyDescent="0.15">
      <c r="B16" s="645" t="s">
        <v>236</v>
      </c>
      <c r="C16" s="646"/>
      <c r="D16" s="646"/>
      <c r="E16" s="646"/>
      <c r="F16" s="646"/>
      <c r="G16" s="646"/>
      <c r="H16" s="646"/>
      <c r="I16" s="646"/>
      <c r="J16" s="646"/>
      <c r="K16" s="646"/>
      <c r="L16" s="646"/>
      <c r="M16" s="646"/>
      <c r="N16" s="646"/>
      <c r="O16" s="646"/>
      <c r="P16" s="646"/>
      <c r="Q16" s="647"/>
      <c r="R16" s="648">
        <v>141976400</v>
      </c>
      <c r="S16" s="649"/>
      <c r="T16" s="649"/>
      <c r="U16" s="649"/>
      <c r="V16" s="649"/>
      <c r="W16" s="649"/>
      <c r="X16" s="649"/>
      <c r="Y16" s="650"/>
      <c r="Z16" s="653">
        <v>32.4</v>
      </c>
      <c r="AA16" s="654"/>
      <c r="AB16" s="654"/>
      <c r="AC16" s="659"/>
      <c r="AD16" s="657">
        <v>141976400</v>
      </c>
      <c r="AE16" s="649"/>
      <c r="AF16" s="649"/>
      <c r="AG16" s="649"/>
      <c r="AH16" s="649"/>
      <c r="AI16" s="649"/>
      <c r="AJ16" s="649"/>
      <c r="AK16" s="650"/>
      <c r="AL16" s="653">
        <v>58.7</v>
      </c>
      <c r="AM16" s="654"/>
      <c r="AN16" s="654"/>
      <c r="AO16" s="655"/>
      <c r="AP16" s="645" t="s">
        <v>237</v>
      </c>
      <c r="AQ16" s="646"/>
      <c r="AR16" s="646"/>
      <c r="AS16" s="646"/>
      <c r="AT16" s="646"/>
      <c r="AU16" s="646"/>
      <c r="AV16" s="646"/>
      <c r="AW16" s="646"/>
      <c r="AX16" s="646"/>
      <c r="AY16" s="646"/>
      <c r="AZ16" s="646"/>
      <c r="BA16" s="646"/>
      <c r="BB16" s="646"/>
      <c r="BC16" s="647"/>
      <c r="BD16" s="648">
        <v>934288</v>
      </c>
      <c r="BE16" s="649"/>
      <c r="BF16" s="649"/>
      <c r="BG16" s="649"/>
      <c r="BH16" s="649"/>
      <c r="BI16" s="649"/>
      <c r="BJ16" s="649"/>
      <c r="BK16" s="650"/>
      <c r="BL16" s="651">
        <v>0.9</v>
      </c>
      <c r="BM16" s="651"/>
      <c r="BN16" s="651"/>
      <c r="BO16" s="651"/>
      <c r="BP16" s="652" t="s">
        <v>118</v>
      </c>
      <c r="BQ16" s="652"/>
      <c r="BR16" s="652"/>
      <c r="BS16" s="652"/>
      <c r="BT16" s="652"/>
      <c r="BU16" s="652"/>
      <c r="BV16" s="652"/>
      <c r="BW16" s="656"/>
      <c r="BY16" s="645" t="s">
        <v>238</v>
      </c>
      <c r="BZ16" s="646"/>
      <c r="CA16" s="646"/>
      <c r="CB16" s="646"/>
      <c r="CC16" s="646"/>
      <c r="CD16" s="646"/>
      <c r="CE16" s="646"/>
      <c r="CF16" s="646"/>
      <c r="CG16" s="646"/>
      <c r="CH16" s="646"/>
      <c r="CI16" s="646"/>
      <c r="CJ16" s="646"/>
      <c r="CK16" s="646"/>
      <c r="CL16" s="647"/>
      <c r="CM16" s="648">
        <v>97752619</v>
      </c>
      <c r="CN16" s="649"/>
      <c r="CO16" s="649"/>
      <c r="CP16" s="649"/>
      <c r="CQ16" s="649"/>
      <c r="CR16" s="649"/>
      <c r="CS16" s="649"/>
      <c r="CT16" s="650"/>
      <c r="CU16" s="651">
        <v>22.8</v>
      </c>
      <c r="CV16" s="651"/>
      <c r="CW16" s="651"/>
      <c r="CX16" s="651"/>
      <c r="CY16" s="657">
        <v>3817965</v>
      </c>
      <c r="CZ16" s="649"/>
      <c r="DA16" s="649"/>
      <c r="DB16" s="649"/>
      <c r="DC16" s="649"/>
      <c r="DD16" s="649"/>
      <c r="DE16" s="649"/>
      <c r="DF16" s="649"/>
      <c r="DG16" s="649"/>
      <c r="DH16" s="649"/>
      <c r="DI16" s="649"/>
      <c r="DJ16" s="649"/>
      <c r="DK16" s="650"/>
      <c r="DL16" s="657">
        <v>74377038</v>
      </c>
      <c r="DM16" s="649"/>
      <c r="DN16" s="649"/>
      <c r="DO16" s="649"/>
      <c r="DP16" s="649"/>
      <c r="DQ16" s="649"/>
      <c r="DR16" s="649"/>
      <c r="DS16" s="649"/>
      <c r="DT16" s="649"/>
      <c r="DU16" s="649"/>
      <c r="DV16" s="649"/>
      <c r="DW16" s="649"/>
      <c r="DX16" s="658"/>
    </row>
    <row r="17" spans="2:128" ht="11.25" customHeight="1" x14ac:dyDescent="0.15">
      <c r="B17" s="645" t="s">
        <v>239</v>
      </c>
      <c r="C17" s="646"/>
      <c r="D17" s="646"/>
      <c r="E17" s="646"/>
      <c r="F17" s="646"/>
      <c r="G17" s="646"/>
      <c r="H17" s="646"/>
      <c r="I17" s="646"/>
      <c r="J17" s="646"/>
      <c r="K17" s="646"/>
      <c r="L17" s="646"/>
      <c r="M17" s="646"/>
      <c r="N17" s="646"/>
      <c r="O17" s="646"/>
      <c r="P17" s="646"/>
      <c r="Q17" s="647"/>
      <c r="R17" s="648">
        <v>2965894</v>
      </c>
      <c r="S17" s="649"/>
      <c r="T17" s="649"/>
      <c r="U17" s="649"/>
      <c r="V17" s="649"/>
      <c r="W17" s="649"/>
      <c r="X17" s="649"/>
      <c r="Y17" s="650"/>
      <c r="Z17" s="653">
        <v>0.7</v>
      </c>
      <c r="AA17" s="654"/>
      <c r="AB17" s="654"/>
      <c r="AC17" s="659"/>
      <c r="AD17" s="657" t="s">
        <v>118</v>
      </c>
      <c r="AE17" s="649"/>
      <c r="AF17" s="649"/>
      <c r="AG17" s="649"/>
      <c r="AH17" s="649"/>
      <c r="AI17" s="649"/>
      <c r="AJ17" s="649"/>
      <c r="AK17" s="650"/>
      <c r="AL17" s="653" t="s">
        <v>118</v>
      </c>
      <c r="AM17" s="654"/>
      <c r="AN17" s="654"/>
      <c r="AO17" s="655"/>
      <c r="AP17" s="645" t="s">
        <v>240</v>
      </c>
      <c r="AQ17" s="646"/>
      <c r="AR17" s="646"/>
      <c r="AS17" s="646"/>
      <c r="AT17" s="646"/>
      <c r="AU17" s="646"/>
      <c r="AV17" s="646"/>
      <c r="AW17" s="646"/>
      <c r="AX17" s="646"/>
      <c r="AY17" s="646"/>
      <c r="AZ17" s="646"/>
      <c r="BA17" s="646"/>
      <c r="BB17" s="646"/>
      <c r="BC17" s="647"/>
      <c r="BD17" s="648">
        <v>17584339</v>
      </c>
      <c r="BE17" s="649"/>
      <c r="BF17" s="649"/>
      <c r="BG17" s="649"/>
      <c r="BH17" s="649"/>
      <c r="BI17" s="649"/>
      <c r="BJ17" s="649"/>
      <c r="BK17" s="650"/>
      <c r="BL17" s="651">
        <v>16.7</v>
      </c>
      <c r="BM17" s="651"/>
      <c r="BN17" s="651"/>
      <c r="BO17" s="651"/>
      <c r="BP17" s="652" t="s">
        <v>118</v>
      </c>
      <c r="BQ17" s="652"/>
      <c r="BR17" s="652"/>
      <c r="BS17" s="652"/>
      <c r="BT17" s="652"/>
      <c r="BU17" s="652"/>
      <c r="BV17" s="652"/>
      <c r="BW17" s="656"/>
      <c r="BY17" s="645" t="s">
        <v>241</v>
      </c>
      <c r="BZ17" s="646"/>
      <c r="CA17" s="646"/>
      <c r="CB17" s="646"/>
      <c r="CC17" s="646"/>
      <c r="CD17" s="646"/>
      <c r="CE17" s="646"/>
      <c r="CF17" s="646"/>
      <c r="CG17" s="646"/>
      <c r="CH17" s="646"/>
      <c r="CI17" s="646"/>
      <c r="CJ17" s="646"/>
      <c r="CK17" s="646"/>
      <c r="CL17" s="647"/>
      <c r="CM17" s="648">
        <v>1734414</v>
      </c>
      <c r="CN17" s="649"/>
      <c r="CO17" s="649"/>
      <c r="CP17" s="649"/>
      <c r="CQ17" s="649"/>
      <c r="CR17" s="649"/>
      <c r="CS17" s="649"/>
      <c r="CT17" s="650"/>
      <c r="CU17" s="651">
        <v>0.4</v>
      </c>
      <c r="CV17" s="651"/>
      <c r="CW17" s="651"/>
      <c r="CX17" s="651"/>
      <c r="CY17" s="657" t="s">
        <v>118</v>
      </c>
      <c r="CZ17" s="649"/>
      <c r="DA17" s="649"/>
      <c r="DB17" s="649"/>
      <c r="DC17" s="649"/>
      <c r="DD17" s="649"/>
      <c r="DE17" s="649"/>
      <c r="DF17" s="649"/>
      <c r="DG17" s="649"/>
      <c r="DH17" s="649"/>
      <c r="DI17" s="649"/>
      <c r="DJ17" s="649"/>
      <c r="DK17" s="650"/>
      <c r="DL17" s="657">
        <v>15507</v>
      </c>
      <c r="DM17" s="649"/>
      <c r="DN17" s="649"/>
      <c r="DO17" s="649"/>
      <c r="DP17" s="649"/>
      <c r="DQ17" s="649"/>
      <c r="DR17" s="649"/>
      <c r="DS17" s="649"/>
      <c r="DT17" s="649"/>
      <c r="DU17" s="649"/>
      <c r="DV17" s="649"/>
      <c r="DW17" s="649"/>
      <c r="DX17" s="658"/>
    </row>
    <row r="18" spans="2:128" ht="11.25" customHeight="1" x14ac:dyDescent="0.15">
      <c r="B18" s="645" t="s">
        <v>242</v>
      </c>
      <c r="C18" s="646"/>
      <c r="D18" s="646"/>
      <c r="E18" s="646"/>
      <c r="F18" s="646"/>
      <c r="G18" s="646"/>
      <c r="H18" s="646"/>
      <c r="I18" s="646"/>
      <c r="J18" s="646"/>
      <c r="K18" s="646"/>
      <c r="L18" s="646"/>
      <c r="M18" s="646"/>
      <c r="N18" s="646"/>
      <c r="O18" s="646"/>
      <c r="P18" s="646"/>
      <c r="Q18" s="647"/>
      <c r="R18" s="648">
        <v>7172</v>
      </c>
      <c r="S18" s="649"/>
      <c r="T18" s="649"/>
      <c r="U18" s="649"/>
      <c r="V18" s="649"/>
      <c r="W18" s="649"/>
      <c r="X18" s="649"/>
      <c r="Y18" s="650"/>
      <c r="Z18" s="653">
        <v>0</v>
      </c>
      <c r="AA18" s="654"/>
      <c r="AB18" s="654"/>
      <c r="AC18" s="659"/>
      <c r="AD18" s="657" t="s">
        <v>118</v>
      </c>
      <c r="AE18" s="649"/>
      <c r="AF18" s="649"/>
      <c r="AG18" s="649"/>
      <c r="AH18" s="649"/>
      <c r="AI18" s="649"/>
      <c r="AJ18" s="649"/>
      <c r="AK18" s="650"/>
      <c r="AL18" s="653" t="s">
        <v>118</v>
      </c>
      <c r="AM18" s="654"/>
      <c r="AN18" s="654"/>
      <c r="AO18" s="655"/>
      <c r="AP18" s="645" t="s">
        <v>243</v>
      </c>
      <c r="AQ18" s="646"/>
      <c r="AR18" s="646"/>
      <c r="AS18" s="646"/>
      <c r="AT18" s="646"/>
      <c r="AU18" s="646"/>
      <c r="AV18" s="646"/>
      <c r="AW18" s="646"/>
      <c r="AX18" s="646"/>
      <c r="AY18" s="646"/>
      <c r="AZ18" s="646"/>
      <c r="BA18" s="646"/>
      <c r="BB18" s="646"/>
      <c r="BC18" s="647"/>
      <c r="BD18" s="648">
        <v>30911282</v>
      </c>
      <c r="BE18" s="649"/>
      <c r="BF18" s="649"/>
      <c r="BG18" s="649"/>
      <c r="BH18" s="649"/>
      <c r="BI18" s="649"/>
      <c r="BJ18" s="649"/>
      <c r="BK18" s="650"/>
      <c r="BL18" s="651">
        <v>29.4</v>
      </c>
      <c r="BM18" s="651"/>
      <c r="BN18" s="651"/>
      <c r="BO18" s="651"/>
      <c r="BP18" s="652" t="s">
        <v>118</v>
      </c>
      <c r="BQ18" s="652"/>
      <c r="BR18" s="652"/>
      <c r="BS18" s="652"/>
      <c r="BT18" s="652"/>
      <c r="BU18" s="652"/>
      <c r="BV18" s="652"/>
      <c r="BW18" s="656"/>
      <c r="BY18" s="645" t="s">
        <v>244</v>
      </c>
      <c r="BZ18" s="646"/>
      <c r="CA18" s="646"/>
      <c r="CB18" s="646"/>
      <c r="CC18" s="646"/>
      <c r="CD18" s="646"/>
      <c r="CE18" s="646"/>
      <c r="CF18" s="646"/>
      <c r="CG18" s="646"/>
      <c r="CH18" s="646"/>
      <c r="CI18" s="646"/>
      <c r="CJ18" s="646"/>
      <c r="CK18" s="646"/>
      <c r="CL18" s="647"/>
      <c r="CM18" s="648">
        <v>64412367</v>
      </c>
      <c r="CN18" s="649"/>
      <c r="CO18" s="649"/>
      <c r="CP18" s="649"/>
      <c r="CQ18" s="649"/>
      <c r="CR18" s="649"/>
      <c r="CS18" s="649"/>
      <c r="CT18" s="650"/>
      <c r="CU18" s="651">
        <v>15.1</v>
      </c>
      <c r="CV18" s="651"/>
      <c r="CW18" s="651"/>
      <c r="CX18" s="651"/>
      <c r="CY18" s="657" t="s">
        <v>118</v>
      </c>
      <c r="CZ18" s="649"/>
      <c r="DA18" s="649"/>
      <c r="DB18" s="649"/>
      <c r="DC18" s="649"/>
      <c r="DD18" s="649"/>
      <c r="DE18" s="649"/>
      <c r="DF18" s="649"/>
      <c r="DG18" s="649"/>
      <c r="DH18" s="649"/>
      <c r="DI18" s="649"/>
      <c r="DJ18" s="649"/>
      <c r="DK18" s="650"/>
      <c r="DL18" s="657">
        <v>61954110</v>
      </c>
      <c r="DM18" s="649"/>
      <c r="DN18" s="649"/>
      <c r="DO18" s="649"/>
      <c r="DP18" s="649"/>
      <c r="DQ18" s="649"/>
      <c r="DR18" s="649"/>
      <c r="DS18" s="649"/>
      <c r="DT18" s="649"/>
      <c r="DU18" s="649"/>
      <c r="DV18" s="649"/>
      <c r="DW18" s="649"/>
      <c r="DX18" s="658"/>
    </row>
    <row r="19" spans="2:128" ht="11.25" customHeight="1" x14ac:dyDescent="0.15">
      <c r="B19" s="645" t="s">
        <v>245</v>
      </c>
      <c r="C19" s="646"/>
      <c r="D19" s="646"/>
      <c r="E19" s="646"/>
      <c r="F19" s="646"/>
      <c r="G19" s="646"/>
      <c r="H19" s="646"/>
      <c r="I19" s="646"/>
      <c r="J19" s="646"/>
      <c r="K19" s="646"/>
      <c r="L19" s="646"/>
      <c r="M19" s="646"/>
      <c r="N19" s="646"/>
      <c r="O19" s="646"/>
      <c r="P19" s="646"/>
      <c r="Q19" s="647"/>
      <c r="R19" s="648">
        <v>265418456</v>
      </c>
      <c r="S19" s="649"/>
      <c r="T19" s="649"/>
      <c r="U19" s="649"/>
      <c r="V19" s="649"/>
      <c r="W19" s="649"/>
      <c r="X19" s="649"/>
      <c r="Y19" s="650"/>
      <c r="Z19" s="653">
        <v>60.6</v>
      </c>
      <c r="AA19" s="654"/>
      <c r="AB19" s="654"/>
      <c r="AC19" s="659"/>
      <c r="AD19" s="657">
        <v>241003621</v>
      </c>
      <c r="AE19" s="649"/>
      <c r="AF19" s="649"/>
      <c r="AG19" s="649"/>
      <c r="AH19" s="649"/>
      <c r="AI19" s="649"/>
      <c r="AJ19" s="649"/>
      <c r="AK19" s="650"/>
      <c r="AL19" s="653">
        <v>99.7</v>
      </c>
      <c r="AM19" s="654"/>
      <c r="AN19" s="654"/>
      <c r="AO19" s="655"/>
      <c r="AP19" s="645" t="s">
        <v>246</v>
      </c>
      <c r="AQ19" s="646"/>
      <c r="AR19" s="646"/>
      <c r="AS19" s="646"/>
      <c r="AT19" s="646"/>
      <c r="AU19" s="646"/>
      <c r="AV19" s="646"/>
      <c r="AW19" s="646"/>
      <c r="AX19" s="646"/>
      <c r="AY19" s="646"/>
      <c r="AZ19" s="646"/>
      <c r="BA19" s="646"/>
      <c r="BB19" s="646"/>
      <c r="BC19" s="647"/>
      <c r="BD19" s="648">
        <v>1955104</v>
      </c>
      <c r="BE19" s="649"/>
      <c r="BF19" s="649"/>
      <c r="BG19" s="649"/>
      <c r="BH19" s="649"/>
      <c r="BI19" s="649"/>
      <c r="BJ19" s="649"/>
      <c r="BK19" s="650"/>
      <c r="BL19" s="651">
        <v>1.9</v>
      </c>
      <c r="BM19" s="651"/>
      <c r="BN19" s="651"/>
      <c r="BO19" s="651"/>
      <c r="BP19" s="652" t="s">
        <v>118</v>
      </c>
      <c r="BQ19" s="652"/>
      <c r="BR19" s="652"/>
      <c r="BS19" s="652"/>
      <c r="BT19" s="652"/>
      <c r="BU19" s="652"/>
      <c r="BV19" s="652"/>
      <c r="BW19" s="656"/>
      <c r="BY19" s="645" t="s">
        <v>247</v>
      </c>
      <c r="BZ19" s="646"/>
      <c r="CA19" s="646"/>
      <c r="CB19" s="646"/>
      <c r="CC19" s="646"/>
      <c r="CD19" s="646"/>
      <c r="CE19" s="646"/>
      <c r="CF19" s="646"/>
      <c r="CG19" s="646"/>
      <c r="CH19" s="646"/>
      <c r="CI19" s="646"/>
      <c r="CJ19" s="646"/>
      <c r="CK19" s="646"/>
      <c r="CL19" s="647"/>
      <c r="CM19" s="648" t="s">
        <v>118</v>
      </c>
      <c r="CN19" s="649"/>
      <c r="CO19" s="649"/>
      <c r="CP19" s="649"/>
      <c r="CQ19" s="649"/>
      <c r="CR19" s="649"/>
      <c r="CS19" s="649"/>
      <c r="CT19" s="650"/>
      <c r="CU19" s="651" t="s">
        <v>118</v>
      </c>
      <c r="CV19" s="651"/>
      <c r="CW19" s="651"/>
      <c r="CX19" s="651"/>
      <c r="CY19" s="657" t="s">
        <v>118</v>
      </c>
      <c r="CZ19" s="649"/>
      <c r="DA19" s="649"/>
      <c r="DB19" s="649"/>
      <c r="DC19" s="649"/>
      <c r="DD19" s="649"/>
      <c r="DE19" s="649"/>
      <c r="DF19" s="649"/>
      <c r="DG19" s="649"/>
      <c r="DH19" s="649"/>
      <c r="DI19" s="649"/>
      <c r="DJ19" s="649"/>
      <c r="DK19" s="650"/>
      <c r="DL19" s="657" t="s">
        <v>118</v>
      </c>
      <c r="DM19" s="649"/>
      <c r="DN19" s="649"/>
      <c r="DO19" s="649"/>
      <c r="DP19" s="649"/>
      <c r="DQ19" s="649"/>
      <c r="DR19" s="649"/>
      <c r="DS19" s="649"/>
      <c r="DT19" s="649"/>
      <c r="DU19" s="649"/>
      <c r="DV19" s="649"/>
      <c r="DW19" s="649"/>
      <c r="DX19" s="658"/>
    </row>
    <row r="20" spans="2:128" ht="11.25" customHeight="1" x14ac:dyDescent="0.15">
      <c r="B20" s="645" t="s">
        <v>248</v>
      </c>
      <c r="C20" s="646"/>
      <c r="D20" s="646"/>
      <c r="E20" s="646"/>
      <c r="F20" s="646"/>
      <c r="G20" s="646"/>
      <c r="H20" s="646"/>
      <c r="I20" s="646"/>
      <c r="J20" s="646"/>
      <c r="K20" s="646"/>
      <c r="L20" s="646"/>
      <c r="M20" s="646"/>
      <c r="N20" s="646"/>
      <c r="O20" s="646"/>
      <c r="P20" s="646"/>
      <c r="Q20" s="647"/>
      <c r="R20" s="648">
        <v>371096</v>
      </c>
      <c r="S20" s="649"/>
      <c r="T20" s="649"/>
      <c r="U20" s="649"/>
      <c r="V20" s="649"/>
      <c r="W20" s="649"/>
      <c r="X20" s="649"/>
      <c r="Y20" s="650"/>
      <c r="Z20" s="653">
        <v>0.1</v>
      </c>
      <c r="AA20" s="654"/>
      <c r="AB20" s="654"/>
      <c r="AC20" s="659"/>
      <c r="AD20" s="657">
        <v>371096</v>
      </c>
      <c r="AE20" s="649"/>
      <c r="AF20" s="649"/>
      <c r="AG20" s="649"/>
      <c r="AH20" s="649"/>
      <c r="AI20" s="649"/>
      <c r="AJ20" s="649"/>
      <c r="AK20" s="650"/>
      <c r="AL20" s="653">
        <v>0.2</v>
      </c>
      <c r="AM20" s="654"/>
      <c r="AN20" s="654"/>
      <c r="AO20" s="655"/>
      <c r="AP20" s="660" t="s">
        <v>249</v>
      </c>
      <c r="AQ20" s="661"/>
      <c r="AR20" s="661"/>
      <c r="AS20" s="661"/>
      <c r="AT20" s="661"/>
      <c r="AU20" s="661"/>
      <c r="AV20" s="661"/>
      <c r="AW20" s="661"/>
      <c r="AX20" s="661"/>
      <c r="AY20" s="661"/>
      <c r="AZ20" s="661"/>
      <c r="BA20" s="661"/>
      <c r="BB20" s="661"/>
      <c r="BC20" s="662"/>
      <c r="BD20" s="648">
        <v>972975</v>
      </c>
      <c r="BE20" s="649"/>
      <c r="BF20" s="649"/>
      <c r="BG20" s="649"/>
      <c r="BH20" s="649"/>
      <c r="BI20" s="649"/>
      <c r="BJ20" s="649"/>
      <c r="BK20" s="650"/>
      <c r="BL20" s="651">
        <v>0.9</v>
      </c>
      <c r="BM20" s="651"/>
      <c r="BN20" s="651"/>
      <c r="BO20" s="651"/>
      <c r="BP20" s="652" t="s">
        <v>118</v>
      </c>
      <c r="BQ20" s="652"/>
      <c r="BR20" s="652"/>
      <c r="BS20" s="652"/>
      <c r="BT20" s="652"/>
      <c r="BU20" s="652"/>
      <c r="BV20" s="652"/>
      <c r="BW20" s="656"/>
      <c r="BY20" s="660" t="s">
        <v>250</v>
      </c>
      <c r="BZ20" s="661"/>
      <c r="CA20" s="661"/>
      <c r="CB20" s="661"/>
      <c r="CC20" s="661"/>
      <c r="CD20" s="661"/>
      <c r="CE20" s="661"/>
      <c r="CF20" s="661"/>
      <c r="CG20" s="661"/>
      <c r="CH20" s="661"/>
      <c r="CI20" s="661"/>
      <c r="CJ20" s="661"/>
      <c r="CK20" s="661"/>
      <c r="CL20" s="662"/>
      <c r="CM20" s="648" t="s">
        <v>118</v>
      </c>
      <c r="CN20" s="649"/>
      <c r="CO20" s="649"/>
      <c r="CP20" s="649"/>
      <c r="CQ20" s="649"/>
      <c r="CR20" s="649"/>
      <c r="CS20" s="649"/>
      <c r="CT20" s="650"/>
      <c r="CU20" s="651" t="s">
        <v>118</v>
      </c>
      <c r="CV20" s="651"/>
      <c r="CW20" s="651"/>
      <c r="CX20" s="651"/>
      <c r="CY20" s="657" t="s">
        <v>118</v>
      </c>
      <c r="CZ20" s="649"/>
      <c r="DA20" s="649"/>
      <c r="DB20" s="649"/>
      <c r="DC20" s="649"/>
      <c r="DD20" s="649"/>
      <c r="DE20" s="649"/>
      <c r="DF20" s="649"/>
      <c r="DG20" s="649"/>
      <c r="DH20" s="649"/>
      <c r="DI20" s="649"/>
      <c r="DJ20" s="649"/>
      <c r="DK20" s="650"/>
      <c r="DL20" s="657" t="s">
        <v>118</v>
      </c>
      <c r="DM20" s="649"/>
      <c r="DN20" s="649"/>
      <c r="DO20" s="649"/>
      <c r="DP20" s="649"/>
      <c r="DQ20" s="649"/>
      <c r="DR20" s="649"/>
      <c r="DS20" s="649"/>
      <c r="DT20" s="649"/>
      <c r="DU20" s="649"/>
      <c r="DV20" s="649"/>
      <c r="DW20" s="649"/>
      <c r="DX20" s="658"/>
    </row>
    <row r="21" spans="2:128" ht="11.25" customHeight="1" x14ac:dyDescent="0.15">
      <c r="B21" s="645" t="s">
        <v>251</v>
      </c>
      <c r="C21" s="646"/>
      <c r="D21" s="646"/>
      <c r="E21" s="646"/>
      <c r="F21" s="646"/>
      <c r="G21" s="646"/>
      <c r="H21" s="646"/>
      <c r="I21" s="646"/>
      <c r="J21" s="646"/>
      <c r="K21" s="646"/>
      <c r="L21" s="646"/>
      <c r="M21" s="646"/>
      <c r="N21" s="646"/>
      <c r="O21" s="646"/>
      <c r="P21" s="646"/>
      <c r="Q21" s="647"/>
      <c r="R21" s="648">
        <v>2020844</v>
      </c>
      <c r="S21" s="649"/>
      <c r="T21" s="649"/>
      <c r="U21" s="649"/>
      <c r="V21" s="649"/>
      <c r="W21" s="649"/>
      <c r="X21" s="649"/>
      <c r="Y21" s="650"/>
      <c r="Z21" s="653">
        <v>0.5</v>
      </c>
      <c r="AA21" s="654"/>
      <c r="AB21" s="654"/>
      <c r="AC21" s="659"/>
      <c r="AD21" s="657" t="s">
        <v>118</v>
      </c>
      <c r="AE21" s="649"/>
      <c r="AF21" s="649"/>
      <c r="AG21" s="649"/>
      <c r="AH21" s="649"/>
      <c r="AI21" s="649"/>
      <c r="AJ21" s="649"/>
      <c r="AK21" s="650"/>
      <c r="AL21" s="653" t="s">
        <v>118</v>
      </c>
      <c r="AM21" s="654"/>
      <c r="AN21" s="654"/>
      <c r="AO21" s="655"/>
      <c r="AP21" s="660" t="s">
        <v>252</v>
      </c>
      <c r="AQ21" s="661"/>
      <c r="AR21" s="661"/>
      <c r="AS21" s="661"/>
      <c r="AT21" s="661"/>
      <c r="AU21" s="661"/>
      <c r="AV21" s="661"/>
      <c r="AW21" s="661"/>
      <c r="AX21" s="661"/>
      <c r="AY21" s="661"/>
      <c r="AZ21" s="661"/>
      <c r="BA21" s="661"/>
      <c r="BB21" s="661"/>
      <c r="BC21" s="662"/>
      <c r="BD21" s="648">
        <v>281259</v>
      </c>
      <c r="BE21" s="649"/>
      <c r="BF21" s="649"/>
      <c r="BG21" s="649"/>
      <c r="BH21" s="649"/>
      <c r="BI21" s="649"/>
      <c r="BJ21" s="649"/>
      <c r="BK21" s="650"/>
      <c r="BL21" s="651">
        <v>0.3</v>
      </c>
      <c r="BM21" s="651"/>
      <c r="BN21" s="651"/>
      <c r="BO21" s="651"/>
      <c r="BP21" s="652" t="s">
        <v>118</v>
      </c>
      <c r="BQ21" s="652"/>
      <c r="BR21" s="652"/>
      <c r="BS21" s="652"/>
      <c r="BT21" s="652"/>
      <c r="BU21" s="652"/>
      <c r="BV21" s="652"/>
      <c r="BW21" s="656"/>
      <c r="BY21" s="660" t="s">
        <v>253</v>
      </c>
      <c r="BZ21" s="661"/>
      <c r="CA21" s="661"/>
      <c r="CB21" s="661"/>
      <c r="CC21" s="661"/>
      <c r="CD21" s="661"/>
      <c r="CE21" s="661"/>
      <c r="CF21" s="661"/>
      <c r="CG21" s="661"/>
      <c r="CH21" s="661"/>
      <c r="CI21" s="661"/>
      <c r="CJ21" s="661"/>
      <c r="CK21" s="661"/>
      <c r="CL21" s="662"/>
      <c r="CM21" s="648">
        <v>171328</v>
      </c>
      <c r="CN21" s="649"/>
      <c r="CO21" s="649"/>
      <c r="CP21" s="649"/>
      <c r="CQ21" s="649"/>
      <c r="CR21" s="649"/>
      <c r="CS21" s="649"/>
      <c r="CT21" s="650"/>
      <c r="CU21" s="651">
        <v>0</v>
      </c>
      <c r="CV21" s="651"/>
      <c r="CW21" s="651"/>
      <c r="CX21" s="651"/>
      <c r="CY21" s="657" t="s">
        <v>118</v>
      </c>
      <c r="CZ21" s="649"/>
      <c r="DA21" s="649"/>
      <c r="DB21" s="649"/>
      <c r="DC21" s="649"/>
      <c r="DD21" s="649"/>
      <c r="DE21" s="649"/>
      <c r="DF21" s="649"/>
      <c r="DG21" s="649"/>
      <c r="DH21" s="649"/>
      <c r="DI21" s="649"/>
      <c r="DJ21" s="649"/>
      <c r="DK21" s="650"/>
      <c r="DL21" s="657">
        <v>171328</v>
      </c>
      <c r="DM21" s="649"/>
      <c r="DN21" s="649"/>
      <c r="DO21" s="649"/>
      <c r="DP21" s="649"/>
      <c r="DQ21" s="649"/>
      <c r="DR21" s="649"/>
      <c r="DS21" s="649"/>
      <c r="DT21" s="649"/>
      <c r="DU21" s="649"/>
      <c r="DV21" s="649"/>
      <c r="DW21" s="649"/>
      <c r="DX21" s="658"/>
    </row>
    <row r="22" spans="2:128" ht="11.25" customHeight="1" x14ac:dyDescent="0.15">
      <c r="B22" s="645" t="s">
        <v>254</v>
      </c>
      <c r="C22" s="646"/>
      <c r="D22" s="646"/>
      <c r="E22" s="646"/>
      <c r="F22" s="646"/>
      <c r="G22" s="646"/>
      <c r="H22" s="646"/>
      <c r="I22" s="646"/>
      <c r="J22" s="646"/>
      <c r="K22" s="646"/>
      <c r="L22" s="646"/>
      <c r="M22" s="646"/>
      <c r="N22" s="646"/>
      <c r="O22" s="646"/>
      <c r="P22" s="646"/>
      <c r="Q22" s="647"/>
      <c r="R22" s="648">
        <v>4641094</v>
      </c>
      <c r="S22" s="649"/>
      <c r="T22" s="649"/>
      <c r="U22" s="649"/>
      <c r="V22" s="649"/>
      <c r="W22" s="649"/>
      <c r="X22" s="649"/>
      <c r="Y22" s="650"/>
      <c r="Z22" s="653">
        <v>1.1000000000000001</v>
      </c>
      <c r="AA22" s="654"/>
      <c r="AB22" s="654"/>
      <c r="AC22" s="659"/>
      <c r="AD22" s="657">
        <v>315096</v>
      </c>
      <c r="AE22" s="649"/>
      <c r="AF22" s="649"/>
      <c r="AG22" s="649"/>
      <c r="AH22" s="649"/>
      <c r="AI22" s="649"/>
      <c r="AJ22" s="649"/>
      <c r="AK22" s="650"/>
      <c r="AL22" s="653">
        <v>0.1</v>
      </c>
      <c r="AM22" s="654"/>
      <c r="AN22" s="654"/>
      <c r="AO22" s="655"/>
      <c r="AP22" s="660" t="s">
        <v>255</v>
      </c>
      <c r="AQ22" s="661"/>
      <c r="AR22" s="661"/>
      <c r="AS22" s="661"/>
      <c r="AT22" s="661"/>
      <c r="AU22" s="661"/>
      <c r="AV22" s="661"/>
      <c r="AW22" s="661"/>
      <c r="AX22" s="661"/>
      <c r="AY22" s="661"/>
      <c r="AZ22" s="661"/>
      <c r="BA22" s="661"/>
      <c r="BB22" s="661"/>
      <c r="BC22" s="662"/>
      <c r="BD22" s="648">
        <v>1107163</v>
      </c>
      <c r="BE22" s="649"/>
      <c r="BF22" s="649"/>
      <c r="BG22" s="649"/>
      <c r="BH22" s="649"/>
      <c r="BI22" s="649"/>
      <c r="BJ22" s="649"/>
      <c r="BK22" s="650"/>
      <c r="BL22" s="651">
        <v>1.1000000000000001</v>
      </c>
      <c r="BM22" s="651"/>
      <c r="BN22" s="651"/>
      <c r="BO22" s="651"/>
      <c r="BP22" s="652" t="s">
        <v>118</v>
      </c>
      <c r="BQ22" s="652"/>
      <c r="BR22" s="652"/>
      <c r="BS22" s="652"/>
      <c r="BT22" s="652"/>
      <c r="BU22" s="652"/>
      <c r="BV22" s="652"/>
      <c r="BW22" s="656"/>
      <c r="BY22" s="660" t="s">
        <v>256</v>
      </c>
      <c r="BZ22" s="661"/>
      <c r="CA22" s="661"/>
      <c r="CB22" s="661"/>
      <c r="CC22" s="661"/>
      <c r="CD22" s="661"/>
      <c r="CE22" s="661"/>
      <c r="CF22" s="661"/>
      <c r="CG22" s="661"/>
      <c r="CH22" s="661"/>
      <c r="CI22" s="661"/>
      <c r="CJ22" s="661"/>
      <c r="CK22" s="661"/>
      <c r="CL22" s="662"/>
      <c r="CM22" s="648">
        <v>207521</v>
      </c>
      <c r="CN22" s="649"/>
      <c r="CO22" s="649"/>
      <c r="CP22" s="649"/>
      <c r="CQ22" s="649"/>
      <c r="CR22" s="649"/>
      <c r="CS22" s="649"/>
      <c r="CT22" s="650"/>
      <c r="CU22" s="651">
        <v>0</v>
      </c>
      <c r="CV22" s="651"/>
      <c r="CW22" s="651"/>
      <c r="CX22" s="651"/>
      <c r="CY22" s="657" t="s">
        <v>118</v>
      </c>
      <c r="CZ22" s="649"/>
      <c r="DA22" s="649"/>
      <c r="DB22" s="649"/>
      <c r="DC22" s="649"/>
      <c r="DD22" s="649"/>
      <c r="DE22" s="649"/>
      <c r="DF22" s="649"/>
      <c r="DG22" s="649"/>
      <c r="DH22" s="649"/>
      <c r="DI22" s="649"/>
      <c r="DJ22" s="649"/>
      <c r="DK22" s="650"/>
      <c r="DL22" s="657">
        <v>207521</v>
      </c>
      <c r="DM22" s="649"/>
      <c r="DN22" s="649"/>
      <c r="DO22" s="649"/>
      <c r="DP22" s="649"/>
      <c r="DQ22" s="649"/>
      <c r="DR22" s="649"/>
      <c r="DS22" s="649"/>
      <c r="DT22" s="649"/>
      <c r="DU22" s="649"/>
      <c r="DV22" s="649"/>
      <c r="DW22" s="649"/>
      <c r="DX22" s="658"/>
    </row>
    <row r="23" spans="2:128" ht="11.25" customHeight="1" x14ac:dyDescent="0.15">
      <c r="B23" s="645" t="s">
        <v>257</v>
      </c>
      <c r="C23" s="646"/>
      <c r="D23" s="646"/>
      <c r="E23" s="646"/>
      <c r="F23" s="646"/>
      <c r="G23" s="646"/>
      <c r="H23" s="646"/>
      <c r="I23" s="646"/>
      <c r="J23" s="646"/>
      <c r="K23" s="646"/>
      <c r="L23" s="646"/>
      <c r="M23" s="646"/>
      <c r="N23" s="646"/>
      <c r="O23" s="646"/>
      <c r="P23" s="646"/>
      <c r="Q23" s="647"/>
      <c r="R23" s="648">
        <v>1485106</v>
      </c>
      <c r="S23" s="649"/>
      <c r="T23" s="649"/>
      <c r="U23" s="649"/>
      <c r="V23" s="649"/>
      <c r="W23" s="649"/>
      <c r="X23" s="649"/>
      <c r="Y23" s="650"/>
      <c r="Z23" s="653">
        <v>0.3</v>
      </c>
      <c r="AA23" s="654"/>
      <c r="AB23" s="654"/>
      <c r="AC23" s="659"/>
      <c r="AD23" s="657" t="s">
        <v>118</v>
      </c>
      <c r="AE23" s="649"/>
      <c r="AF23" s="649"/>
      <c r="AG23" s="649"/>
      <c r="AH23" s="649"/>
      <c r="AI23" s="649"/>
      <c r="AJ23" s="649"/>
      <c r="AK23" s="650"/>
      <c r="AL23" s="653" t="s">
        <v>118</v>
      </c>
      <c r="AM23" s="654"/>
      <c r="AN23" s="654"/>
      <c r="AO23" s="655"/>
      <c r="AP23" s="660" t="s">
        <v>258</v>
      </c>
      <c r="AQ23" s="661"/>
      <c r="AR23" s="661"/>
      <c r="AS23" s="661"/>
      <c r="AT23" s="661"/>
      <c r="AU23" s="661"/>
      <c r="AV23" s="661"/>
      <c r="AW23" s="661"/>
      <c r="AX23" s="661"/>
      <c r="AY23" s="661"/>
      <c r="AZ23" s="661"/>
      <c r="BA23" s="661"/>
      <c r="BB23" s="661"/>
      <c r="BC23" s="662"/>
      <c r="BD23" s="648">
        <v>9302323</v>
      </c>
      <c r="BE23" s="649"/>
      <c r="BF23" s="649"/>
      <c r="BG23" s="649"/>
      <c r="BH23" s="649"/>
      <c r="BI23" s="649"/>
      <c r="BJ23" s="649"/>
      <c r="BK23" s="650"/>
      <c r="BL23" s="651">
        <v>8.8000000000000007</v>
      </c>
      <c r="BM23" s="651"/>
      <c r="BN23" s="651"/>
      <c r="BO23" s="651"/>
      <c r="BP23" s="652" t="s">
        <v>118</v>
      </c>
      <c r="BQ23" s="652"/>
      <c r="BR23" s="652"/>
      <c r="BS23" s="652"/>
      <c r="BT23" s="652"/>
      <c r="BU23" s="652"/>
      <c r="BV23" s="652"/>
      <c r="BW23" s="656"/>
      <c r="BY23" s="660" t="s">
        <v>259</v>
      </c>
      <c r="BZ23" s="661"/>
      <c r="CA23" s="661"/>
      <c r="CB23" s="661"/>
      <c r="CC23" s="661"/>
      <c r="CD23" s="661"/>
      <c r="CE23" s="661"/>
      <c r="CF23" s="661"/>
      <c r="CG23" s="661"/>
      <c r="CH23" s="661"/>
      <c r="CI23" s="661"/>
      <c r="CJ23" s="661"/>
      <c r="CK23" s="661"/>
      <c r="CL23" s="662"/>
      <c r="CM23" s="648">
        <v>193875</v>
      </c>
      <c r="CN23" s="649"/>
      <c r="CO23" s="649"/>
      <c r="CP23" s="649"/>
      <c r="CQ23" s="649"/>
      <c r="CR23" s="649"/>
      <c r="CS23" s="649"/>
      <c r="CT23" s="650"/>
      <c r="CU23" s="651">
        <v>0</v>
      </c>
      <c r="CV23" s="651"/>
      <c r="CW23" s="651"/>
      <c r="CX23" s="651"/>
      <c r="CY23" s="657" t="s">
        <v>118</v>
      </c>
      <c r="CZ23" s="649"/>
      <c r="DA23" s="649"/>
      <c r="DB23" s="649"/>
      <c r="DC23" s="649"/>
      <c r="DD23" s="649"/>
      <c r="DE23" s="649"/>
      <c r="DF23" s="649"/>
      <c r="DG23" s="649"/>
      <c r="DH23" s="649"/>
      <c r="DI23" s="649"/>
      <c r="DJ23" s="649"/>
      <c r="DK23" s="650"/>
      <c r="DL23" s="657">
        <v>193875</v>
      </c>
      <c r="DM23" s="649"/>
      <c r="DN23" s="649"/>
      <c r="DO23" s="649"/>
      <c r="DP23" s="649"/>
      <c r="DQ23" s="649"/>
      <c r="DR23" s="649"/>
      <c r="DS23" s="649"/>
      <c r="DT23" s="649"/>
      <c r="DU23" s="649"/>
      <c r="DV23" s="649"/>
      <c r="DW23" s="649"/>
      <c r="DX23" s="658"/>
    </row>
    <row r="24" spans="2:128" ht="11.25" customHeight="1" x14ac:dyDescent="0.15">
      <c r="B24" s="645" t="s">
        <v>260</v>
      </c>
      <c r="C24" s="646"/>
      <c r="D24" s="646"/>
      <c r="E24" s="646"/>
      <c r="F24" s="646"/>
      <c r="G24" s="646"/>
      <c r="H24" s="646"/>
      <c r="I24" s="646"/>
      <c r="J24" s="646"/>
      <c r="K24" s="646"/>
      <c r="L24" s="646"/>
      <c r="M24" s="646"/>
      <c r="N24" s="646"/>
      <c r="O24" s="646"/>
      <c r="P24" s="646"/>
      <c r="Q24" s="647"/>
      <c r="R24" s="648">
        <v>57346423</v>
      </c>
      <c r="S24" s="649"/>
      <c r="T24" s="649"/>
      <c r="U24" s="649"/>
      <c r="V24" s="649"/>
      <c r="W24" s="649"/>
      <c r="X24" s="649"/>
      <c r="Y24" s="650"/>
      <c r="Z24" s="653">
        <v>13.1</v>
      </c>
      <c r="AA24" s="654"/>
      <c r="AB24" s="654"/>
      <c r="AC24" s="659"/>
      <c r="AD24" s="657" t="s">
        <v>118</v>
      </c>
      <c r="AE24" s="649"/>
      <c r="AF24" s="649"/>
      <c r="AG24" s="649"/>
      <c r="AH24" s="649"/>
      <c r="AI24" s="649"/>
      <c r="AJ24" s="649"/>
      <c r="AK24" s="650"/>
      <c r="AL24" s="653" t="s">
        <v>118</v>
      </c>
      <c r="AM24" s="654"/>
      <c r="AN24" s="654"/>
      <c r="AO24" s="655"/>
      <c r="AP24" s="660" t="s">
        <v>261</v>
      </c>
      <c r="AQ24" s="661"/>
      <c r="AR24" s="661"/>
      <c r="AS24" s="661"/>
      <c r="AT24" s="661"/>
      <c r="AU24" s="661"/>
      <c r="AV24" s="661"/>
      <c r="AW24" s="661"/>
      <c r="AX24" s="661"/>
      <c r="AY24" s="661"/>
      <c r="AZ24" s="661"/>
      <c r="BA24" s="661"/>
      <c r="BB24" s="661"/>
      <c r="BC24" s="662"/>
      <c r="BD24" s="648">
        <v>10334728</v>
      </c>
      <c r="BE24" s="649"/>
      <c r="BF24" s="649"/>
      <c r="BG24" s="649"/>
      <c r="BH24" s="649"/>
      <c r="BI24" s="649"/>
      <c r="BJ24" s="649"/>
      <c r="BK24" s="650"/>
      <c r="BL24" s="651">
        <v>9.8000000000000007</v>
      </c>
      <c r="BM24" s="651"/>
      <c r="BN24" s="651"/>
      <c r="BO24" s="651"/>
      <c r="BP24" s="652" t="s">
        <v>118</v>
      </c>
      <c r="BQ24" s="652"/>
      <c r="BR24" s="652"/>
      <c r="BS24" s="652"/>
      <c r="BT24" s="652"/>
      <c r="BU24" s="652"/>
      <c r="BV24" s="652"/>
      <c r="BW24" s="656"/>
      <c r="BY24" s="660" t="s">
        <v>262</v>
      </c>
      <c r="BZ24" s="661"/>
      <c r="CA24" s="661"/>
      <c r="CB24" s="661"/>
      <c r="CC24" s="661"/>
      <c r="CD24" s="661"/>
      <c r="CE24" s="661"/>
      <c r="CF24" s="661"/>
      <c r="CG24" s="661"/>
      <c r="CH24" s="661"/>
      <c r="CI24" s="661"/>
      <c r="CJ24" s="661"/>
      <c r="CK24" s="661"/>
      <c r="CL24" s="662"/>
      <c r="CM24" s="648" t="s">
        <v>118</v>
      </c>
      <c r="CN24" s="649"/>
      <c r="CO24" s="649"/>
      <c r="CP24" s="649"/>
      <c r="CQ24" s="649"/>
      <c r="CR24" s="649"/>
      <c r="CS24" s="649"/>
      <c r="CT24" s="650"/>
      <c r="CU24" s="651" t="s">
        <v>118</v>
      </c>
      <c r="CV24" s="651"/>
      <c r="CW24" s="651"/>
      <c r="CX24" s="651"/>
      <c r="CY24" s="657" t="s">
        <v>118</v>
      </c>
      <c r="CZ24" s="649"/>
      <c r="DA24" s="649"/>
      <c r="DB24" s="649"/>
      <c r="DC24" s="649"/>
      <c r="DD24" s="649"/>
      <c r="DE24" s="649"/>
      <c r="DF24" s="649"/>
      <c r="DG24" s="649"/>
      <c r="DH24" s="649"/>
      <c r="DI24" s="649"/>
      <c r="DJ24" s="649"/>
      <c r="DK24" s="650"/>
      <c r="DL24" s="657" t="s">
        <v>118</v>
      </c>
      <c r="DM24" s="649"/>
      <c r="DN24" s="649"/>
      <c r="DO24" s="649"/>
      <c r="DP24" s="649"/>
      <c r="DQ24" s="649"/>
      <c r="DR24" s="649"/>
      <c r="DS24" s="649"/>
      <c r="DT24" s="649"/>
      <c r="DU24" s="649"/>
      <c r="DV24" s="649"/>
      <c r="DW24" s="649"/>
      <c r="DX24" s="658"/>
    </row>
    <row r="25" spans="2:128" ht="11.25" customHeight="1" x14ac:dyDescent="0.15">
      <c r="B25" s="645" t="s">
        <v>263</v>
      </c>
      <c r="C25" s="646"/>
      <c r="D25" s="646"/>
      <c r="E25" s="646"/>
      <c r="F25" s="646"/>
      <c r="G25" s="646"/>
      <c r="H25" s="646"/>
      <c r="I25" s="646"/>
      <c r="J25" s="646"/>
      <c r="K25" s="646"/>
      <c r="L25" s="646"/>
      <c r="M25" s="646"/>
      <c r="N25" s="646"/>
      <c r="O25" s="646"/>
      <c r="P25" s="646"/>
      <c r="Q25" s="647"/>
      <c r="R25" s="648" t="s">
        <v>118</v>
      </c>
      <c r="S25" s="649"/>
      <c r="T25" s="649"/>
      <c r="U25" s="649"/>
      <c r="V25" s="649"/>
      <c r="W25" s="649"/>
      <c r="X25" s="649"/>
      <c r="Y25" s="650"/>
      <c r="Z25" s="653" t="s">
        <v>118</v>
      </c>
      <c r="AA25" s="654"/>
      <c r="AB25" s="654"/>
      <c r="AC25" s="659"/>
      <c r="AD25" s="657" t="s">
        <v>118</v>
      </c>
      <c r="AE25" s="649"/>
      <c r="AF25" s="649"/>
      <c r="AG25" s="649"/>
      <c r="AH25" s="649"/>
      <c r="AI25" s="649"/>
      <c r="AJ25" s="649"/>
      <c r="AK25" s="650"/>
      <c r="AL25" s="653" t="s">
        <v>118</v>
      </c>
      <c r="AM25" s="654"/>
      <c r="AN25" s="654"/>
      <c r="AO25" s="655"/>
      <c r="AP25" s="660" t="s">
        <v>264</v>
      </c>
      <c r="AQ25" s="661"/>
      <c r="AR25" s="661"/>
      <c r="AS25" s="661"/>
      <c r="AT25" s="661"/>
      <c r="AU25" s="661"/>
      <c r="AV25" s="661"/>
      <c r="AW25" s="661"/>
      <c r="AX25" s="661"/>
      <c r="AY25" s="661"/>
      <c r="AZ25" s="661"/>
      <c r="BA25" s="661"/>
      <c r="BB25" s="661"/>
      <c r="BC25" s="662"/>
      <c r="BD25" s="648">
        <v>231</v>
      </c>
      <c r="BE25" s="649"/>
      <c r="BF25" s="649"/>
      <c r="BG25" s="649"/>
      <c r="BH25" s="649"/>
      <c r="BI25" s="649"/>
      <c r="BJ25" s="649"/>
      <c r="BK25" s="650"/>
      <c r="BL25" s="651">
        <v>0</v>
      </c>
      <c r="BM25" s="651"/>
      <c r="BN25" s="651"/>
      <c r="BO25" s="651"/>
      <c r="BP25" s="652" t="s">
        <v>118</v>
      </c>
      <c r="BQ25" s="652"/>
      <c r="BR25" s="652"/>
      <c r="BS25" s="652"/>
      <c r="BT25" s="652"/>
      <c r="BU25" s="652"/>
      <c r="BV25" s="652"/>
      <c r="BW25" s="656"/>
      <c r="BY25" s="660" t="s">
        <v>265</v>
      </c>
      <c r="BZ25" s="661"/>
      <c r="CA25" s="661"/>
      <c r="CB25" s="661"/>
      <c r="CC25" s="661"/>
      <c r="CD25" s="661"/>
      <c r="CE25" s="661"/>
      <c r="CF25" s="661"/>
      <c r="CG25" s="661"/>
      <c r="CH25" s="661"/>
      <c r="CI25" s="661"/>
      <c r="CJ25" s="661"/>
      <c r="CK25" s="661"/>
      <c r="CL25" s="662"/>
      <c r="CM25" s="648" t="s">
        <v>118</v>
      </c>
      <c r="CN25" s="649"/>
      <c r="CO25" s="649"/>
      <c r="CP25" s="649"/>
      <c r="CQ25" s="649"/>
      <c r="CR25" s="649"/>
      <c r="CS25" s="649"/>
      <c r="CT25" s="650"/>
      <c r="CU25" s="651" t="s">
        <v>118</v>
      </c>
      <c r="CV25" s="651"/>
      <c r="CW25" s="651"/>
      <c r="CX25" s="651"/>
      <c r="CY25" s="657" t="s">
        <v>118</v>
      </c>
      <c r="CZ25" s="649"/>
      <c r="DA25" s="649"/>
      <c r="DB25" s="649"/>
      <c r="DC25" s="649"/>
      <c r="DD25" s="649"/>
      <c r="DE25" s="649"/>
      <c r="DF25" s="649"/>
      <c r="DG25" s="649"/>
      <c r="DH25" s="649"/>
      <c r="DI25" s="649"/>
      <c r="DJ25" s="649"/>
      <c r="DK25" s="650"/>
      <c r="DL25" s="657" t="s">
        <v>118</v>
      </c>
      <c r="DM25" s="649"/>
      <c r="DN25" s="649"/>
      <c r="DO25" s="649"/>
      <c r="DP25" s="649"/>
      <c r="DQ25" s="649"/>
      <c r="DR25" s="649"/>
      <c r="DS25" s="649"/>
      <c r="DT25" s="649"/>
      <c r="DU25" s="649"/>
      <c r="DV25" s="649"/>
      <c r="DW25" s="649"/>
      <c r="DX25" s="658"/>
    </row>
    <row r="26" spans="2:128" ht="11.25" customHeight="1" x14ac:dyDescent="0.15">
      <c r="B26" s="645" t="s">
        <v>266</v>
      </c>
      <c r="C26" s="646"/>
      <c r="D26" s="646"/>
      <c r="E26" s="646"/>
      <c r="F26" s="646"/>
      <c r="G26" s="646"/>
      <c r="H26" s="646"/>
      <c r="I26" s="646"/>
      <c r="J26" s="646"/>
      <c r="K26" s="646"/>
      <c r="L26" s="646"/>
      <c r="M26" s="646"/>
      <c r="N26" s="646"/>
      <c r="O26" s="646"/>
      <c r="P26" s="646"/>
      <c r="Q26" s="647"/>
      <c r="R26" s="648">
        <v>1251042</v>
      </c>
      <c r="S26" s="649"/>
      <c r="T26" s="649"/>
      <c r="U26" s="649"/>
      <c r="V26" s="649"/>
      <c r="W26" s="649"/>
      <c r="X26" s="649"/>
      <c r="Y26" s="650"/>
      <c r="Z26" s="653">
        <v>0.3</v>
      </c>
      <c r="AA26" s="654"/>
      <c r="AB26" s="654"/>
      <c r="AC26" s="659"/>
      <c r="AD26" s="657">
        <v>9796</v>
      </c>
      <c r="AE26" s="649"/>
      <c r="AF26" s="649"/>
      <c r="AG26" s="649"/>
      <c r="AH26" s="649"/>
      <c r="AI26" s="649"/>
      <c r="AJ26" s="649"/>
      <c r="AK26" s="650"/>
      <c r="AL26" s="653">
        <v>0</v>
      </c>
      <c r="AM26" s="654"/>
      <c r="AN26" s="654"/>
      <c r="AO26" s="655"/>
      <c r="AP26" s="660" t="s">
        <v>267</v>
      </c>
      <c r="AQ26" s="661"/>
      <c r="AR26" s="661"/>
      <c r="AS26" s="661"/>
      <c r="AT26" s="661"/>
      <c r="AU26" s="661"/>
      <c r="AV26" s="661"/>
      <c r="AW26" s="661"/>
      <c r="AX26" s="661"/>
      <c r="AY26" s="661"/>
      <c r="AZ26" s="661"/>
      <c r="BA26" s="661"/>
      <c r="BB26" s="661"/>
      <c r="BC26" s="662"/>
      <c r="BD26" s="648" t="s">
        <v>118</v>
      </c>
      <c r="BE26" s="649"/>
      <c r="BF26" s="649"/>
      <c r="BG26" s="649"/>
      <c r="BH26" s="649"/>
      <c r="BI26" s="649"/>
      <c r="BJ26" s="649"/>
      <c r="BK26" s="650"/>
      <c r="BL26" s="651" t="s">
        <v>118</v>
      </c>
      <c r="BM26" s="651"/>
      <c r="BN26" s="651"/>
      <c r="BO26" s="651"/>
      <c r="BP26" s="652" t="s">
        <v>118</v>
      </c>
      <c r="BQ26" s="652"/>
      <c r="BR26" s="652"/>
      <c r="BS26" s="652"/>
      <c r="BT26" s="652"/>
      <c r="BU26" s="652"/>
      <c r="BV26" s="652"/>
      <c r="BW26" s="656"/>
      <c r="BY26" s="660" t="s">
        <v>268</v>
      </c>
      <c r="BZ26" s="661"/>
      <c r="CA26" s="661"/>
      <c r="CB26" s="661"/>
      <c r="CC26" s="661"/>
      <c r="CD26" s="661"/>
      <c r="CE26" s="661"/>
      <c r="CF26" s="661"/>
      <c r="CG26" s="661"/>
      <c r="CH26" s="661"/>
      <c r="CI26" s="661"/>
      <c r="CJ26" s="661"/>
      <c r="CK26" s="661"/>
      <c r="CL26" s="662"/>
      <c r="CM26" s="648">
        <v>15375628</v>
      </c>
      <c r="CN26" s="649"/>
      <c r="CO26" s="649"/>
      <c r="CP26" s="649"/>
      <c r="CQ26" s="649"/>
      <c r="CR26" s="649"/>
      <c r="CS26" s="649"/>
      <c r="CT26" s="650"/>
      <c r="CU26" s="651">
        <v>3.6</v>
      </c>
      <c r="CV26" s="651"/>
      <c r="CW26" s="651"/>
      <c r="CX26" s="651"/>
      <c r="CY26" s="657" t="s">
        <v>118</v>
      </c>
      <c r="CZ26" s="649"/>
      <c r="DA26" s="649"/>
      <c r="DB26" s="649"/>
      <c r="DC26" s="649"/>
      <c r="DD26" s="649"/>
      <c r="DE26" s="649"/>
      <c r="DF26" s="649"/>
      <c r="DG26" s="649"/>
      <c r="DH26" s="649"/>
      <c r="DI26" s="649"/>
      <c r="DJ26" s="649"/>
      <c r="DK26" s="650"/>
      <c r="DL26" s="657">
        <v>15375628</v>
      </c>
      <c r="DM26" s="649"/>
      <c r="DN26" s="649"/>
      <c r="DO26" s="649"/>
      <c r="DP26" s="649"/>
      <c r="DQ26" s="649"/>
      <c r="DR26" s="649"/>
      <c r="DS26" s="649"/>
      <c r="DT26" s="649"/>
      <c r="DU26" s="649"/>
      <c r="DV26" s="649"/>
      <c r="DW26" s="649"/>
      <c r="DX26" s="658"/>
    </row>
    <row r="27" spans="2:128" ht="11.25" customHeight="1" x14ac:dyDescent="0.15">
      <c r="B27" s="645" t="s">
        <v>269</v>
      </c>
      <c r="C27" s="646"/>
      <c r="D27" s="646"/>
      <c r="E27" s="646"/>
      <c r="F27" s="646"/>
      <c r="G27" s="646"/>
      <c r="H27" s="646"/>
      <c r="I27" s="646"/>
      <c r="J27" s="646"/>
      <c r="K27" s="646"/>
      <c r="L27" s="646"/>
      <c r="M27" s="646"/>
      <c r="N27" s="646"/>
      <c r="O27" s="646"/>
      <c r="P27" s="646"/>
      <c r="Q27" s="647"/>
      <c r="R27" s="648">
        <v>746309</v>
      </c>
      <c r="S27" s="649"/>
      <c r="T27" s="649"/>
      <c r="U27" s="649"/>
      <c r="V27" s="649"/>
      <c r="W27" s="649"/>
      <c r="X27" s="649"/>
      <c r="Y27" s="650"/>
      <c r="Z27" s="653">
        <v>0.2</v>
      </c>
      <c r="AA27" s="654"/>
      <c r="AB27" s="654"/>
      <c r="AC27" s="659"/>
      <c r="AD27" s="657" t="s">
        <v>118</v>
      </c>
      <c r="AE27" s="649"/>
      <c r="AF27" s="649"/>
      <c r="AG27" s="649"/>
      <c r="AH27" s="649"/>
      <c r="AI27" s="649"/>
      <c r="AJ27" s="649"/>
      <c r="AK27" s="650"/>
      <c r="AL27" s="653" t="s">
        <v>118</v>
      </c>
      <c r="AM27" s="654"/>
      <c r="AN27" s="654"/>
      <c r="AO27" s="655"/>
      <c r="AP27" s="660" t="s">
        <v>270</v>
      </c>
      <c r="AQ27" s="661"/>
      <c r="AR27" s="661"/>
      <c r="AS27" s="661"/>
      <c r="AT27" s="661"/>
      <c r="AU27" s="661"/>
      <c r="AV27" s="661"/>
      <c r="AW27" s="661"/>
      <c r="AX27" s="661"/>
      <c r="AY27" s="661"/>
      <c r="AZ27" s="661"/>
      <c r="BA27" s="661"/>
      <c r="BB27" s="661"/>
      <c r="BC27" s="662"/>
      <c r="BD27" s="648">
        <v>3802529</v>
      </c>
      <c r="BE27" s="649"/>
      <c r="BF27" s="649"/>
      <c r="BG27" s="649"/>
      <c r="BH27" s="649"/>
      <c r="BI27" s="649"/>
      <c r="BJ27" s="649"/>
      <c r="BK27" s="650"/>
      <c r="BL27" s="651">
        <v>3.6</v>
      </c>
      <c r="BM27" s="651"/>
      <c r="BN27" s="651"/>
      <c r="BO27" s="651"/>
      <c r="BP27" s="652" t="s">
        <v>118</v>
      </c>
      <c r="BQ27" s="652"/>
      <c r="BR27" s="652"/>
      <c r="BS27" s="652"/>
      <c r="BT27" s="652"/>
      <c r="BU27" s="652"/>
      <c r="BV27" s="652"/>
      <c r="BW27" s="656"/>
      <c r="BY27" s="660" t="s">
        <v>271</v>
      </c>
      <c r="BZ27" s="661"/>
      <c r="CA27" s="661"/>
      <c r="CB27" s="661"/>
      <c r="CC27" s="661"/>
      <c r="CD27" s="661"/>
      <c r="CE27" s="661"/>
      <c r="CF27" s="661"/>
      <c r="CG27" s="661"/>
      <c r="CH27" s="661"/>
      <c r="CI27" s="661"/>
      <c r="CJ27" s="661"/>
      <c r="CK27" s="661"/>
      <c r="CL27" s="662"/>
      <c r="CM27" s="648">
        <v>194298</v>
      </c>
      <c r="CN27" s="649"/>
      <c r="CO27" s="649"/>
      <c r="CP27" s="649"/>
      <c r="CQ27" s="649"/>
      <c r="CR27" s="649"/>
      <c r="CS27" s="649"/>
      <c r="CT27" s="650"/>
      <c r="CU27" s="651">
        <v>0</v>
      </c>
      <c r="CV27" s="651"/>
      <c r="CW27" s="651"/>
      <c r="CX27" s="651"/>
      <c r="CY27" s="657" t="s">
        <v>118</v>
      </c>
      <c r="CZ27" s="649"/>
      <c r="DA27" s="649"/>
      <c r="DB27" s="649"/>
      <c r="DC27" s="649"/>
      <c r="DD27" s="649"/>
      <c r="DE27" s="649"/>
      <c r="DF27" s="649"/>
      <c r="DG27" s="649"/>
      <c r="DH27" s="649"/>
      <c r="DI27" s="649"/>
      <c r="DJ27" s="649"/>
      <c r="DK27" s="650"/>
      <c r="DL27" s="657">
        <v>194298</v>
      </c>
      <c r="DM27" s="649"/>
      <c r="DN27" s="649"/>
      <c r="DO27" s="649"/>
      <c r="DP27" s="649"/>
      <c r="DQ27" s="649"/>
      <c r="DR27" s="649"/>
      <c r="DS27" s="649"/>
      <c r="DT27" s="649"/>
      <c r="DU27" s="649"/>
      <c r="DV27" s="649"/>
      <c r="DW27" s="649"/>
      <c r="DX27" s="658"/>
    </row>
    <row r="28" spans="2:128" ht="11.25" customHeight="1" x14ac:dyDescent="0.15">
      <c r="B28" s="645" t="s">
        <v>272</v>
      </c>
      <c r="C28" s="646"/>
      <c r="D28" s="646"/>
      <c r="E28" s="646"/>
      <c r="F28" s="646"/>
      <c r="G28" s="646"/>
      <c r="H28" s="646"/>
      <c r="I28" s="646"/>
      <c r="J28" s="646"/>
      <c r="K28" s="646"/>
      <c r="L28" s="646"/>
      <c r="M28" s="646"/>
      <c r="N28" s="646"/>
      <c r="O28" s="646"/>
      <c r="P28" s="646"/>
      <c r="Q28" s="647"/>
      <c r="R28" s="648">
        <v>9441643</v>
      </c>
      <c r="S28" s="649"/>
      <c r="T28" s="649"/>
      <c r="U28" s="649"/>
      <c r="V28" s="649"/>
      <c r="W28" s="649"/>
      <c r="X28" s="649"/>
      <c r="Y28" s="650"/>
      <c r="Z28" s="653">
        <v>2.2000000000000002</v>
      </c>
      <c r="AA28" s="654"/>
      <c r="AB28" s="654"/>
      <c r="AC28" s="659"/>
      <c r="AD28" s="657" t="s">
        <v>118</v>
      </c>
      <c r="AE28" s="649"/>
      <c r="AF28" s="649"/>
      <c r="AG28" s="649"/>
      <c r="AH28" s="649"/>
      <c r="AI28" s="649"/>
      <c r="AJ28" s="649"/>
      <c r="AK28" s="650"/>
      <c r="AL28" s="653" t="s">
        <v>118</v>
      </c>
      <c r="AM28" s="654"/>
      <c r="AN28" s="654"/>
      <c r="AO28" s="655"/>
      <c r="AP28" s="660" t="s">
        <v>273</v>
      </c>
      <c r="AQ28" s="661"/>
      <c r="AR28" s="661"/>
      <c r="AS28" s="661"/>
      <c r="AT28" s="661"/>
      <c r="AU28" s="661"/>
      <c r="AV28" s="661"/>
      <c r="AW28" s="661"/>
      <c r="AX28" s="661"/>
      <c r="AY28" s="661"/>
      <c r="AZ28" s="661"/>
      <c r="BA28" s="661"/>
      <c r="BB28" s="661"/>
      <c r="BC28" s="662"/>
      <c r="BD28" s="648">
        <v>113313</v>
      </c>
      <c r="BE28" s="649"/>
      <c r="BF28" s="649"/>
      <c r="BG28" s="649"/>
      <c r="BH28" s="649"/>
      <c r="BI28" s="649"/>
      <c r="BJ28" s="649"/>
      <c r="BK28" s="650"/>
      <c r="BL28" s="651">
        <v>0.1</v>
      </c>
      <c r="BM28" s="651"/>
      <c r="BN28" s="651"/>
      <c r="BO28" s="651"/>
      <c r="BP28" s="652" t="s">
        <v>118</v>
      </c>
      <c r="BQ28" s="652"/>
      <c r="BR28" s="652"/>
      <c r="BS28" s="652"/>
      <c r="BT28" s="652"/>
      <c r="BU28" s="652"/>
      <c r="BV28" s="652"/>
      <c r="BW28" s="656"/>
      <c r="BY28" s="660" t="s">
        <v>274</v>
      </c>
      <c r="BZ28" s="661"/>
      <c r="CA28" s="661"/>
      <c r="CB28" s="661"/>
      <c r="CC28" s="661"/>
      <c r="CD28" s="661"/>
      <c r="CE28" s="661"/>
      <c r="CF28" s="661"/>
      <c r="CG28" s="661"/>
      <c r="CH28" s="661"/>
      <c r="CI28" s="661"/>
      <c r="CJ28" s="661"/>
      <c r="CK28" s="661"/>
      <c r="CL28" s="662"/>
      <c r="CM28" s="648" t="s">
        <v>118</v>
      </c>
      <c r="CN28" s="649"/>
      <c r="CO28" s="649"/>
      <c r="CP28" s="649"/>
      <c r="CQ28" s="649"/>
      <c r="CR28" s="649"/>
      <c r="CS28" s="649"/>
      <c r="CT28" s="650"/>
      <c r="CU28" s="651" t="s">
        <v>118</v>
      </c>
      <c r="CV28" s="651"/>
      <c r="CW28" s="651"/>
      <c r="CX28" s="651"/>
      <c r="CY28" s="657" t="s">
        <v>118</v>
      </c>
      <c r="CZ28" s="649"/>
      <c r="DA28" s="649"/>
      <c r="DB28" s="649"/>
      <c r="DC28" s="649"/>
      <c r="DD28" s="649"/>
      <c r="DE28" s="649"/>
      <c r="DF28" s="649"/>
      <c r="DG28" s="649"/>
      <c r="DH28" s="649"/>
      <c r="DI28" s="649"/>
      <c r="DJ28" s="649"/>
      <c r="DK28" s="650"/>
      <c r="DL28" s="657" t="s">
        <v>118</v>
      </c>
      <c r="DM28" s="649"/>
      <c r="DN28" s="649"/>
      <c r="DO28" s="649"/>
      <c r="DP28" s="649"/>
      <c r="DQ28" s="649"/>
      <c r="DR28" s="649"/>
      <c r="DS28" s="649"/>
      <c r="DT28" s="649"/>
      <c r="DU28" s="649"/>
      <c r="DV28" s="649"/>
      <c r="DW28" s="649"/>
      <c r="DX28" s="658"/>
    </row>
    <row r="29" spans="2:128" ht="11.25" customHeight="1" x14ac:dyDescent="0.15">
      <c r="B29" s="645" t="s">
        <v>275</v>
      </c>
      <c r="C29" s="646"/>
      <c r="D29" s="646"/>
      <c r="E29" s="646"/>
      <c r="F29" s="646"/>
      <c r="G29" s="646"/>
      <c r="H29" s="646"/>
      <c r="I29" s="646"/>
      <c r="J29" s="646"/>
      <c r="K29" s="646"/>
      <c r="L29" s="646"/>
      <c r="M29" s="646"/>
      <c r="N29" s="646"/>
      <c r="O29" s="646"/>
      <c r="P29" s="646"/>
      <c r="Q29" s="647"/>
      <c r="R29" s="648">
        <v>9470306</v>
      </c>
      <c r="S29" s="649"/>
      <c r="T29" s="649"/>
      <c r="U29" s="649"/>
      <c r="V29" s="649"/>
      <c r="W29" s="649"/>
      <c r="X29" s="649"/>
      <c r="Y29" s="650"/>
      <c r="Z29" s="653">
        <v>2.2000000000000002</v>
      </c>
      <c r="AA29" s="654"/>
      <c r="AB29" s="654"/>
      <c r="AC29" s="659"/>
      <c r="AD29" s="657" t="s">
        <v>118</v>
      </c>
      <c r="AE29" s="649"/>
      <c r="AF29" s="649"/>
      <c r="AG29" s="649"/>
      <c r="AH29" s="649"/>
      <c r="AI29" s="649"/>
      <c r="AJ29" s="649"/>
      <c r="AK29" s="650"/>
      <c r="AL29" s="653" t="s">
        <v>118</v>
      </c>
      <c r="AM29" s="654"/>
      <c r="AN29" s="654"/>
      <c r="AO29" s="655"/>
      <c r="AP29" s="660" t="s">
        <v>276</v>
      </c>
      <c r="AQ29" s="661"/>
      <c r="AR29" s="661"/>
      <c r="AS29" s="661"/>
      <c r="AT29" s="661"/>
      <c r="AU29" s="661"/>
      <c r="AV29" s="661"/>
      <c r="AW29" s="661"/>
      <c r="AX29" s="661"/>
      <c r="AY29" s="661"/>
      <c r="AZ29" s="661"/>
      <c r="BA29" s="661"/>
      <c r="BB29" s="661"/>
      <c r="BC29" s="662"/>
      <c r="BD29" s="648">
        <v>9508</v>
      </c>
      <c r="BE29" s="649"/>
      <c r="BF29" s="649"/>
      <c r="BG29" s="649"/>
      <c r="BH29" s="649"/>
      <c r="BI29" s="649"/>
      <c r="BJ29" s="649"/>
      <c r="BK29" s="650"/>
      <c r="BL29" s="651">
        <v>0</v>
      </c>
      <c r="BM29" s="651"/>
      <c r="BN29" s="651"/>
      <c r="BO29" s="651"/>
      <c r="BP29" s="652" t="s">
        <v>118</v>
      </c>
      <c r="BQ29" s="652"/>
      <c r="BR29" s="652"/>
      <c r="BS29" s="652"/>
      <c r="BT29" s="652"/>
      <c r="BU29" s="652"/>
      <c r="BV29" s="652"/>
      <c r="BW29" s="656"/>
      <c r="BY29" s="660" t="s">
        <v>277</v>
      </c>
      <c r="BZ29" s="661"/>
      <c r="CA29" s="661"/>
      <c r="CB29" s="661"/>
      <c r="CC29" s="661"/>
      <c r="CD29" s="661"/>
      <c r="CE29" s="661"/>
      <c r="CF29" s="661"/>
      <c r="CG29" s="661"/>
      <c r="CH29" s="661"/>
      <c r="CI29" s="661"/>
      <c r="CJ29" s="661"/>
      <c r="CK29" s="661"/>
      <c r="CL29" s="662"/>
      <c r="CM29" s="648">
        <v>727276</v>
      </c>
      <c r="CN29" s="649"/>
      <c r="CO29" s="649"/>
      <c r="CP29" s="649"/>
      <c r="CQ29" s="649"/>
      <c r="CR29" s="649"/>
      <c r="CS29" s="649"/>
      <c r="CT29" s="650"/>
      <c r="CU29" s="651">
        <v>0.2</v>
      </c>
      <c r="CV29" s="651"/>
      <c r="CW29" s="651"/>
      <c r="CX29" s="651"/>
      <c r="CY29" s="657" t="s">
        <v>118</v>
      </c>
      <c r="CZ29" s="649"/>
      <c r="DA29" s="649"/>
      <c r="DB29" s="649"/>
      <c r="DC29" s="649"/>
      <c r="DD29" s="649"/>
      <c r="DE29" s="649"/>
      <c r="DF29" s="649"/>
      <c r="DG29" s="649"/>
      <c r="DH29" s="649"/>
      <c r="DI29" s="649"/>
      <c r="DJ29" s="649"/>
      <c r="DK29" s="650"/>
      <c r="DL29" s="657">
        <v>727276</v>
      </c>
      <c r="DM29" s="649"/>
      <c r="DN29" s="649"/>
      <c r="DO29" s="649"/>
      <c r="DP29" s="649"/>
      <c r="DQ29" s="649"/>
      <c r="DR29" s="649"/>
      <c r="DS29" s="649"/>
      <c r="DT29" s="649"/>
      <c r="DU29" s="649"/>
      <c r="DV29" s="649"/>
      <c r="DW29" s="649"/>
      <c r="DX29" s="658"/>
    </row>
    <row r="30" spans="2:128" ht="11.25" customHeight="1" x14ac:dyDescent="0.15">
      <c r="B30" s="645" t="s">
        <v>278</v>
      </c>
      <c r="C30" s="646"/>
      <c r="D30" s="646"/>
      <c r="E30" s="646"/>
      <c r="F30" s="646"/>
      <c r="G30" s="646"/>
      <c r="H30" s="646"/>
      <c r="I30" s="646"/>
      <c r="J30" s="646"/>
      <c r="K30" s="646"/>
      <c r="L30" s="646"/>
      <c r="M30" s="646"/>
      <c r="N30" s="646"/>
      <c r="O30" s="646"/>
      <c r="P30" s="646"/>
      <c r="Q30" s="647"/>
      <c r="R30" s="648">
        <v>30479514</v>
      </c>
      <c r="S30" s="649"/>
      <c r="T30" s="649"/>
      <c r="U30" s="649"/>
      <c r="V30" s="649"/>
      <c r="W30" s="649"/>
      <c r="X30" s="649"/>
      <c r="Y30" s="650"/>
      <c r="Z30" s="653">
        <v>7</v>
      </c>
      <c r="AA30" s="654"/>
      <c r="AB30" s="654"/>
      <c r="AC30" s="659"/>
      <c r="AD30" s="657">
        <v>71723</v>
      </c>
      <c r="AE30" s="649"/>
      <c r="AF30" s="649"/>
      <c r="AG30" s="649"/>
      <c r="AH30" s="649"/>
      <c r="AI30" s="649"/>
      <c r="AJ30" s="649"/>
      <c r="AK30" s="650"/>
      <c r="AL30" s="653">
        <v>0</v>
      </c>
      <c r="AM30" s="654"/>
      <c r="AN30" s="654"/>
      <c r="AO30" s="655"/>
      <c r="AP30" s="660" t="s">
        <v>279</v>
      </c>
      <c r="AQ30" s="661"/>
      <c r="AR30" s="661"/>
      <c r="AS30" s="661"/>
      <c r="AT30" s="661"/>
      <c r="AU30" s="661"/>
      <c r="AV30" s="661"/>
      <c r="AW30" s="661"/>
      <c r="AX30" s="661"/>
      <c r="AY30" s="661"/>
      <c r="AZ30" s="661"/>
      <c r="BA30" s="661"/>
      <c r="BB30" s="661"/>
      <c r="BC30" s="662"/>
      <c r="BD30" s="648">
        <v>9508</v>
      </c>
      <c r="BE30" s="649"/>
      <c r="BF30" s="649"/>
      <c r="BG30" s="649"/>
      <c r="BH30" s="649"/>
      <c r="BI30" s="649"/>
      <c r="BJ30" s="649"/>
      <c r="BK30" s="650"/>
      <c r="BL30" s="651">
        <v>0</v>
      </c>
      <c r="BM30" s="651"/>
      <c r="BN30" s="651"/>
      <c r="BO30" s="651"/>
      <c r="BP30" s="652" t="s">
        <v>118</v>
      </c>
      <c r="BQ30" s="652"/>
      <c r="BR30" s="652"/>
      <c r="BS30" s="652"/>
      <c r="BT30" s="652"/>
      <c r="BU30" s="652"/>
      <c r="BV30" s="652"/>
      <c r="BW30" s="656"/>
      <c r="BY30" s="660" t="s">
        <v>280</v>
      </c>
      <c r="BZ30" s="666"/>
      <c r="CA30" s="666"/>
      <c r="CB30" s="666"/>
      <c r="CC30" s="666"/>
      <c r="CD30" s="666"/>
      <c r="CE30" s="666"/>
      <c r="CF30" s="666"/>
      <c r="CG30" s="666"/>
      <c r="CH30" s="666"/>
      <c r="CI30" s="666"/>
      <c r="CJ30" s="666"/>
      <c r="CK30" s="666"/>
      <c r="CL30" s="662"/>
      <c r="CM30" s="648" t="s">
        <v>118</v>
      </c>
      <c r="CN30" s="649"/>
      <c r="CO30" s="649"/>
      <c r="CP30" s="649"/>
      <c r="CQ30" s="649"/>
      <c r="CR30" s="649"/>
      <c r="CS30" s="649"/>
      <c r="CT30" s="650"/>
      <c r="CU30" s="651" t="s">
        <v>118</v>
      </c>
      <c r="CV30" s="651"/>
      <c r="CW30" s="651"/>
      <c r="CX30" s="651"/>
      <c r="CY30" s="657" t="s">
        <v>118</v>
      </c>
      <c r="CZ30" s="649"/>
      <c r="DA30" s="649"/>
      <c r="DB30" s="649"/>
      <c r="DC30" s="649"/>
      <c r="DD30" s="649"/>
      <c r="DE30" s="649"/>
      <c r="DF30" s="649"/>
      <c r="DG30" s="649"/>
      <c r="DH30" s="649"/>
      <c r="DI30" s="649"/>
      <c r="DJ30" s="649"/>
      <c r="DK30" s="650"/>
      <c r="DL30" s="657" t="s">
        <v>118</v>
      </c>
      <c r="DM30" s="649"/>
      <c r="DN30" s="649"/>
      <c r="DO30" s="649"/>
      <c r="DP30" s="649"/>
      <c r="DQ30" s="649"/>
      <c r="DR30" s="649"/>
      <c r="DS30" s="649"/>
      <c r="DT30" s="649"/>
      <c r="DU30" s="649"/>
      <c r="DV30" s="649"/>
      <c r="DW30" s="649"/>
      <c r="DX30" s="658"/>
    </row>
    <row r="31" spans="2:128" ht="11.25" customHeight="1" x14ac:dyDescent="0.15">
      <c r="B31" s="645" t="s">
        <v>281</v>
      </c>
      <c r="C31" s="646"/>
      <c r="D31" s="646"/>
      <c r="E31" s="646"/>
      <c r="F31" s="646"/>
      <c r="G31" s="646"/>
      <c r="H31" s="646"/>
      <c r="I31" s="646"/>
      <c r="J31" s="646"/>
      <c r="K31" s="646"/>
      <c r="L31" s="646"/>
      <c r="M31" s="646"/>
      <c r="N31" s="646"/>
      <c r="O31" s="646"/>
      <c r="P31" s="646"/>
      <c r="Q31" s="647"/>
      <c r="R31" s="648">
        <v>55097695</v>
      </c>
      <c r="S31" s="649"/>
      <c r="T31" s="649"/>
      <c r="U31" s="649"/>
      <c r="V31" s="649"/>
      <c r="W31" s="649"/>
      <c r="X31" s="649"/>
      <c r="Y31" s="650"/>
      <c r="Z31" s="653">
        <v>12.6</v>
      </c>
      <c r="AA31" s="654"/>
      <c r="AB31" s="654"/>
      <c r="AC31" s="659"/>
      <c r="AD31" s="657" t="s">
        <v>118</v>
      </c>
      <c r="AE31" s="649"/>
      <c r="AF31" s="649"/>
      <c r="AG31" s="649"/>
      <c r="AH31" s="649"/>
      <c r="AI31" s="649"/>
      <c r="AJ31" s="649"/>
      <c r="AK31" s="650"/>
      <c r="AL31" s="653" t="s">
        <v>118</v>
      </c>
      <c r="AM31" s="654"/>
      <c r="AN31" s="654"/>
      <c r="AO31" s="655"/>
      <c r="AP31" s="660" t="s">
        <v>282</v>
      </c>
      <c r="AQ31" s="661"/>
      <c r="AR31" s="661"/>
      <c r="AS31" s="661"/>
      <c r="AT31" s="661"/>
      <c r="AU31" s="661"/>
      <c r="AV31" s="661"/>
      <c r="AW31" s="661"/>
      <c r="AX31" s="661"/>
      <c r="AY31" s="661"/>
      <c r="AZ31" s="661"/>
      <c r="BA31" s="661"/>
      <c r="BB31" s="661"/>
      <c r="BC31" s="662"/>
      <c r="BD31" s="648">
        <v>103805</v>
      </c>
      <c r="BE31" s="649"/>
      <c r="BF31" s="649"/>
      <c r="BG31" s="649"/>
      <c r="BH31" s="649"/>
      <c r="BI31" s="649"/>
      <c r="BJ31" s="649"/>
      <c r="BK31" s="650"/>
      <c r="BL31" s="651">
        <v>0.1</v>
      </c>
      <c r="BM31" s="651"/>
      <c r="BN31" s="651"/>
      <c r="BO31" s="651"/>
      <c r="BP31" s="652" t="s">
        <v>118</v>
      </c>
      <c r="BQ31" s="652"/>
      <c r="BR31" s="652"/>
      <c r="BS31" s="652"/>
      <c r="BT31" s="652"/>
      <c r="BU31" s="652"/>
      <c r="BV31" s="652"/>
      <c r="BW31" s="656"/>
      <c r="BY31" s="645" t="s">
        <v>283</v>
      </c>
      <c r="BZ31" s="646"/>
      <c r="CA31" s="646"/>
      <c r="CB31" s="646"/>
      <c r="CC31" s="646"/>
      <c r="CD31" s="646"/>
      <c r="CE31" s="646"/>
      <c r="CF31" s="646"/>
      <c r="CG31" s="646"/>
      <c r="CH31" s="646"/>
      <c r="CI31" s="646"/>
      <c r="CJ31" s="646"/>
      <c r="CK31" s="646"/>
      <c r="CL31" s="647"/>
      <c r="CM31" s="648" t="s">
        <v>118</v>
      </c>
      <c r="CN31" s="649"/>
      <c r="CO31" s="649"/>
      <c r="CP31" s="649"/>
      <c r="CQ31" s="649"/>
      <c r="CR31" s="649"/>
      <c r="CS31" s="649"/>
      <c r="CT31" s="650"/>
      <c r="CU31" s="651" t="s">
        <v>118</v>
      </c>
      <c r="CV31" s="651"/>
      <c r="CW31" s="651"/>
      <c r="CX31" s="651"/>
      <c r="CY31" s="657" t="s">
        <v>118</v>
      </c>
      <c r="CZ31" s="649"/>
      <c r="DA31" s="649"/>
      <c r="DB31" s="649"/>
      <c r="DC31" s="649"/>
      <c r="DD31" s="649"/>
      <c r="DE31" s="649"/>
      <c r="DF31" s="649"/>
      <c r="DG31" s="649"/>
      <c r="DH31" s="649"/>
      <c r="DI31" s="649"/>
      <c r="DJ31" s="649"/>
      <c r="DK31" s="650"/>
      <c r="DL31" s="657" t="s">
        <v>118</v>
      </c>
      <c r="DM31" s="649"/>
      <c r="DN31" s="649"/>
      <c r="DO31" s="649"/>
      <c r="DP31" s="649"/>
      <c r="DQ31" s="649"/>
      <c r="DR31" s="649"/>
      <c r="DS31" s="649"/>
      <c r="DT31" s="649"/>
      <c r="DU31" s="649"/>
      <c r="DV31" s="649"/>
      <c r="DW31" s="649"/>
      <c r="DX31" s="658"/>
    </row>
    <row r="32" spans="2:128" ht="11.25" customHeight="1" x14ac:dyDescent="0.15">
      <c r="B32" s="645" t="s">
        <v>284</v>
      </c>
      <c r="C32" s="646"/>
      <c r="D32" s="646"/>
      <c r="E32" s="646"/>
      <c r="F32" s="646"/>
      <c r="G32" s="646"/>
      <c r="H32" s="646"/>
      <c r="I32" s="646"/>
      <c r="J32" s="646"/>
      <c r="K32" s="646"/>
      <c r="L32" s="646"/>
      <c r="M32" s="646"/>
      <c r="N32" s="646"/>
      <c r="O32" s="646"/>
      <c r="P32" s="646"/>
      <c r="Q32" s="647"/>
      <c r="R32" s="648" t="s">
        <v>118</v>
      </c>
      <c r="S32" s="649"/>
      <c r="T32" s="649"/>
      <c r="U32" s="649"/>
      <c r="V32" s="649"/>
      <c r="W32" s="649"/>
      <c r="X32" s="649"/>
      <c r="Y32" s="650"/>
      <c r="Z32" s="653" t="s">
        <v>118</v>
      </c>
      <c r="AA32" s="654"/>
      <c r="AB32" s="654"/>
      <c r="AC32" s="659"/>
      <c r="AD32" s="657" t="s">
        <v>118</v>
      </c>
      <c r="AE32" s="649"/>
      <c r="AF32" s="649"/>
      <c r="AG32" s="649"/>
      <c r="AH32" s="649"/>
      <c r="AI32" s="649"/>
      <c r="AJ32" s="649"/>
      <c r="AK32" s="650"/>
      <c r="AL32" s="653" t="s">
        <v>118</v>
      </c>
      <c r="AM32" s="654"/>
      <c r="AN32" s="654"/>
      <c r="AO32" s="655"/>
      <c r="AP32" s="660" t="s">
        <v>285</v>
      </c>
      <c r="AQ32" s="661"/>
      <c r="AR32" s="661"/>
      <c r="AS32" s="661"/>
      <c r="AT32" s="661"/>
      <c r="AU32" s="661"/>
      <c r="AV32" s="661"/>
      <c r="AW32" s="661"/>
      <c r="AX32" s="661"/>
      <c r="AY32" s="661"/>
      <c r="AZ32" s="661"/>
      <c r="BA32" s="661"/>
      <c r="BB32" s="661"/>
      <c r="BC32" s="662"/>
      <c r="BD32" s="648" t="s">
        <v>118</v>
      </c>
      <c r="BE32" s="649"/>
      <c r="BF32" s="649"/>
      <c r="BG32" s="649"/>
      <c r="BH32" s="649"/>
      <c r="BI32" s="649"/>
      <c r="BJ32" s="649"/>
      <c r="BK32" s="650"/>
      <c r="BL32" s="651" t="s">
        <v>118</v>
      </c>
      <c r="BM32" s="651"/>
      <c r="BN32" s="651"/>
      <c r="BO32" s="651"/>
      <c r="BP32" s="652" t="s">
        <v>118</v>
      </c>
      <c r="BQ32" s="652"/>
      <c r="BR32" s="652"/>
      <c r="BS32" s="652"/>
      <c r="BT32" s="652"/>
      <c r="BU32" s="652"/>
      <c r="BV32" s="652"/>
      <c r="BW32" s="656"/>
      <c r="BY32" s="663" t="s">
        <v>286</v>
      </c>
      <c r="BZ32" s="664"/>
      <c r="CA32" s="664"/>
      <c r="CB32" s="664"/>
      <c r="CC32" s="664"/>
      <c r="CD32" s="664"/>
      <c r="CE32" s="664"/>
      <c r="CF32" s="664"/>
      <c r="CG32" s="664"/>
      <c r="CH32" s="664"/>
      <c r="CI32" s="664"/>
      <c r="CJ32" s="664"/>
      <c r="CK32" s="664"/>
      <c r="CL32" s="665"/>
      <c r="CM32" s="648">
        <v>427869930</v>
      </c>
      <c r="CN32" s="649"/>
      <c r="CO32" s="649"/>
      <c r="CP32" s="649"/>
      <c r="CQ32" s="649"/>
      <c r="CR32" s="649"/>
      <c r="CS32" s="649"/>
      <c r="CT32" s="650"/>
      <c r="CU32" s="651">
        <v>100</v>
      </c>
      <c r="CV32" s="651"/>
      <c r="CW32" s="651"/>
      <c r="CX32" s="651"/>
      <c r="CY32" s="657">
        <v>85218399</v>
      </c>
      <c r="CZ32" s="649"/>
      <c r="DA32" s="649"/>
      <c r="DB32" s="649"/>
      <c r="DC32" s="649"/>
      <c r="DD32" s="649"/>
      <c r="DE32" s="649"/>
      <c r="DF32" s="649"/>
      <c r="DG32" s="649"/>
      <c r="DH32" s="649"/>
      <c r="DI32" s="649"/>
      <c r="DJ32" s="649"/>
      <c r="DK32" s="650"/>
      <c r="DL32" s="657">
        <v>293954656</v>
      </c>
      <c r="DM32" s="649"/>
      <c r="DN32" s="649"/>
      <c r="DO32" s="649"/>
      <c r="DP32" s="649"/>
      <c r="DQ32" s="649"/>
      <c r="DR32" s="649"/>
      <c r="DS32" s="649"/>
      <c r="DT32" s="649"/>
      <c r="DU32" s="649"/>
      <c r="DV32" s="649"/>
      <c r="DW32" s="649"/>
      <c r="DX32" s="658"/>
    </row>
    <row r="33" spans="2:128" ht="11.25" customHeight="1" x14ac:dyDescent="0.15">
      <c r="B33" s="645" t="s">
        <v>287</v>
      </c>
      <c r="C33" s="646"/>
      <c r="D33" s="646"/>
      <c r="E33" s="646"/>
      <c r="F33" s="646"/>
      <c r="G33" s="646"/>
      <c r="H33" s="646"/>
      <c r="I33" s="646"/>
      <c r="J33" s="646"/>
      <c r="K33" s="646"/>
      <c r="L33" s="646"/>
      <c r="M33" s="646"/>
      <c r="N33" s="646"/>
      <c r="O33" s="646"/>
      <c r="P33" s="646"/>
      <c r="Q33" s="647"/>
      <c r="R33" s="648">
        <v>18557000</v>
      </c>
      <c r="S33" s="649"/>
      <c r="T33" s="649"/>
      <c r="U33" s="649"/>
      <c r="V33" s="649"/>
      <c r="W33" s="649"/>
      <c r="X33" s="649"/>
      <c r="Y33" s="650"/>
      <c r="Z33" s="653">
        <v>4.2</v>
      </c>
      <c r="AA33" s="654"/>
      <c r="AB33" s="654"/>
      <c r="AC33" s="659"/>
      <c r="AD33" s="657" t="s">
        <v>118</v>
      </c>
      <c r="AE33" s="649"/>
      <c r="AF33" s="649"/>
      <c r="AG33" s="649"/>
      <c r="AH33" s="649"/>
      <c r="AI33" s="649"/>
      <c r="AJ33" s="649"/>
      <c r="AK33" s="650"/>
      <c r="AL33" s="653" t="s">
        <v>118</v>
      </c>
      <c r="AM33" s="654"/>
      <c r="AN33" s="654"/>
      <c r="AO33" s="655"/>
      <c r="AP33" s="645" t="s">
        <v>157</v>
      </c>
      <c r="AQ33" s="646"/>
      <c r="AR33" s="646"/>
      <c r="AS33" s="646"/>
      <c r="AT33" s="646"/>
      <c r="AU33" s="646"/>
      <c r="AV33" s="646"/>
      <c r="AW33" s="646"/>
      <c r="AX33" s="646"/>
      <c r="AY33" s="646"/>
      <c r="AZ33" s="646"/>
      <c r="BA33" s="646"/>
      <c r="BB33" s="646"/>
      <c r="BC33" s="647"/>
      <c r="BD33" s="648">
        <v>105131994</v>
      </c>
      <c r="BE33" s="649"/>
      <c r="BF33" s="649"/>
      <c r="BG33" s="649"/>
      <c r="BH33" s="649"/>
      <c r="BI33" s="649"/>
      <c r="BJ33" s="649"/>
      <c r="BK33" s="650"/>
      <c r="BL33" s="651">
        <v>100</v>
      </c>
      <c r="BM33" s="651"/>
      <c r="BN33" s="651"/>
      <c r="BO33" s="651"/>
      <c r="BP33" s="652">
        <v>665509</v>
      </c>
      <c r="BQ33" s="652"/>
      <c r="BR33" s="652"/>
      <c r="BS33" s="652"/>
      <c r="BT33" s="652"/>
      <c r="BU33" s="652"/>
      <c r="BV33" s="652"/>
      <c r="BW33" s="656"/>
      <c r="BY33" s="630" t="s">
        <v>288</v>
      </c>
      <c r="BZ33" s="631"/>
      <c r="CA33" s="631"/>
      <c r="CB33" s="631"/>
      <c r="CC33" s="631"/>
      <c r="CD33" s="631"/>
      <c r="CE33" s="631"/>
      <c r="CF33" s="631"/>
      <c r="CG33" s="631"/>
      <c r="CH33" s="631"/>
      <c r="CI33" s="631"/>
      <c r="CJ33" s="631"/>
      <c r="CK33" s="631"/>
      <c r="CL33" s="631"/>
      <c r="CM33" s="631"/>
      <c r="CN33" s="631"/>
      <c r="CO33" s="631"/>
      <c r="CP33" s="631"/>
      <c r="CQ33" s="631"/>
      <c r="CR33" s="631"/>
      <c r="CS33" s="631"/>
      <c r="CT33" s="631"/>
      <c r="CU33" s="631"/>
      <c r="CV33" s="631"/>
      <c r="CW33" s="631"/>
      <c r="CX33" s="631"/>
      <c r="CY33" s="631"/>
      <c r="CZ33" s="631"/>
      <c r="DA33" s="631"/>
      <c r="DB33" s="631"/>
      <c r="DC33" s="631"/>
      <c r="DD33" s="631"/>
      <c r="DE33" s="631"/>
      <c r="DF33" s="631"/>
      <c r="DG33" s="631"/>
      <c r="DH33" s="631"/>
      <c r="DI33" s="631"/>
      <c r="DJ33" s="631"/>
      <c r="DK33" s="631"/>
      <c r="DL33" s="631"/>
      <c r="DM33" s="631"/>
      <c r="DN33" s="631"/>
      <c r="DO33" s="631"/>
      <c r="DP33" s="631"/>
      <c r="DQ33" s="631"/>
      <c r="DR33" s="631"/>
      <c r="DS33" s="631"/>
      <c r="DT33" s="631"/>
      <c r="DU33" s="631"/>
      <c r="DV33" s="631"/>
      <c r="DW33" s="631"/>
      <c r="DX33" s="632"/>
    </row>
    <row r="34" spans="2:128" ht="11.25" customHeight="1" x14ac:dyDescent="0.15">
      <c r="B34" s="663" t="s">
        <v>289</v>
      </c>
      <c r="C34" s="664"/>
      <c r="D34" s="664"/>
      <c r="E34" s="664"/>
      <c r="F34" s="664"/>
      <c r="G34" s="664"/>
      <c r="H34" s="664"/>
      <c r="I34" s="664"/>
      <c r="J34" s="664"/>
      <c r="K34" s="664"/>
      <c r="L34" s="664"/>
      <c r="M34" s="664"/>
      <c r="N34" s="664"/>
      <c r="O34" s="664"/>
      <c r="P34" s="664"/>
      <c r="Q34" s="665"/>
      <c r="R34" s="648">
        <v>437769528</v>
      </c>
      <c r="S34" s="649"/>
      <c r="T34" s="649"/>
      <c r="U34" s="649"/>
      <c r="V34" s="649"/>
      <c r="W34" s="649"/>
      <c r="X34" s="649"/>
      <c r="Y34" s="650"/>
      <c r="Z34" s="651">
        <v>100</v>
      </c>
      <c r="AA34" s="651"/>
      <c r="AB34" s="651"/>
      <c r="AC34" s="651"/>
      <c r="AD34" s="652">
        <v>241771332</v>
      </c>
      <c r="AE34" s="652"/>
      <c r="AF34" s="652"/>
      <c r="AG34" s="652"/>
      <c r="AH34" s="652"/>
      <c r="AI34" s="652"/>
      <c r="AJ34" s="652"/>
      <c r="AK34" s="652"/>
      <c r="AL34" s="653">
        <v>100</v>
      </c>
      <c r="AM34" s="654"/>
      <c r="AN34" s="654"/>
      <c r="AO34" s="655"/>
      <c r="AP34" s="663"/>
      <c r="AQ34" s="664"/>
      <c r="AR34" s="664"/>
      <c r="AS34" s="664"/>
      <c r="AT34" s="664"/>
      <c r="AU34" s="664"/>
      <c r="AV34" s="664"/>
      <c r="AW34" s="664"/>
      <c r="AX34" s="664"/>
      <c r="AY34" s="664"/>
      <c r="AZ34" s="664"/>
      <c r="BA34" s="664"/>
      <c r="BB34" s="664"/>
      <c r="BC34" s="665"/>
      <c r="BD34" s="648"/>
      <c r="BE34" s="649"/>
      <c r="BF34" s="649"/>
      <c r="BG34" s="649"/>
      <c r="BH34" s="649"/>
      <c r="BI34" s="649"/>
      <c r="BJ34" s="649"/>
      <c r="BK34" s="650"/>
      <c r="BL34" s="651"/>
      <c r="BM34" s="651"/>
      <c r="BN34" s="651"/>
      <c r="BO34" s="651"/>
      <c r="BP34" s="652"/>
      <c r="BQ34" s="652"/>
      <c r="BR34" s="652"/>
      <c r="BS34" s="652"/>
      <c r="BT34" s="652"/>
      <c r="BU34" s="652"/>
      <c r="BV34" s="652"/>
      <c r="BW34" s="656"/>
      <c r="BY34" s="630" t="s">
        <v>197</v>
      </c>
      <c r="BZ34" s="631"/>
      <c r="CA34" s="631"/>
      <c r="CB34" s="631"/>
      <c r="CC34" s="631"/>
      <c r="CD34" s="631"/>
      <c r="CE34" s="631"/>
      <c r="CF34" s="631"/>
      <c r="CG34" s="631"/>
      <c r="CH34" s="631"/>
      <c r="CI34" s="631"/>
      <c r="CJ34" s="631"/>
      <c r="CK34" s="631"/>
      <c r="CL34" s="632"/>
      <c r="CM34" s="630" t="s">
        <v>290</v>
      </c>
      <c r="CN34" s="631"/>
      <c r="CO34" s="631"/>
      <c r="CP34" s="631"/>
      <c r="CQ34" s="631"/>
      <c r="CR34" s="631"/>
      <c r="CS34" s="631"/>
      <c r="CT34" s="632"/>
      <c r="CU34" s="630" t="s">
        <v>291</v>
      </c>
      <c r="CV34" s="631"/>
      <c r="CW34" s="631"/>
      <c r="CX34" s="632"/>
      <c r="CY34" s="630" t="s">
        <v>292</v>
      </c>
      <c r="CZ34" s="631"/>
      <c r="DA34" s="631"/>
      <c r="DB34" s="631"/>
      <c r="DC34" s="631"/>
      <c r="DD34" s="631"/>
      <c r="DE34" s="631"/>
      <c r="DF34" s="632"/>
      <c r="DG34" s="672" t="s">
        <v>293</v>
      </c>
      <c r="DH34" s="673"/>
      <c r="DI34" s="673"/>
      <c r="DJ34" s="673"/>
      <c r="DK34" s="673"/>
      <c r="DL34" s="673"/>
      <c r="DM34" s="673"/>
      <c r="DN34" s="673"/>
      <c r="DO34" s="673"/>
      <c r="DP34" s="673"/>
      <c r="DQ34" s="674"/>
      <c r="DR34" s="630" t="s">
        <v>294</v>
      </c>
      <c r="DS34" s="631"/>
      <c r="DT34" s="631"/>
      <c r="DU34" s="631"/>
      <c r="DV34" s="631"/>
      <c r="DW34" s="631"/>
      <c r="DX34" s="632"/>
    </row>
    <row r="35" spans="2:128" ht="11.25" customHeight="1" x14ac:dyDescent="0.15">
      <c r="B35" s="213"/>
      <c r="C35" s="213"/>
      <c r="D35" s="213"/>
      <c r="E35" s="213"/>
      <c r="F35" s="213"/>
      <c r="G35" s="213"/>
      <c r="H35" s="213"/>
      <c r="I35" s="213"/>
      <c r="J35" s="213"/>
      <c r="K35" s="213"/>
      <c r="L35" s="213"/>
      <c r="M35" s="213"/>
      <c r="N35" s="213"/>
      <c r="O35" s="213"/>
      <c r="P35" s="213"/>
      <c r="Q35" s="213"/>
      <c r="R35" s="214"/>
      <c r="S35" s="214"/>
      <c r="T35" s="214"/>
      <c r="U35" s="214"/>
      <c r="V35" s="214"/>
      <c r="W35" s="214"/>
      <c r="X35" s="214"/>
      <c r="Y35" s="214"/>
      <c r="Z35" s="215"/>
      <c r="AA35" s="215"/>
      <c r="AB35" s="215"/>
      <c r="AC35" s="215"/>
      <c r="AD35" s="214"/>
      <c r="AE35" s="214"/>
      <c r="AF35" s="214"/>
      <c r="AG35" s="214"/>
      <c r="AH35" s="214"/>
      <c r="AI35" s="214"/>
      <c r="AJ35" s="214"/>
      <c r="AK35" s="214"/>
      <c r="AL35" s="215"/>
      <c r="AM35" s="215"/>
      <c r="AN35" s="215"/>
      <c r="AO35" s="215"/>
      <c r="AP35" s="216"/>
      <c r="AQ35" s="217"/>
      <c r="AR35" s="217"/>
      <c r="AS35" s="217"/>
      <c r="AT35" s="217"/>
      <c r="AU35" s="217"/>
      <c r="AV35" s="217"/>
      <c r="AW35" s="217"/>
      <c r="AX35" s="217"/>
      <c r="AY35" s="216"/>
      <c r="AZ35" s="214"/>
      <c r="BA35" s="214"/>
      <c r="BB35" s="214"/>
      <c r="BC35" s="214"/>
      <c r="BD35" s="216"/>
      <c r="BE35" s="216"/>
      <c r="BF35" s="216"/>
      <c r="BG35" s="216"/>
      <c r="BH35" s="216"/>
      <c r="BI35" s="216"/>
      <c r="BJ35" s="216"/>
      <c r="BK35" s="216"/>
      <c r="BL35" s="216"/>
      <c r="BM35" s="216"/>
      <c r="BN35" s="216"/>
      <c r="BO35" s="216"/>
      <c r="BP35" s="216"/>
      <c r="BQ35" s="216"/>
      <c r="BR35" s="216"/>
      <c r="BS35" s="214"/>
      <c r="BT35" s="214"/>
      <c r="BU35" s="214"/>
      <c r="BV35" s="214"/>
      <c r="BW35" s="214"/>
      <c r="BY35" s="634" t="s">
        <v>295</v>
      </c>
      <c r="BZ35" s="635"/>
      <c r="CA35" s="635"/>
      <c r="CB35" s="635"/>
      <c r="CC35" s="635"/>
      <c r="CD35" s="635"/>
      <c r="CE35" s="635"/>
      <c r="CF35" s="635"/>
      <c r="CG35" s="635"/>
      <c r="CH35" s="635"/>
      <c r="CI35" s="635"/>
      <c r="CJ35" s="635"/>
      <c r="CK35" s="635"/>
      <c r="CL35" s="636"/>
      <c r="CM35" s="637">
        <v>199883742</v>
      </c>
      <c r="CN35" s="638"/>
      <c r="CO35" s="638"/>
      <c r="CP35" s="638"/>
      <c r="CQ35" s="638"/>
      <c r="CR35" s="638"/>
      <c r="CS35" s="638"/>
      <c r="CT35" s="639"/>
      <c r="CU35" s="642">
        <v>46.7</v>
      </c>
      <c r="CV35" s="643"/>
      <c r="CW35" s="643"/>
      <c r="CX35" s="675"/>
      <c r="CY35" s="676">
        <v>173635134</v>
      </c>
      <c r="CZ35" s="638"/>
      <c r="DA35" s="638"/>
      <c r="DB35" s="638"/>
      <c r="DC35" s="638"/>
      <c r="DD35" s="638"/>
      <c r="DE35" s="638"/>
      <c r="DF35" s="639"/>
      <c r="DG35" s="676">
        <v>172117290</v>
      </c>
      <c r="DH35" s="638"/>
      <c r="DI35" s="638"/>
      <c r="DJ35" s="638"/>
      <c r="DK35" s="638"/>
      <c r="DL35" s="638"/>
      <c r="DM35" s="638"/>
      <c r="DN35" s="638"/>
      <c r="DO35" s="638"/>
      <c r="DP35" s="638"/>
      <c r="DQ35" s="639"/>
      <c r="DR35" s="642">
        <v>66.099999999999994</v>
      </c>
      <c r="DS35" s="643"/>
      <c r="DT35" s="643"/>
      <c r="DU35" s="643"/>
      <c r="DV35" s="643"/>
      <c r="DW35" s="643"/>
      <c r="DX35" s="644"/>
    </row>
    <row r="36" spans="2:128" ht="11.25" customHeight="1" x14ac:dyDescent="0.15">
      <c r="B36" s="218"/>
      <c r="C36" s="218"/>
      <c r="D36" s="218"/>
      <c r="E36" s="218"/>
      <c r="F36" s="218"/>
      <c r="G36" s="218"/>
      <c r="H36" s="218"/>
      <c r="I36" s="218"/>
      <c r="J36" s="218"/>
      <c r="K36" s="218"/>
      <c r="L36" s="218"/>
      <c r="M36" s="218"/>
      <c r="N36" s="218"/>
      <c r="O36" s="218"/>
      <c r="P36" s="218"/>
      <c r="Q36" s="218"/>
      <c r="R36" s="219"/>
      <c r="S36" s="219"/>
      <c r="T36" s="219"/>
      <c r="U36" s="219"/>
      <c r="V36" s="219"/>
      <c r="W36" s="219"/>
      <c r="X36" s="219"/>
      <c r="Y36" s="219"/>
      <c r="Z36" s="220"/>
      <c r="AA36" s="220"/>
      <c r="AB36" s="220"/>
      <c r="AC36" s="220"/>
      <c r="AD36" s="219"/>
      <c r="AE36" s="219"/>
      <c r="AF36" s="219"/>
      <c r="AG36" s="219"/>
      <c r="AH36" s="219"/>
      <c r="AI36" s="219"/>
      <c r="AJ36" s="219"/>
      <c r="AK36" s="219"/>
      <c r="AL36" s="220"/>
      <c r="AM36" s="220"/>
      <c r="AN36" s="220"/>
      <c r="AO36" s="220"/>
      <c r="AP36" s="221"/>
      <c r="AQ36" s="222"/>
      <c r="AR36" s="222"/>
      <c r="AS36" s="222"/>
      <c r="AT36" s="222"/>
      <c r="AU36" s="222"/>
      <c r="AV36" s="222"/>
      <c r="AW36" s="222"/>
      <c r="AX36" s="222"/>
      <c r="AY36" s="221"/>
      <c r="AZ36" s="219"/>
      <c r="BA36" s="219"/>
      <c r="BB36" s="219"/>
      <c r="BC36" s="219"/>
      <c r="BD36" s="221"/>
      <c r="BE36" s="221"/>
      <c r="BF36" s="221"/>
      <c r="BG36" s="221"/>
      <c r="BH36" s="221"/>
      <c r="BI36" s="221"/>
      <c r="BJ36" s="221"/>
      <c r="BK36" s="221"/>
      <c r="BL36" s="221"/>
      <c r="BM36" s="221"/>
      <c r="BN36" s="221"/>
      <c r="BO36" s="221"/>
      <c r="BP36" s="221"/>
      <c r="BQ36" s="221"/>
      <c r="BR36" s="221"/>
      <c r="BS36" s="219"/>
      <c r="BT36" s="219"/>
      <c r="BU36" s="219"/>
      <c r="BV36" s="219"/>
      <c r="BW36" s="219"/>
      <c r="BY36" s="645" t="s">
        <v>296</v>
      </c>
      <c r="BZ36" s="646"/>
      <c r="CA36" s="646"/>
      <c r="CB36" s="646"/>
      <c r="CC36" s="646"/>
      <c r="CD36" s="646"/>
      <c r="CE36" s="646"/>
      <c r="CF36" s="646"/>
      <c r="CG36" s="646"/>
      <c r="CH36" s="646"/>
      <c r="CI36" s="646"/>
      <c r="CJ36" s="646"/>
      <c r="CK36" s="646"/>
      <c r="CL36" s="647"/>
      <c r="CM36" s="648">
        <v>124440392</v>
      </c>
      <c r="CN36" s="667"/>
      <c r="CO36" s="667"/>
      <c r="CP36" s="667"/>
      <c r="CQ36" s="667"/>
      <c r="CR36" s="667"/>
      <c r="CS36" s="667"/>
      <c r="CT36" s="668"/>
      <c r="CU36" s="653">
        <v>29.1</v>
      </c>
      <c r="CV36" s="669"/>
      <c r="CW36" s="669"/>
      <c r="CX36" s="670"/>
      <c r="CY36" s="657">
        <v>105676845</v>
      </c>
      <c r="CZ36" s="667"/>
      <c r="DA36" s="667"/>
      <c r="DB36" s="667"/>
      <c r="DC36" s="667"/>
      <c r="DD36" s="667"/>
      <c r="DE36" s="667"/>
      <c r="DF36" s="668"/>
      <c r="DG36" s="657">
        <v>104160001</v>
      </c>
      <c r="DH36" s="667"/>
      <c r="DI36" s="667"/>
      <c r="DJ36" s="667"/>
      <c r="DK36" s="667"/>
      <c r="DL36" s="667"/>
      <c r="DM36" s="667"/>
      <c r="DN36" s="667"/>
      <c r="DO36" s="667"/>
      <c r="DP36" s="667"/>
      <c r="DQ36" s="668"/>
      <c r="DR36" s="653">
        <v>40</v>
      </c>
      <c r="DS36" s="669"/>
      <c r="DT36" s="669"/>
      <c r="DU36" s="669"/>
      <c r="DV36" s="669"/>
      <c r="DW36" s="669"/>
      <c r="DX36" s="671"/>
    </row>
    <row r="37" spans="2:128" ht="11.25" customHeight="1" x14ac:dyDescent="0.15">
      <c r="B37" s="218"/>
      <c r="C37" s="218"/>
      <c r="D37" s="218"/>
      <c r="E37" s="218"/>
      <c r="F37" s="218"/>
      <c r="G37" s="218"/>
      <c r="H37" s="218"/>
      <c r="I37" s="218"/>
      <c r="J37" s="218"/>
      <c r="K37" s="218"/>
      <c r="L37" s="218"/>
      <c r="M37" s="218"/>
      <c r="N37" s="218"/>
      <c r="O37" s="218"/>
      <c r="P37" s="218"/>
      <c r="Q37" s="221"/>
      <c r="R37" s="219"/>
      <c r="S37" s="219"/>
      <c r="T37" s="219"/>
      <c r="U37" s="219"/>
      <c r="V37" s="219"/>
      <c r="W37" s="219"/>
      <c r="X37" s="219"/>
      <c r="Y37" s="219"/>
      <c r="Z37" s="220"/>
      <c r="AA37" s="220"/>
      <c r="AB37" s="220"/>
      <c r="AC37" s="220"/>
      <c r="AD37" s="219"/>
      <c r="AE37" s="219"/>
      <c r="AF37" s="219"/>
      <c r="AG37" s="219"/>
      <c r="AH37" s="219"/>
      <c r="AI37" s="219"/>
      <c r="AJ37" s="219"/>
      <c r="AK37" s="219"/>
      <c r="AL37" s="220"/>
      <c r="AM37" s="220"/>
      <c r="AN37" s="220"/>
      <c r="AO37" s="220"/>
      <c r="AP37" s="630" t="s">
        <v>297</v>
      </c>
      <c r="AQ37" s="631"/>
      <c r="AR37" s="631"/>
      <c r="AS37" s="631"/>
      <c r="AT37" s="631"/>
      <c r="AU37" s="631"/>
      <c r="AV37" s="631"/>
      <c r="AW37" s="631"/>
      <c r="AX37" s="631"/>
      <c r="AY37" s="631"/>
      <c r="AZ37" s="631"/>
      <c r="BA37" s="631"/>
      <c r="BB37" s="631"/>
      <c r="BC37" s="632"/>
      <c r="BD37" s="630" t="s">
        <v>298</v>
      </c>
      <c r="BE37" s="631"/>
      <c r="BF37" s="631"/>
      <c r="BG37" s="631"/>
      <c r="BH37" s="631"/>
      <c r="BI37" s="631"/>
      <c r="BJ37" s="631"/>
      <c r="BK37" s="631"/>
      <c r="BL37" s="631"/>
      <c r="BM37" s="632"/>
      <c r="BN37" s="630" t="s">
        <v>299</v>
      </c>
      <c r="BO37" s="631"/>
      <c r="BP37" s="631"/>
      <c r="BQ37" s="631"/>
      <c r="BR37" s="631"/>
      <c r="BS37" s="631"/>
      <c r="BT37" s="631"/>
      <c r="BU37" s="631"/>
      <c r="BV37" s="631"/>
      <c r="BW37" s="632"/>
      <c r="BY37" s="645" t="s">
        <v>300</v>
      </c>
      <c r="BZ37" s="646"/>
      <c r="CA37" s="646"/>
      <c r="CB37" s="646"/>
      <c r="CC37" s="646"/>
      <c r="CD37" s="646"/>
      <c r="CE37" s="646"/>
      <c r="CF37" s="646"/>
      <c r="CG37" s="646"/>
      <c r="CH37" s="646"/>
      <c r="CI37" s="646"/>
      <c r="CJ37" s="646"/>
      <c r="CK37" s="646"/>
      <c r="CL37" s="647"/>
      <c r="CM37" s="648">
        <v>89827166</v>
      </c>
      <c r="CN37" s="649"/>
      <c r="CO37" s="649"/>
      <c r="CP37" s="649"/>
      <c r="CQ37" s="649"/>
      <c r="CR37" s="649"/>
      <c r="CS37" s="649"/>
      <c r="CT37" s="650"/>
      <c r="CU37" s="653">
        <v>21</v>
      </c>
      <c r="CV37" s="669"/>
      <c r="CW37" s="669"/>
      <c r="CX37" s="670"/>
      <c r="CY37" s="657">
        <v>74150955</v>
      </c>
      <c r="CZ37" s="667"/>
      <c r="DA37" s="667"/>
      <c r="DB37" s="667"/>
      <c r="DC37" s="667"/>
      <c r="DD37" s="667"/>
      <c r="DE37" s="667"/>
      <c r="DF37" s="668"/>
      <c r="DG37" s="657">
        <v>74150955</v>
      </c>
      <c r="DH37" s="667"/>
      <c r="DI37" s="667"/>
      <c r="DJ37" s="667"/>
      <c r="DK37" s="667"/>
      <c r="DL37" s="667"/>
      <c r="DM37" s="667"/>
      <c r="DN37" s="667"/>
      <c r="DO37" s="667"/>
      <c r="DP37" s="667"/>
      <c r="DQ37" s="668"/>
      <c r="DR37" s="653">
        <v>28.5</v>
      </c>
      <c r="DS37" s="669"/>
      <c r="DT37" s="669"/>
      <c r="DU37" s="669"/>
      <c r="DV37" s="669"/>
      <c r="DW37" s="669"/>
      <c r="DX37" s="671"/>
    </row>
    <row r="38" spans="2:128" ht="11.25" customHeight="1" x14ac:dyDescent="0.15">
      <c r="B38" s="218"/>
      <c r="C38" s="218"/>
      <c r="D38" s="218"/>
      <c r="E38" s="218"/>
      <c r="F38" s="218"/>
      <c r="G38" s="218"/>
      <c r="H38" s="218"/>
      <c r="I38" s="218"/>
      <c r="J38" s="218"/>
      <c r="K38" s="218"/>
      <c r="L38" s="218"/>
      <c r="M38" s="218"/>
      <c r="N38" s="218"/>
      <c r="O38" s="218"/>
      <c r="P38" s="218"/>
      <c r="Q38" s="221"/>
      <c r="R38" s="219"/>
      <c r="S38" s="219"/>
      <c r="T38" s="219"/>
      <c r="U38" s="219"/>
      <c r="V38" s="219"/>
      <c r="W38" s="219"/>
      <c r="X38" s="219"/>
      <c r="Y38" s="219"/>
      <c r="Z38" s="220"/>
      <c r="AA38" s="220"/>
      <c r="AB38" s="220"/>
      <c r="AC38" s="220"/>
      <c r="AD38" s="219"/>
      <c r="AE38" s="219"/>
      <c r="AF38" s="219"/>
      <c r="AG38" s="219"/>
      <c r="AH38" s="219"/>
      <c r="AI38" s="219"/>
      <c r="AJ38" s="219"/>
      <c r="AK38" s="219"/>
      <c r="AL38" s="220"/>
      <c r="AM38" s="220"/>
      <c r="AN38" s="220"/>
      <c r="AO38" s="220"/>
      <c r="AP38" s="687" t="s">
        <v>301</v>
      </c>
      <c r="AQ38" s="688"/>
      <c r="AR38" s="688"/>
      <c r="AS38" s="688"/>
      <c r="AT38" s="693" t="s">
        <v>302</v>
      </c>
      <c r="AU38" s="223"/>
      <c r="AV38" s="223"/>
      <c r="AW38" s="223"/>
      <c r="AX38" s="634" t="s">
        <v>157</v>
      </c>
      <c r="AY38" s="635"/>
      <c r="AZ38" s="635"/>
      <c r="BA38" s="635"/>
      <c r="BB38" s="635"/>
      <c r="BC38" s="636"/>
      <c r="BD38" s="677">
        <v>99.3</v>
      </c>
      <c r="BE38" s="678"/>
      <c r="BF38" s="678"/>
      <c r="BG38" s="678"/>
      <c r="BH38" s="678"/>
      <c r="BI38" s="678">
        <v>98.9</v>
      </c>
      <c r="BJ38" s="678"/>
      <c r="BK38" s="678"/>
      <c r="BL38" s="678"/>
      <c r="BM38" s="679"/>
      <c r="BN38" s="677">
        <v>99.2</v>
      </c>
      <c r="BO38" s="678"/>
      <c r="BP38" s="678"/>
      <c r="BQ38" s="678"/>
      <c r="BR38" s="678"/>
      <c r="BS38" s="678">
        <v>98.7</v>
      </c>
      <c r="BT38" s="678"/>
      <c r="BU38" s="678"/>
      <c r="BV38" s="678"/>
      <c r="BW38" s="679"/>
      <c r="BY38" s="645" t="s">
        <v>303</v>
      </c>
      <c r="BZ38" s="646"/>
      <c r="CA38" s="646"/>
      <c r="CB38" s="646"/>
      <c r="CC38" s="646"/>
      <c r="CD38" s="646"/>
      <c r="CE38" s="646"/>
      <c r="CF38" s="646"/>
      <c r="CG38" s="646"/>
      <c r="CH38" s="646"/>
      <c r="CI38" s="646"/>
      <c r="CJ38" s="646"/>
      <c r="CK38" s="646"/>
      <c r="CL38" s="647"/>
      <c r="CM38" s="648">
        <v>11032573</v>
      </c>
      <c r="CN38" s="667"/>
      <c r="CO38" s="667"/>
      <c r="CP38" s="667"/>
      <c r="CQ38" s="667"/>
      <c r="CR38" s="667"/>
      <c r="CS38" s="667"/>
      <c r="CT38" s="668"/>
      <c r="CU38" s="653">
        <v>2.6</v>
      </c>
      <c r="CV38" s="669"/>
      <c r="CW38" s="669"/>
      <c r="CX38" s="670"/>
      <c r="CY38" s="657">
        <v>6005769</v>
      </c>
      <c r="CZ38" s="667"/>
      <c r="DA38" s="667"/>
      <c r="DB38" s="667"/>
      <c r="DC38" s="667"/>
      <c r="DD38" s="667"/>
      <c r="DE38" s="667"/>
      <c r="DF38" s="668"/>
      <c r="DG38" s="657">
        <v>6004769</v>
      </c>
      <c r="DH38" s="667"/>
      <c r="DI38" s="667"/>
      <c r="DJ38" s="667"/>
      <c r="DK38" s="667"/>
      <c r="DL38" s="667"/>
      <c r="DM38" s="667"/>
      <c r="DN38" s="667"/>
      <c r="DO38" s="667"/>
      <c r="DP38" s="667"/>
      <c r="DQ38" s="668"/>
      <c r="DR38" s="653">
        <v>2.2999999999999998</v>
      </c>
      <c r="DS38" s="669"/>
      <c r="DT38" s="669"/>
      <c r="DU38" s="669"/>
      <c r="DV38" s="669"/>
      <c r="DW38" s="669"/>
      <c r="DX38" s="671"/>
    </row>
    <row r="39" spans="2:128" ht="11.25" customHeight="1" x14ac:dyDescent="0.15">
      <c r="AP39" s="689"/>
      <c r="AQ39" s="690"/>
      <c r="AR39" s="690"/>
      <c r="AS39" s="690"/>
      <c r="AT39" s="694"/>
      <c r="AU39" s="212" t="s">
        <v>304</v>
      </c>
      <c r="AV39" s="212"/>
      <c r="AW39" s="212"/>
      <c r="AX39" s="645" t="s">
        <v>305</v>
      </c>
      <c r="AY39" s="646"/>
      <c r="AZ39" s="646"/>
      <c r="BA39" s="646"/>
      <c r="BB39" s="646"/>
      <c r="BC39" s="647"/>
      <c r="BD39" s="685">
        <v>99.2</v>
      </c>
      <c r="BE39" s="681"/>
      <c r="BF39" s="681"/>
      <c r="BG39" s="681"/>
      <c r="BH39" s="681"/>
      <c r="BI39" s="681">
        <v>97.8</v>
      </c>
      <c r="BJ39" s="681"/>
      <c r="BK39" s="681"/>
      <c r="BL39" s="681"/>
      <c r="BM39" s="686"/>
      <c r="BN39" s="685">
        <v>99.1</v>
      </c>
      <c r="BO39" s="681"/>
      <c r="BP39" s="681"/>
      <c r="BQ39" s="681"/>
      <c r="BR39" s="681"/>
      <c r="BS39" s="681">
        <v>97.5</v>
      </c>
      <c r="BT39" s="681"/>
      <c r="BU39" s="681"/>
      <c r="BV39" s="681"/>
      <c r="BW39" s="686"/>
      <c r="BY39" s="645" t="s">
        <v>306</v>
      </c>
      <c r="BZ39" s="646"/>
      <c r="CA39" s="646"/>
      <c r="CB39" s="646"/>
      <c r="CC39" s="646"/>
      <c r="CD39" s="646"/>
      <c r="CE39" s="646"/>
      <c r="CF39" s="646"/>
      <c r="CG39" s="646"/>
      <c r="CH39" s="646"/>
      <c r="CI39" s="646"/>
      <c r="CJ39" s="646"/>
      <c r="CK39" s="646"/>
      <c r="CL39" s="647"/>
      <c r="CM39" s="648">
        <v>64410777</v>
      </c>
      <c r="CN39" s="649"/>
      <c r="CO39" s="649"/>
      <c r="CP39" s="649"/>
      <c r="CQ39" s="649"/>
      <c r="CR39" s="649"/>
      <c r="CS39" s="649"/>
      <c r="CT39" s="650"/>
      <c r="CU39" s="653">
        <v>15.1</v>
      </c>
      <c r="CV39" s="669"/>
      <c r="CW39" s="669"/>
      <c r="CX39" s="670"/>
      <c r="CY39" s="657">
        <v>61952520</v>
      </c>
      <c r="CZ39" s="667"/>
      <c r="DA39" s="667"/>
      <c r="DB39" s="667"/>
      <c r="DC39" s="667"/>
      <c r="DD39" s="667"/>
      <c r="DE39" s="667"/>
      <c r="DF39" s="668"/>
      <c r="DG39" s="657">
        <v>61952520</v>
      </c>
      <c r="DH39" s="667"/>
      <c r="DI39" s="667"/>
      <c r="DJ39" s="667"/>
      <c r="DK39" s="667"/>
      <c r="DL39" s="667"/>
      <c r="DM39" s="667"/>
      <c r="DN39" s="667"/>
      <c r="DO39" s="667"/>
      <c r="DP39" s="667"/>
      <c r="DQ39" s="668"/>
      <c r="DR39" s="653">
        <v>23.8</v>
      </c>
      <c r="DS39" s="669"/>
      <c r="DT39" s="669"/>
      <c r="DU39" s="669"/>
      <c r="DV39" s="669"/>
      <c r="DW39" s="669"/>
      <c r="DX39" s="671"/>
    </row>
    <row r="40" spans="2:128" ht="11.25" customHeight="1" x14ac:dyDescent="0.15">
      <c r="B40" s="212"/>
      <c r="C40" s="212"/>
      <c r="D40" s="212"/>
      <c r="E40" s="212"/>
      <c r="F40" s="212"/>
      <c r="G40" s="212"/>
      <c r="H40" s="212"/>
      <c r="I40" s="212"/>
      <c r="J40" s="212"/>
      <c r="K40" s="212"/>
      <c r="L40" s="212"/>
      <c r="M40" s="212"/>
      <c r="N40" s="212"/>
      <c r="O40" s="212"/>
      <c r="P40" s="212"/>
      <c r="Q40" s="212"/>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691"/>
      <c r="AQ40" s="692"/>
      <c r="AR40" s="692"/>
      <c r="AS40" s="692"/>
      <c r="AT40" s="695"/>
      <c r="AU40" s="225"/>
      <c r="AV40" s="225"/>
      <c r="AW40" s="225"/>
      <c r="AX40" s="663" t="s">
        <v>307</v>
      </c>
      <c r="AY40" s="664"/>
      <c r="AZ40" s="664"/>
      <c r="BA40" s="664"/>
      <c r="BB40" s="664"/>
      <c r="BC40" s="665"/>
      <c r="BD40" s="682">
        <v>99.9</v>
      </c>
      <c r="BE40" s="683"/>
      <c r="BF40" s="683"/>
      <c r="BG40" s="683"/>
      <c r="BH40" s="683"/>
      <c r="BI40" s="683">
        <v>99.7</v>
      </c>
      <c r="BJ40" s="683"/>
      <c r="BK40" s="683"/>
      <c r="BL40" s="683"/>
      <c r="BM40" s="684"/>
      <c r="BN40" s="682">
        <v>99.8</v>
      </c>
      <c r="BO40" s="683"/>
      <c r="BP40" s="683"/>
      <c r="BQ40" s="683"/>
      <c r="BR40" s="683"/>
      <c r="BS40" s="683">
        <v>99.7</v>
      </c>
      <c r="BT40" s="683"/>
      <c r="BU40" s="683"/>
      <c r="BV40" s="683"/>
      <c r="BW40" s="684"/>
      <c r="BY40" s="710" t="s">
        <v>308</v>
      </c>
      <c r="BZ40" s="711"/>
      <c r="CA40" s="645" t="s">
        <v>309</v>
      </c>
      <c r="CB40" s="646"/>
      <c r="CC40" s="646"/>
      <c r="CD40" s="646"/>
      <c r="CE40" s="646"/>
      <c r="CF40" s="646"/>
      <c r="CG40" s="646"/>
      <c r="CH40" s="646"/>
      <c r="CI40" s="646"/>
      <c r="CJ40" s="646"/>
      <c r="CK40" s="646"/>
      <c r="CL40" s="647"/>
      <c r="CM40" s="648">
        <v>64410344</v>
      </c>
      <c r="CN40" s="667"/>
      <c r="CO40" s="667"/>
      <c r="CP40" s="667"/>
      <c r="CQ40" s="667"/>
      <c r="CR40" s="667"/>
      <c r="CS40" s="667"/>
      <c r="CT40" s="668"/>
      <c r="CU40" s="653">
        <v>15.1</v>
      </c>
      <c r="CV40" s="669"/>
      <c r="CW40" s="669"/>
      <c r="CX40" s="670"/>
      <c r="CY40" s="657">
        <v>61952087</v>
      </c>
      <c r="CZ40" s="667"/>
      <c r="DA40" s="667"/>
      <c r="DB40" s="667"/>
      <c r="DC40" s="667"/>
      <c r="DD40" s="667"/>
      <c r="DE40" s="667"/>
      <c r="DF40" s="668"/>
      <c r="DG40" s="657">
        <v>61952087</v>
      </c>
      <c r="DH40" s="667"/>
      <c r="DI40" s="667"/>
      <c r="DJ40" s="667"/>
      <c r="DK40" s="667"/>
      <c r="DL40" s="667"/>
      <c r="DM40" s="667"/>
      <c r="DN40" s="667"/>
      <c r="DO40" s="667"/>
      <c r="DP40" s="667"/>
      <c r="DQ40" s="668"/>
      <c r="DR40" s="653">
        <v>23.8</v>
      </c>
      <c r="DS40" s="669"/>
      <c r="DT40" s="669"/>
      <c r="DU40" s="669"/>
      <c r="DV40" s="669"/>
      <c r="DW40" s="669"/>
      <c r="DX40" s="671"/>
    </row>
    <row r="41" spans="2:128" ht="11.25" customHeight="1" x14ac:dyDescent="0.15">
      <c r="B41" s="212"/>
      <c r="C41" s="212"/>
      <c r="D41" s="212"/>
      <c r="E41" s="212"/>
      <c r="F41" s="212"/>
      <c r="G41" s="212"/>
      <c r="H41" s="212"/>
      <c r="I41" s="212"/>
      <c r="J41" s="212"/>
      <c r="K41" s="212"/>
      <c r="L41" s="212"/>
      <c r="M41" s="212"/>
      <c r="N41" s="212"/>
      <c r="O41" s="212"/>
      <c r="P41" s="212"/>
      <c r="Q41" s="212"/>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703" t="s">
        <v>310</v>
      </c>
      <c r="AQ41" s="704"/>
      <c r="AR41" s="704"/>
      <c r="AS41" s="704"/>
      <c r="AT41" s="704"/>
      <c r="AU41" s="704"/>
      <c r="AV41" s="704"/>
      <c r="AW41" s="705"/>
      <c r="AX41" s="706" t="s">
        <v>311</v>
      </c>
      <c r="AY41" s="706"/>
      <c r="AZ41" s="706"/>
      <c r="BA41" s="706"/>
      <c r="BB41" s="706"/>
      <c r="BC41" s="706"/>
      <c r="BD41" s="707">
        <v>1370532</v>
      </c>
      <c r="BE41" s="708"/>
      <c r="BF41" s="708"/>
      <c r="BG41" s="708"/>
      <c r="BH41" s="708"/>
      <c r="BI41" s="708"/>
      <c r="BJ41" s="708"/>
      <c r="BK41" s="708"/>
      <c r="BL41" s="708"/>
      <c r="BM41" s="709"/>
      <c r="BN41" s="707" t="s">
        <v>312</v>
      </c>
      <c r="BO41" s="708"/>
      <c r="BP41" s="708"/>
      <c r="BQ41" s="708"/>
      <c r="BR41" s="708"/>
      <c r="BS41" s="708"/>
      <c r="BT41" s="708"/>
      <c r="BU41" s="708"/>
      <c r="BV41" s="708"/>
      <c r="BW41" s="709"/>
      <c r="BY41" s="712"/>
      <c r="BZ41" s="713"/>
      <c r="CA41" s="645" t="s">
        <v>313</v>
      </c>
      <c r="CB41" s="646"/>
      <c r="CC41" s="646"/>
      <c r="CD41" s="646"/>
      <c r="CE41" s="646"/>
      <c r="CF41" s="646"/>
      <c r="CG41" s="646"/>
      <c r="CH41" s="646"/>
      <c r="CI41" s="646"/>
      <c r="CJ41" s="646"/>
      <c r="CK41" s="646"/>
      <c r="CL41" s="647"/>
      <c r="CM41" s="648">
        <v>60772777</v>
      </c>
      <c r="CN41" s="649"/>
      <c r="CO41" s="649"/>
      <c r="CP41" s="649"/>
      <c r="CQ41" s="649"/>
      <c r="CR41" s="649"/>
      <c r="CS41" s="649"/>
      <c r="CT41" s="650"/>
      <c r="CU41" s="653">
        <v>14.2</v>
      </c>
      <c r="CV41" s="669"/>
      <c r="CW41" s="669"/>
      <c r="CX41" s="670"/>
      <c r="CY41" s="657">
        <v>58517512</v>
      </c>
      <c r="CZ41" s="667"/>
      <c r="DA41" s="667"/>
      <c r="DB41" s="667"/>
      <c r="DC41" s="667"/>
      <c r="DD41" s="667"/>
      <c r="DE41" s="667"/>
      <c r="DF41" s="668"/>
      <c r="DG41" s="657">
        <v>58517512</v>
      </c>
      <c r="DH41" s="667"/>
      <c r="DI41" s="667"/>
      <c r="DJ41" s="667"/>
      <c r="DK41" s="667"/>
      <c r="DL41" s="667"/>
      <c r="DM41" s="667"/>
      <c r="DN41" s="667"/>
      <c r="DO41" s="667"/>
      <c r="DP41" s="667"/>
      <c r="DQ41" s="668"/>
      <c r="DR41" s="653">
        <v>22.5</v>
      </c>
      <c r="DS41" s="669"/>
      <c r="DT41" s="669"/>
      <c r="DU41" s="669"/>
      <c r="DV41" s="669"/>
      <c r="DW41" s="669"/>
      <c r="DX41" s="671"/>
    </row>
    <row r="42" spans="2:128" ht="11.25" customHeight="1" x14ac:dyDescent="0.15">
      <c r="B42" s="218"/>
      <c r="C42" s="218"/>
      <c r="D42" s="218"/>
      <c r="E42" s="218"/>
      <c r="F42" s="218"/>
      <c r="G42" s="218"/>
      <c r="H42" s="218"/>
      <c r="I42" s="218"/>
      <c r="J42" s="218"/>
      <c r="K42" s="218"/>
      <c r="L42" s="218"/>
      <c r="M42" s="218"/>
      <c r="N42" s="218"/>
      <c r="O42" s="218"/>
      <c r="P42" s="218"/>
      <c r="Q42" s="221"/>
      <c r="R42" s="219"/>
      <c r="S42" s="219"/>
      <c r="T42" s="219"/>
      <c r="U42" s="219"/>
      <c r="V42" s="219"/>
      <c r="W42" s="219"/>
      <c r="X42" s="219"/>
      <c r="Y42" s="219"/>
      <c r="Z42" s="220"/>
      <c r="AA42" s="220"/>
      <c r="AB42" s="220"/>
      <c r="AC42" s="220"/>
      <c r="AD42" s="219"/>
      <c r="AE42" s="219"/>
      <c r="AF42" s="219"/>
      <c r="AG42" s="219"/>
      <c r="AH42" s="219"/>
      <c r="AI42" s="219"/>
      <c r="AJ42" s="219"/>
      <c r="AK42" s="219"/>
      <c r="AL42" s="220"/>
      <c r="AM42" s="220"/>
      <c r="AN42" s="220"/>
      <c r="AO42" s="220"/>
      <c r="AP42" s="696" t="s">
        <v>314</v>
      </c>
      <c r="AQ42" s="697"/>
      <c r="AR42" s="697"/>
      <c r="AS42" s="697"/>
      <c r="AT42" s="697"/>
      <c r="AU42" s="697"/>
      <c r="AV42" s="697"/>
      <c r="AW42" s="698"/>
      <c r="AX42" s="699" t="s">
        <v>315</v>
      </c>
      <c r="AY42" s="699"/>
      <c r="AZ42" s="699"/>
      <c r="BA42" s="699"/>
      <c r="BB42" s="699"/>
      <c r="BC42" s="699"/>
      <c r="BD42" s="700">
        <v>1370532</v>
      </c>
      <c r="BE42" s="701"/>
      <c r="BF42" s="701"/>
      <c r="BG42" s="701"/>
      <c r="BH42" s="701"/>
      <c r="BI42" s="701"/>
      <c r="BJ42" s="701"/>
      <c r="BK42" s="701"/>
      <c r="BL42" s="701"/>
      <c r="BM42" s="702"/>
      <c r="BN42" s="700" t="s">
        <v>312</v>
      </c>
      <c r="BO42" s="701"/>
      <c r="BP42" s="701"/>
      <c r="BQ42" s="701"/>
      <c r="BR42" s="701"/>
      <c r="BS42" s="701"/>
      <c r="BT42" s="701"/>
      <c r="BU42" s="701"/>
      <c r="BV42" s="701"/>
      <c r="BW42" s="702"/>
      <c r="BY42" s="712"/>
      <c r="BZ42" s="713"/>
      <c r="CA42" s="645" t="s">
        <v>316</v>
      </c>
      <c r="CB42" s="646"/>
      <c r="CC42" s="646"/>
      <c r="CD42" s="646"/>
      <c r="CE42" s="646"/>
      <c r="CF42" s="646"/>
      <c r="CG42" s="646"/>
      <c r="CH42" s="646"/>
      <c r="CI42" s="646"/>
      <c r="CJ42" s="646"/>
      <c r="CK42" s="646"/>
      <c r="CL42" s="647"/>
      <c r="CM42" s="648">
        <v>3637567</v>
      </c>
      <c r="CN42" s="667"/>
      <c r="CO42" s="667"/>
      <c r="CP42" s="667"/>
      <c r="CQ42" s="667"/>
      <c r="CR42" s="667"/>
      <c r="CS42" s="667"/>
      <c r="CT42" s="668"/>
      <c r="CU42" s="653">
        <v>0.9</v>
      </c>
      <c r="CV42" s="669"/>
      <c r="CW42" s="669"/>
      <c r="CX42" s="670"/>
      <c r="CY42" s="657">
        <v>3434575</v>
      </c>
      <c r="CZ42" s="667"/>
      <c r="DA42" s="667"/>
      <c r="DB42" s="667"/>
      <c r="DC42" s="667"/>
      <c r="DD42" s="667"/>
      <c r="DE42" s="667"/>
      <c r="DF42" s="668"/>
      <c r="DG42" s="657">
        <v>3434575</v>
      </c>
      <c r="DH42" s="667"/>
      <c r="DI42" s="667"/>
      <c r="DJ42" s="667"/>
      <c r="DK42" s="667"/>
      <c r="DL42" s="667"/>
      <c r="DM42" s="667"/>
      <c r="DN42" s="667"/>
      <c r="DO42" s="667"/>
      <c r="DP42" s="667"/>
      <c r="DQ42" s="668"/>
      <c r="DR42" s="653">
        <v>1.3</v>
      </c>
      <c r="DS42" s="669"/>
      <c r="DT42" s="669"/>
      <c r="DU42" s="669"/>
      <c r="DV42" s="669"/>
      <c r="DW42" s="669"/>
      <c r="DX42" s="671"/>
    </row>
    <row r="43" spans="2:128" ht="11.25" customHeight="1" x14ac:dyDescent="0.15">
      <c r="B43" s="212"/>
      <c r="C43" s="212"/>
      <c r="D43" s="212"/>
      <c r="E43" s="212"/>
      <c r="F43" s="212"/>
      <c r="G43" s="212"/>
      <c r="H43" s="212"/>
      <c r="I43" s="212"/>
      <c r="J43" s="212"/>
      <c r="K43" s="212"/>
      <c r="L43" s="212"/>
      <c r="M43" s="212"/>
      <c r="N43" s="212"/>
      <c r="O43" s="212"/>
      <c r="P43" s="212"/>
      <c r="Q43" s="212"/>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680"/>
      <c r="AQ43" s="680"/>
      <c r="AR43" s="680"/>
      <c r="AS43" s="680"/>
      <c r="AT43" s="218"/>
      <c r="AU43" s="218"/>
      <c r="AV43" s="218"/>
      <c r="AW43" s="218"/>
      <c r="AX43" s="218"/>
      <c r="AY43" s="218"/>
      <c r="AZ43" s="218"/>
      <c r="BA43" s="218"/>
      <c r="BB43" s="218"/>
      <c r="BC43" s="218"/>
      <c r="BD43" s="681"/>
      <c r="BE43" s="681"/>
      <c r="BF43" s="681"/>
      <c r="BG43" s="681"/>
      <c r="BH43" s="681"/>
      <c r="BI43" s="681"/>
      <c r="BJ43" s="681"/>
      <c r="BK43" s="681"/>
      <c r="BL43" s="681"/>
      <c r="BM43" s="681"/>
      <c r="BN43" s="681"/>
      <c r="BO43" s="681"/>
      <c r="BP43" s="681"/>
      <c r="BQ43" s="681"/>
      <c r="BR43" s="681"/>
      <c r="BS43" s="681"/>
      <c r="BT43" s="681"/>
      <c r="BU43" s="681"/>
      <c r="BV43" s="681"/>
      <c r="BW43" s="681"/>
      <c r="BY43" s="714"/>
      <c r="BZ43" s="715"/>
      <c r="CA43" s="645" t="s">
        <v>317</v>
      </c>
      <c r="CB43" s="646"/>
      <c r="CC43" s="646"/>
      <c r="CD43" s="646"/>
      <c r="CE43" s="646"/>
      <c r="CF43" s="646"/>
      <c r="CG43" s="646"/>
      <c r="CH43" s="646"/>
      <c r="CI43" s="646"/>
      <c r="CJ43" s="646"/>
      <c r="CK43" s="646"/>
      <c r="CL43" s="647"/>
      <c r="CM43" s="648">
        <v>433</v>
      </c>
      <c r="CN43" s="649"/>
      <c r="CO43" s="649"/>
      <c r="CP43" s="649"/>
      <c r="CQ43" s="649"/>
      <c r="CR43" s="649"/>
      <c r="CS43" s="649"/>
      <c r="CT43" s="650"/>
      <c r="CU43" s="653">
        <v>0</v>
      </c>
      <c r="CV43" s="669"/>
      <c r="CW43" s="669"/>
      <c r="CX43" s="670"/>
      <c r="CY43" s="657">
        <v>433</v>
      </c>
      <c r="CZ43" s="667"/>
      <c r="DA43" s="667"/>
      <c r="DB43" s="667"/>
      <c r="DC43" s="667"/>
      <c r="DD43" s="667"/>
      <c r="DE43" s="667"/>
      <c r="DF43" s="668"/>
      <c r="DG43" s="657">
        <v>433</v>
      </c>
      <c r="DH43" s="667"/>
      <c r="DI43" s="667"/>
      <c r="DJ43" s="667"/>
      <c r="DK43" s="667"/>
      <c r="DL43" s="667"/>
      <c r="DM43" s="667"/>
      <c r="DN43" s="667"/>
      <c r="DO43" s="667"/>
      <c r="DP43" s="667"/>
      <c r="DQ43" s="668"/>
      <c r="DR43" s="653">
        <v>0</v>
      </c>
      <c r="DS43" s="669"/>
      <c r="DT43" s="669"/>
      <c r="DU43" s="669"/>
      <c r="DV43" s="669"/>
      <c r="DW43" s="669"/>
      <c r="DX43" s="671"/>
    </row>
    <row r="44" spans="2:128" ht="11.25" customHeight="1" x14ac:dyDescent="0.15">
      <c r="B44" s="226"/>
      <c r="C44" s="212"/>
      <c r="D44" s="212"/>
      <c r="E44" s="212"/>
      <c r="F44" s="212"/>
      <c r="G44" s="212"/>
      <c r="H44" s="212"/>
      <c r="I44" s="212"/>
      <c r="J44" s="212"/>
      <c r="K44" s="212"/>
      <c r="L44" s="212"/>
      <c r="M44" s="212"/>
      <c r="N44" s="212"/>
      <c r="O44" s="212"/>
      <c r="P44" s="212"/>
      <c r="Q44" s="212"/>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680"/>
      <c r="AQ44" s="680"/>
      <c r="AR44" s="680"/>
      <c r="AS44" s="680"/>
      <c r="AT44" s="218"/>
      <c r="AU44" s="218"/>
      <c r="AV44" s="218"/>
      <c r="AW44" s="218"/>
      <c r="AX44" s="218"/>
      <c r="AY44" s="218"/>
      <c r="AZ44" s="218"/>
      <c r="BA44" s="218"/>
      <c r="BB44" s="218"/>
      <c r="BC44" s="218"/>
      <c r="BD44" s="681"/>
      <c r="BE44" s="681"/>
      <c r="BF44" s="681"/>
      <c r="BG44" s="681"/>
      <c r="BH44" s="681"/>
      <c r="BI44" s="681"/>
      <c r="BJ44" s="681"/>
      <c r="BK44" s="681"/>
      <c r="BL44" s="681"/>
      <c r="BM44" s="681"/>
      <c r="BN44" s="681"/>
      <c r="BO44" s="681"/>
      <c r="BP44" s="681"/>
      <c r="BQ44" s="681"/>
      <c r="BR44" s="681"/>
      <c r="BS44" s="681"/>
      <c r="BT44" s="681"/>
      <c r="BU44" s="681"/>
      <c r="BV44" s="681"/>
      <c r="BW44" s="681"/>
      <c r="BY44" s="645" t="s">
        <v>318</v>
      </c>
      <c r="BZ44" s="646"/>
      <c r="CA44" s="646"/>
      <c r="CB44" s="646"/>
      <c r="CC44" s="646"/>
      <c r="CD44" s="646"/>
      <c r="CE44" s="646"/>
      <c r="CF44" s="646"/>
      <c r="CG44" s="646"/>
      <c r="CH44" s="646"/>
      <c r="CI44" s="646"/>
      <c r="CJ44" s="646"/>
      <c r="CK44" s="646"/>
      <c r="CL44" s="647"/>
      <c r="CM44" s="648">
        <v>141033375</v>
      </c>
      <c r="CN44" s="667"/>
      <c r="CO44" s="667"/>
      <c r="CP44" s="667"/>
      <c r="CQ44" s="667"/>
      <c r="CR44" s="667"/>
      <c r="CS44" s="667"/>
      <c r="CT44" s="668"/>
      <c r="CU44" s="653">
        <v>33</v>
      </c>
      <c r="CV44" s="669"/>
      <c r="CW44" s="669"/>
      <c r="CX44" s="670"/>
      <c r="CY44" s="657">
        <v>102773947</v>
      </c>
      <c r="CZ44" s="667"/>
      <c r="DA44" s="667"/>
      <c r="DB44" s="667"/>
      <c r="DC44" s="667"/>
      <c r="DD44" s="667"/>
      <c r="DE44" s="667"/>
      <c r="DF44" s="668"/>
      <c r="DG44" s="657">
        <v>71203726</v>
      </c>
      <c r="DH44" s="667"/>
      <c r="DI44" s="667"/>
      <c r="DJ44" s="667"/>
      <c r="DK44" s="667"/>
      <c r="DL44" s="667"/>
      <c r="DM44" s="667"/>
      <c r="DN44" s="667"/>
      <c r="DO44" s="667"/>
      <c r="DP44" s="667"/>
      <c r="DQ44" s="668"/>
      <c r="DR44" s="653">
        <v>27.4</v>
      </c>
      <c r="DS44" s="669"/>
      <c r="DT44" s="669"/>
      <c r="DU44" s="669"/>
      <c r="DV44" s="669"/>
      <c r="DW44" s="669"/>
      <c r="DX44" s="671"/>
    </row>
    <row r="45" spans="2:128" ht="11.25" customHeight="1" x14ac:dyDescent="0.15">
      <c r="B45" s="212" t="s">
        <v>319</v>
      </c>
      <c r="C45" s="212"/>
      <c r="F45" s="218"/>
      <c r="G45" s="218"/>
      <c r="H45" s="218"/>
      <c r="I45" s="218"/>
      <c r="J45" s="218"/>
      <c r="K45" s="218"/>
      <c r="L45" s="218"/>
      <c r="M45" s="218"/>
      <c r="N45" s="218"/>
      <c r="O45" s="218"/>
      <c r="P45" s="218"/>
      <c r="Q45" s="218"/>
      <c r="R45" s="219"/>
      <c r="S45" s="219"/>
      <c r="T45" s="219"/>
      <c r="U45" s="219"/>
      <c r="V45" s="219"/>
      <c r="W45" s="219"/>
      <c r="X45" s="219"/>
      <c r="Y45" s="219"/>
      <c r="Z45" s="220"/>
      <c r="AA45" s="220"/>
      <c r="AB45" s="220"/>
      <c r="AC45" s="220"/>
      <c r="AD45" s="219"/>
      <c r="AE45" s="219"/>
      <c r="AF45" s="219"/>
      <c r="AG45" s="219"/>
      <c r="AH45" s="219"/>
      <c r="AI45" s="219"/>
      <c r="AJ45" s="219"/>
      <c r="AK45" s="219"/>
      <c r="AL45" s="220"/>
      <c r="AM45" s="220"/>
      <c r="AN45" s="220"/>
      <c r="AO45" s="220"/>
      <c r="AP45" s="221"/>
      <c r="AQ45" s="222"/>
      <c r="AR45" s="222"/>
      <c r="AS45" s="222"/>
      <c r="AT45" s="222"/>
      <c r="AU45" s="222"/>
      <c r="AV45" s="222"/>
      <c r="AW45" s="222"/>
      <c r="AX45" s="222"/>
      <c r="AY45" s="221"/>
      <c r="AZ45" s="219"/>
      <c r="BA45" s="219"/>
      <c r="BB45" s="219"/>
      <c r="BC45" s="219"/>
      <c r="BD45" s="221"/>
      <c r="BE45" s="221"/>
      <c r="BF45" s="221"/>
      <c r="BG45" s="221"/>
      <c r="BH45" s="221"/>
      <c r="BI45" s="221"/>
      <c r="BJ45" s="221"/>
      <c r="BK45" s="221"/>
      <c r="BL45" s="221"/>
      <c r="BM45" s="221"/>
      <c r="BN45" s="221"/>
      <c r="BO45" s="221"/>
      <c r="BP45" s="221"/>
      <c r="BQ45" s="221"/>
      <c r="BR45" s="221"/>
      <c r="BS45" s="219"/>
      <c r="BT45" s="219"/>
      <c r="BU45" s="219"/>
      <c r="BV45" s="219"/>
      <c r="BW45" s="219"/>
      <c r="BY45" s="645" t="s">
        <v>320</v>
      </c>
      <c r="BZ45" s="646"/>
      <c r="CA45" s="646"/>
      <c r="CB45" s="646"/>
      <c r="CC45" s="646"/>
      <c r="CD45" s="646"/>
      <c r="CE45" s="646"/>
      <c r="CF45" s="646"/>
      <c r="CG45" s="646"/>
      <c r="CH45" s="646"/>
      <c r="CI45" s="646"/>
      <c r="CJ45" s="646"/>
      <c r="CK45" s="646"/>
      <c r="CL45" s="647"/>
      <c r="CM45" s="648">
        <v>18218083</v>
      </c>
      <c r="CN45" s="649"/>
      <c r="CO45" s="649"/>
      <c r="CP45" s="649"/>
      <c r="CQ45" s="649"/>
      <c r="CR45" s="649"/>
      <c r="CS45" s="649"/>
      <c r="CT45" s="650"/>
      <c r="CU45" s="653">
        <v>4.3</v>
      </c>
      <c r="CV45" s="669"/>
      <c r="CW45" s="669"/>
      <c r="CX45" s="670"/>
      <c r="CY45" s="657">
        <v>13752181</v>
      </c>
      <c r="CZ45" s="667"/>
      <c r="DA45" s="667"/>
      <c r="DB45" s="667"/>
      <c r="DC45" s="667"/>
      <c r="DD45" s="667"/>
      <c r="DE45" s="667"/>
      <c r="DF45" s="668"/>
      <c r="DG45" s="657">
        <v>10165066</v>
      </c>
      <c r="DH45" s="667"/>
      <c r="DI45" s="667"/>
      <c r="DJ45" s="667"/>
      <c r="DK45" s="667"/>
      <c r="DL45" s="667"/>
      <c r="DM45" s="667"/>
      <c r="DN45" s="667"/>
      <c r="DO45" s="667"/>
      <c r="DP45" s="667"/>
      <c r="DQ45" s="668"/>
      <c r="DR45" s="653">
        <v>3.9</v>
      </c>
      <c r="DS45" s="669"/>
      <c r="DT45" s="669"/>
      <c r="DU45" s="669"/>
      <c r="DV45" s="669"/>
      <c r="DW45" s="669"/>
      <c r="DX45" s="671"/>
    </row>
    <row r="46" spans="2:128" ht="11.25" customHeight="1" x14ac:dyDescent="0.15">
      <c r="B46" s="226" t="s">
        <v>321</v>
      </c>
      <c r="C46" s="212"/>
      <c r="D46" s="218"/>
      <c r="E46" s="218"/>
      <c r="F46" s="218"/>
      <c r="G46" s="218"/>
      <c r="H46" s="218"/>
      <c r="I46" s="218"/>
      <c r="J46" s="218"/>
      <c r="K46" s="218"/>
      <c r="L46" s="218"/>
      <c r="M46" s="218"/>
      <c r="N46" s="218"/>
      <c r="O46" s="218"/>
      <c r="P46" s="218"/>
      <c r="Q46" s="218"/>
      <c r="R46" s="219"/>
      <c r="S46" s="219"/>
      <c r="T46" s="219"/>
      <c r="U46" s="219"/>
      <c r="V46" s="219"/>
      <c r="W46" s="219"/>
      <c r="X46" s="219"/>
      <c r="Y46" s="219"/>
      <c r="Z46" s="220"/>
      <c r="AA46" s="220"/>
      <c r="AB46" s="220"/>
      <c r="AC46" s="220"/>
      <c r="AD46" s="219"/>
      <c r="AE46" s="219"/>
      <c r="AF46" s="219"/>
      <c r="AG46" s="219"/>
      <c r="AH46" s="219"/>
      <c r="AI46" s="219"/>
      <c r="AJ46" s="219"/>
      <c r="AK46" s="219"/>
      <c r="AL46" s="220"/>
      <c r="AM46" s="220"/>
      <c r="AN46" s="220"/>
      <c r="AO46" s="220"/>
      <c r="AP46" s="221"/>
      <c r="AQ46" s="222"/>
      <c r="AR46" s="222"/>
      <c r="AS46" s="222"/>
      <c r="AT46" s="222"/>
      <c r="AU46" s="222"/>
      <c r="AV46" s="222"/>
      <c r="AW46" s="222"/>
      <c r="AX46" s="222"/>
      <c r="AY46" s="221"/>
      <c r="AZ46" s="219"/>
      <c r="BA46" s="219"/>
      <c r="BB46" s="219"/>
      <c r="BC46" s="219"/>
      <c r="BD46" s="221"/>
      <c r="BE46" s="221"/>
      <c r="BF46" s="221"/>
      <c r="BG46" s="221"/>
      <c r="BH46" s="221"/>
      <c r="BI46" s="221"/>
      <c r="BJ46" s="221"/>
      <c r="BK46" s="221"/>
      <c r="BL46" s="221"/>
      <c r="BM46" s="221"/>
      <c r="BN46" s="221"/>
      <c r="BO46" s="221"/>
      <c r="BP46" s="221"/>
      <c r="BQ46" s="221"/>
      <c r="BR46" s="221"/>
      <c r="BS46" s="219"/>
      <c r="BT46" s="219"/>
      <c r="BU46" s="219"/>
      <c r="BV46" s="219"/>
      <c r="BW46" s="219"/>
      <c r="BY46" s="645" t="s">
        <v>322</v>
      </c>
      <c r="BZ46" s="646"/>
      <c r="CA46" s="646"/>
      <c r="CB46" s="646"/>
      <c r="CC46" s="646"/>
      <c r="CD46" s="646"/>
      <c r="CE46" s="646"/>
      <c r="CF46" s="646"/>
      <c r="CG46" s="646"/>
      <c r="CH46" s="646"/>
      <c r="CI46" s="646"/>
      <c r="CJ46" s="646"/>
      <c r="CK46" s="646"/>
      <c r="CL46" s="647"/>
      <c r="CM46" s="648">
        <v>1982842</v>
      </c>
      <c r="CN46" s="667"/>
      <c r="CO46" s="667"/>
      <c r="CP46" s="667"/>
      <c r="CQ46" s="667"/>
      <c r="CR46" s="667"/>
      <c r="CS46" s="667"/>
      <c r="CT46" s="668"/>
      <c r="CU46" s="653">
        <v>0.5</v>
      </c>
      <c r="CV46" s="669"/>
      <c r="CW46" s="669"/>
      <c r="CX46" s="670"/>
      <c r="CY46" s="657">
        <v>1092917</v>
      </c>
      <c r="CZ46" s="667"/>
      <c r="DA46" s="667"/>
      <c r="DB46" s="667"/>
      <c r="DC46" s="667"/>
      <c r="DD46" s="667"/>
      <c r="DE46" s="667"/>
      <c r="DF46" s="668"/>
      <c r="DG46" s="657">
        <v>1092917</v>
      </c>
      <c r="DH46" s="667"/>
      <c r="DI46" s="667"/>
      <c r="DJ46" s="667"/>
      <c r="DK46" s="667"/>
      <c r="DL46" s="667"/>
      <c r="DM46" s="667"/>
      <c r="DN46" s="667"/>
      <c r="DO46" s="667"/>
      <c r="DP46" s="667"/>
      <c r="DQ46" s="668"/>
      <c r="DR46" s="653">
        <v>0.4</v>
      </c>
      <c r="DS46" s="669"/>
      <c r="DT46" s="669"/>
      <c r="DU46" s="669"/>
      <c r="DV46" s="669"/>
      <c r="DW46" s="669"/>
      <c r="DX46" s="671"/>
    </row>
    <row r="47" spans="2:128" ht="11.25" customHeight="1" x14ac:dyDescent="0.15">
      <c r="B47" s="227" t="s">
        <v>323</v>
      </c>
      <c r="D47" s="218"/>
      <c r="E47" s="218"/>
      <c r="F47" s="218"/>
      <c r="G47" s="218"/>
      <c r="H47" s="218"/>
      <c r="I47" s="218"/>
      <c r="J47" s="218"/>
      <c r="K47" s="218"/>
      <c r="L47" s="218"/>
      <c r="M47" s="218"/>
      <c r="N47" s="218"/>
      <c r="O47" s="218"/>
      <c r="P47" s="218"/>
      <c r="Q47" s="218"/>
      <c r="R47" s="219"/>
      <c r="S47" s="219"/>
      <c r="T47" s="219"/>
      <c r="U47" s="219"/>
      <c r="V47" s="219"/>
      <c r="W47" s="219"/>
      <c r="X47" s="219"/>
      <c r="Y47" s="219"/>
      <c r="Z47" s="220"/>
      <c r="AA47" s="220"/>
      <c r="AB47" s="220"/>
      <c r="AC47" s="220"/>
      <c r="AD47" s="219"/>
      <c r="AE47" s="219"/>
      <c r="AF47" s="219"/>
      <c r="AG47" s="219"/>
      <c r="AH47" s="219"/>
      <c r="AI47" s="219"/>
      <c r="AJ47" s="219"/>
      <c r="AK47" s="219"/>
      <c r="AL47" s="220"/>
      <c r="AM47" s="220"/>
      <c r="AN47" s="220"/>
      <c r="AO47" s="220"/>
      <c r="AP47" s="221"/>
      <c r="AQ47" s="222"/>
      <c r="AR47" s="222"/>
      <c r="AS47" s="222"/>
      <c r="AT47" s="222"/>
      <c r="AU47" s="222"/>
      <c r="AV47" s="222"/>
      <c r="AW47" s="222"/>
      <c r="AX47" s="222"/>
      <c r="AY47" s="221"/>
      <c r="AZ47" s="219"/>
      <c r="BA47" s="219"/>
      <c r="BB47" s="219"/>
      <c r="BC47" s="219"/>
      <c r="BD47" s="221"/>
      <c r="BE47" s="221"/>
      <c r="BF47" s="221"/>
      <c r="BG47" s="221"/>
      <c r="BH47" s="221"/>
      <c r="BI47" s="221"/>
      <c r="BJ47" s="221"/>
      <c r="BK47" s="221"/>
      <c r="BL47" s="221"/>
      <c r="BM47" s="221"/>
      <c r="BN47" s="221"/>
      <c r="BO47" s="221"/>
      <c r="BP47" s="221"/>
      <c r="BQ47" s="221"/>
      <c r="BR47" s="221"/>
      <c r="BS47" s="219"/>
      <c r="BT47" s="219"/>
      <c r="BU47" s="219"/>
      <c r="BV47" s="219"/>
      <c r="BW47" s="219"/>
      <c r="BY47" s="645" t="s">
        <v>324</v>
      </c>
      <c r="BZ47" s="646"/>
      <c r="CA47" s="646"/>
      <c r="CB47" s="646"/>
      <c r="CC47" s="646"/>
      <c r="CD47" s="646"/>
      <c r="CE47" s="646"/>
      <c r="CF47" s="646"/>
      <c r="CG47" s="646"/>
      <c r="CH47" s="646"/>
      <c r="CI47" s="646"/>
      <c r="CJ47" s="646"/>
      <c r="CK47" s="646"/>
      <c r="CL47" s="647"/>
      <c r="CM47" s="648">
        <v>85564781</v>
      </c>
      <c r="CN47" s="649"/>
      <c r="CO47" s="649"/>
      <c r="CP47" s="649"/>
      <c r="CQ47" s="649"/>
      <c r="CR47" s="649"/>
      <c r="CS47" s="649"/>
      <c r="CT47" s="650"/>
      <c r="CU47" s="653">
        <v>20</v>
      </c>
      <c r="CV47" s="669"/>
      <c r="CW47" s="669"/>
      <c r="CX47" s="670"/>
      <c r="CY47" s="657">
        <v>77364644</v>
      </c>
      <c r="CZ47" s="667"/>
      <c r="DA47" s="667"/>
      <c r="DB47" s="667"/>
      <c r="DC47" s="667"/>
      <c r="DD47" s="667"/>
      <c r="DE47" s="667"/>
      <c r="DF47" s="668"/>
      <c r="DG47" s="657">
        <v>54526153</v>
      </c>
      <c r="DH47" s="667"/>
      <c r="DI47" s="667"/>
      <c r="DJ47" s="667"/>
      <c r="DK47" s="667"/>
      <c r="DL47" s="667"/>
      <c r="DM47" s="667"/>
      <c r="DN47" s="667"/>
      <c r="DO47" s="667"/>
      <c r="DP47" s="667"/>
      <c r="DQ47" s="668"/>
      <c r="DR47" s="653">
        <v>20.9</v>
      </c>
      <c r="DS47" s="669"/>
      <c r="DT47" s="669"/>
      <c r="DU47" s="669"/>
      <c r="DV47" s="669"/>
      <c r="DW47" s="669"/>
      <c r="DX47" s="671"/>
    </row>
    <row r="48" spans="2:128" ht="11.25" customHeight="1" x14ac:dyDescent="0.15">
      <c r="AP48" s="680"/>
      <c r="AQ48" s="680"/>
      <c r="AR48" s="680"/>
      <c r="AS48" s="680"/>
      <c r="AT48" s="218"/>
      <c r="AU48" s="218"/>
      <c r="AV48" s="218"/>
      <c r="AW48" s="218"/>
      <c r="AX48" s="218"/>
      <c r="AY48" s="218"/>
      <c r="AZ48" s="218"/>
      <c r="BA48" s="218"/>
      <c r="BB48" s="218"/>
      <c r="BC48" s="218"/>
      <c r="BD48" s="681"/>
      <c r="BE48" s="681"/>
      <c r="BF48" s="681"/>
      <c r="BG48" s="681"/>
      <c r="BH48" s="681"/>
      <c r="BI48" s="681"/>
      <c r="BJ48" s="681"/>
      <c r="BK48" s="681"/>
      <c r="BL48" s="681"/>
      <c r="BM48" s="681"/>
      <c r="BN48" s="681"/>
      <c r="BO48" s="681"/>
      <c r="BP48" s="681"/>
      <c r="BQ48" s="681"/>
      <c r="BR48" s="681"/>
      <c r="BS48" s="681"/>
      <c r="BT48" s="681"/>
      <c r="BU48" s="681"/>
      <c r="BV48" s="681"/>
      <c r="BW48" s="681"/>
      <c r="BY48" s="645" t="s">
        <v>325</v>
      </c>
      <c r="BZ48" s="646"/>
      <c r="CA48" s="646"/>
      <c r="CB48" s="646"/>
      <c r="CC48" s="646"/>
      <c r="CD48" s="646"/>
      <c r="CE48" s="646"/>
      <c r="CF48" s="646"/>
      <c r="CG48" s="646"/>
      <c r="CH48" s="646"/>
      <c r="CI48" s="646"/>
      <c r="CJ48" s="646"/>
      <c r="CK48" s="646"/>
      <c r="CL48" s="647"/>
      <c r="CM48" s="648">
        <v>5427419</v>
      </c>
      <c r="CN48" s="667"/>
      <c r="CO48" s="667"/>
      <c r="CP48" s="667"/>
      <c r="CQ48" s="667"/>
      <c r="CR48" s="667"/>
      <c r="CS48" s="667"/>
      <c r="CT48" s="668"/>
      <c r="CU48" s="653">
        <v>1.3</v>
      </c>
      <c r="CV48" s="669"/>
      <c r="CW48" s="669"/>
      <c r="CX48" s="670"/>
      <c r="CY48" s="657">
        <v>5411534</v>
      </c>
      <c r="CZ48" s="667"/>
      <c r="DA48" s="667"/>
      <c r="DB48" s="667"/>
      <c r="DC48" s="667"/>
      <c r="DD48" s="667"/>
      <c r="DE48" s="667"/>
      <c r="DF48" s="668"/>
      <c r="DG48" s="657">
        <v>5411298</v>
      </c>
      <c r="DH48" s="667"/>
      <c r="DI48" s="667"/>
      <c r="DJ48" s="667"/>
      <c r="DK48" s="667"/>
      <c r="DL48" s="667"/>
      <c r="DM48" s="667"/>
      <c r="DN48" s="667"/>
      <c r="DO48" s="667"/>
      <c r="DP48" s="667"/>
      <c r="DQ48" s="668"/>
      <c r="DR48" s="653">
        <v>2.1</v>
      </c>
      <c r="DS48" s="669"/>
      <c r="DT48" s="669"/>
      <c r="DU48" s="669"/>
      <c r="DV48" s="669"/>
      <c r="DW48" s="669"/>
      <c r="DX48" s="671"/>
    </row>
    <row r="49" spans="2:128" ht="11.25" customHeight="1" x14ac:dyDescent="0.15">
      <c r="B49" s="212"/>
      <c r="C49" s="212"/>
      <c r="D49" s="212"/>
      <c r="E49" s="212"/>
      <c r="F49" s="212"/>
      <c r="G49" s="212"/>
      <c r="H49" s="212"/>
      <c r="I49" s="212"/>
      <c r="J49" s="212"/>
      <c r="K49" s="212"/>
      <c r="L49" s="212"/>
      <c r="M49" s="212"/>
      <c r="N49" s="212"/>
      <c r="O49" s="212"/>
      <c r="P49" s="212"/>
      <c r="Q49" s="212"/>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680"/>
      <c r="AQ49" s="680"/>
      <c r="AR49" s="680"/>
      <c r="AS49" s="680"/>
      <c r="AT49" s="218"/>
      <c r="AU49" s="218"/>
      <c r="AV49" s="218"/>
      <c r="AW49" s="218"/>
      <c r="AX49" s="218"/>
      <c r="AY49" s="218"/>
      <c r="AZ49" s="218"/>
      <c r="BA49" s="218"/>
      <c r="BB49" s="218"/>
      <c r="BC49" s="218"/>
      <c r="BD49" s="681"/>
      <c r="BE49" s="681"/>
      <c r="BF49" s="681"/>
      <c r="BG49" s="681"/>
      <c r="BH49" s="681"/>
      <c r="BI49" s="681"/>
      <c r="BJ49" s="681"/>
      <c r="BK49" s="681"/>
      <c r="BL49" s="681"/>
      <c r="BM49" s="681"/>
      <c r="BN49" s="681"/>
      <c r="BO49" s="681"/>
      <c r="BP49" s="681"/>
      <c r="BQ49" s="681"/>
      <c r="BR49" s="681"/>
      <c r="BS49" s="681"/>
      <c r="BT49" s="681"/>
      <c r="BU49" s="681"/>
      <c r="BV49" s="681"/>
      <c r="BW49" s="681"/>
      <c r="BY49" s="645" t="s">
        <v>326</v>
      </c>
      <c r="BZ49" s="646"/>
      <c r="CA49" s="646"/>
      <c r="CB49" s="646"/>
      <c r="CC49" s="646"/>
      <c r="CD49" s="646"/>
      <c r="CE49" s="646"/>
      <c r="CF49" s="646"/>
      <c r="CG49" s="646"/>
      <c r="CH49" s="646"/>
      <c r="CI49" s="646"/>
      <c r="CJ49" s="646"/>
      <c r="CK49" s="646"/>
      <c r="CL49" s="647"/>
      <c r="CM49" s="648">
        <v>6604160</v>
      </c>
      <c r="CN49" s="649"/>
      <c r="CO49" s="649"/>
      <c r="CP49" s="649"/>
      <c r="CQ49" s="649"/>
      <c r="CR49" s="649"/>
      <c r="CS49" s="649"/>
      <c r="CT49" s="650"/>
      <c r="CU49" s="653">
        <v>1.5</v>
      </c>
      <c r="CV49" s="669"/>
      <c r="CW49" s="669"/>
      <c r="CX49" s="670"/>
      <c r="CY49" s="657">
        <v>5106803</v>
      </c>
      <c r="CZ49" s="667"/>
      <c r="DA49" s="667"/>
      <c r="DB49" s="667"/>
      <c r="DC49" s="667"/>
      <c r="DD49" s="667"/>
      <c r="DE49" s="667"/>
      <c r="DF49" s="668"/>
      <c r="DG49" s="657" t="s">
        <v>118</v>
      </c>
      <c r="DH49" s="667"/>
      <c r="DI49" s="667"/>
      <c r="DJ49" s="667"/>
      <c r="DK49" s="667"/>
      <c r="DL49" s="667"/>
      <c r="DM49" s="667"/>
      <c r="DN49" s="667"/>
      <c r="DO49" s="667"/>
      <c r="DP49" s="667"/>
      <c r="DQ49" s="668"/>
      <c r="DR49" s="653" t="s">
        <v>118</v>
      </c>
      <c r="DS49" s="669"/>
      <c r="DT49" s="669"/>
      <c r="DU49" s="669"/>
      <c r="DV49" s="669"/>
      <c r="DW49" s="669"/>
      <c r="DX49" s="671"/>
    </row>
    <row r="50" spans="2:128" ht="11.25" customHeight="1" x14ac:dyDescent="0.15">
      <c r="B50" s="212"/>
      <c r="C50" s="212"/>
      <c r="D50" s="212"/>
      <c r="E50" s="212"/>
      <c r="F50" s="212"/>
      <c r="G50" s="212"/>
      <c r="H50" s="212"/>
      <c r="I50" s="212"/>
      <c r="J50" s="212"/>
      <c r="K50" s="212"/>
      <c r="L50" s="212"/>
      <c r="M50" s="212"/>
      <c r="N50" s="212"/>
      <c r="O50" s="212"/>
      <c r="P50" s="212"/>
      <c r="Q50" s="212"/>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680"/>
      <c r="AQ50" s="680"/>
      <c r="AR50" s="680"/>
      <c r="AS50" s="680"/>
      <c r="AT50" s="218"/>
      <c r="AU50" s="218"/>
      <c r="AV50" s="218"/>
      <c r="AW50" s="218"/>
      <c r="AX50" s="218"/>
      <c r="AY50" s="218"/>
      <c r="AZ50" s="218"/>
      <c r="BA50" s="218"/>
      <c r="BB50" s="218"/>
      <c r="BC50" s="218"/>
      <c r="BD50" s="681"/>
      <c r="BE50" s="681"/>
      <c r="BF50" s="681"/>
      <c r="BG50" s="681"/>
      <c r="BH50" s="681"/>
      <c r="BI50" s="681"/>
      <c r="BJ50" s="681"/>
      <c r="BK50" s="681"/>
      <c r="BL50" s="681"/>
      <c r="BM50" s="681"/>
      <c r="BN50" s="681"/>
      <c r="BO50" s="681"/>
      <c r="BP50" s="681"/>
      <c r="BQ50" s="681"/>
      <c r="BR50" s="681"/>
      <c r="BS50" s="681"/>
      <c r="BT50" s="681"/>
      <c r="BU50" s="681"/>
      <c r="BV50" s="681"/>
      <c r="BW50" s="681"/>
      <c r="BY50" s="645" t="s">
        <v>327</v>
      </c>
      <c r="BZ50" s="646"/>
      <c r="CA50" s="646"/>
      <c r="CB50" s="646"/>
      <c r="CC50" s="646"/>
      <c r="CD50" s="646"/>
      <c r="CE50" s="646"/>
      <c r="CF50" s="646"/>
      <c r="CG50" s="646"/>
      <c r="CH50" s="646"/>
      <c r="CI50" s="646"/>
      <c r="CJ50" s="646"/>
      <c r="CK50" s="646"/>
      <c r="CL50" s="647"/>
      <c r="CM50" s="648" t="s">
        <v>118</v>
      </c>
      <c r="CN50" s="667"/>
      <c r="CO50" s="667"/>
      <c r="CP50" s="667"/>
      <c r="CQ50" s="667"/>
      <c r="CR50" s="667"/>
      <c r="CS50" s="667"/>
      <c r="CT50" s="668"/>
      <c r="CU50" s="653" t="s">
        <v>118</v>
      </c>
      <c r="CV50" s="669"/>
      <c r="CW50" s="669"/>
      <c r="CX50" s="670"/>
      <c r="CY50" s="657" t="s">
        <v>118</v>
      </c>
      <c r="CZ50" s="667"/>
      <c r="DA50" s="667"/>
      <c r="DB50" s="667"/>
      <c r="DC50" s="667"/>
      <c r="DD50" s="667"/>
      <c r="DE50" s="667"/>
      <c r="DF50" s="668"/>
      <c r="DG50" s="657" t="s">
        <v>118</v>
      </c>
      <c r="DH50" s="667"/>
      <c r="DI50" s="667"/>
      <c r="DJ50" s="667"/>
      <c r="DK50" s="667"/>
      <c r="DL50" s="667"/>
      <c r="DM50" s="667"/>
      <c r="DN50" s="667"/>
      <c r="DO50" s="667"/>
      <c r="DP50" s="667"/>
      <c r="DQ50" s="668"/>
      <c r="DR50" s="653" t="s">
        <v>118</v>
      </c>
      <c r="DS50" s="669"/>
      <c r="DT50" s="669"/>
      <c r="DU50" s="669"/>
      <c r="DV50" s="669"/>
      <c r="DW50" s="669"/>
      <c r="DX50" s="671"/>
    </row>
    <row r="51" spans="2:128" ht="11.25" customHeight="1" x14ac:dyDescent="0.15">
      <c r="B51" s="212"/>
      <c r="C51" s="212"/>
      <c r="D51" s="212"/>
      <c r="E51" s="212"/>
      <c r="F51" s="212"/>
      <c r="G51" s="212"/>
      <c r="H51" s="212"/>
      <c r="I51" s="212"/>
      <c r="J51" s="212"/>
      <c r="K51" s="212"/>
      <c r="L51" s="212"/>
      <c r="M51" s="212"/>
      <c r="N51" s="212"/>
      <c r="O51" s="212"/>
      <c r="P51" s="212"/>
      <c r="Q51" s="212"/>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2"/>
      <c r="AQ51" s="222"/>
      <c r="AR51" s="218"/>
      <c r="AS51" s="218"/>
      <c r="AT51" s="218"/>
      <c r="AU51" s="218"/>
      <c r="AV51" s="218"/>
      <c r="AW51" s="218"/>
      <c r="AX51" s="218"/>
      <c r="AY51" s="218"/>
      <c r="AZ51" s="218"/>
      <c r="BA51" s="218"/>
      <c r="BB51" s="218"/>
      <c r="BC51" s="218"/>
      <c r="BD51" s="222"/>
      <c r="BE51" s="222"/>
      <c r="BF51" s="222"/>
      <c r="BG51" s="222"/>
      <c r="BH51" s="222"/>
      <c r="BI51" s="222"/>
      <c r="BJ51" s="222"/>
      <c r="BK51" s="222"/>
      <c r="BL51" s="222"/>
      <c r="BM51" s="222"/>
      <c r="BN51" s="222"/>
      <c r="BO51" s="222"/>
      <c r="BP51" s="222"/>
      <c r="BQ51" s="222"/>
      <c r="BR51" s="222"/>
      <c r="BS51" s="222"/>
      <c r="BT51" s="222"/>
      <c r="BU51" s="222"/>
      <c r="BV51" s="222"/>
      <c r="BW51" s="222"/>
      <c r="BY51" s="645" t="s">
        <v>328</v>
      </c>
      <c r="BZ51" s="646"/>
      <c r="CA51" s="646"/>
      <c r="CB51" s="646"/>
      <c r="CC51" s="646"/>
      <c r="CD51" s="646"/>
      <c r="CE51" s="646"/>
      <c r="CF51" s="646"/>
      <c r="CG51" s="646"/>
      <c r="CH51" s="646"/>
      <c r="CI51" s="646"/>
      <c r="CJ51" s="646"/>
      <c r="CK51" s="646"/>
      <c r="CL51" s="647"/>
      <c r="CM51" s="648">
        <v>23236090</v>
      </c>
      <c r="CN51" s="649"/>
      <c r="CO51" s="649"/>
      <c r="CP51" s="649"/>
      <c r="CQ51" s="649"/>
      <c r="CR51" s="649"/>
      <c r="CS51" s="649"/>
      <c r="CT51" s="650"/>
      <c r="CU51" s="653">
        <v>5.4</v>
      </c>
      <c r="CV51" s="669"/>
      <c r="CW51" s="669"/>
      <c r="CX51" s="670"/>
      <c r="CY51" s="657">
        <v>45868</v>
      </c>
      <c r="CZ51" s="667"/>
      <c r="DA51" s="667"/>
      <c r="DB51" s="667"/>
      <c r="DC51" s="667"/>
      <c r="DD51" s="667"/>
      <c r="DE51" s="667"/>
      <c r="DF51" s="668"/>
      <c r="DG51" s="657">
        <v>8292</v>
      </c>
      <c r="DH51" s="667"/>
      <c r="DI51" s="667"/>
      <c r="DJ51" s="667"/>
      <c r="DK51" s="667"/>
      <c r="DL51" s="667"/>
      <c r="DM51" s="667"/>
      <c r="DN51" s="667"/>
      <c r="DO51" s="667"/>
      <c r="DP51" s="667"/>
      <c r="DQ51" s="668"/>
      <c r="DR51" s="653">
        <v>0</v>
      </c>
      <c r="DS51" s="669"/>
      <c r="DT51" s="669"/>
      <c r="DU51" s="669"/>
      <c r="DV51" s="669"/>
      <c r="DW51" s="669"/>
      <c r="DX51" s="671"/>
    </row>
    <row r="52" spans="2:128" ht="11.25" customHeight="1" x14ac:dyDescent="0.15">
      <c r="B52" s="226"/>
      <c r="C52" s="212"/>
      <c r="D52" s="212"/>
      <c r="E52" s="212"/>
      <c r="F52" s="212"/>
      <c r="G52" s="212"/>
      <c r="H52" s="212"/>
      <c r="I52" s="212"/>
      <c r="J52" s="212"/>
      <c r="K52" s="212"/>
      <c r="L52" s="212"/>
      <c r="M52" s="212"/>
      <c r="N52" s="212"/>
      <c r="O52" s="212"/>
      <c r="P52" s="212"/>
      <c r="Q52" s="212"/>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2"/>
      <c r="AQ52" s="723"/>
      <c r="AR52" s="723"/>
      <c r="AS52" s="723"/>
      <c r="AT52" s="723"/>
      <c r="AU52" s="723"/>
      <c r="AV52" s="723"/>
      <c r="AW52" s="723"/>
      <c r="AX52" s="723"/>
      <c r="AY52" s="723"/>
      <c r="AZ52" s="723"/>
      <c r="BA52" s="723"/>
      <c r="BB52" s="723"/>
      <c r="BC52" s="723"/>
      <c r="BD52" s="723"/>
      <c r="BE52" s="723"/>
      <c r="BF52" s="723"/>
      <c r="BG52" s="723"/>
      <c r="BH52" s="723"/>
      <c r="BI52" s="723"/>
      <c r="BJ52" s="723"/>
      <c r="BK52" s="723"/>
      <c r="BL52" s="723"/>
      <c r="BM52" s="723"/>
      <c r="BN52" s="723"/>
      <c r="BO52" s="723"/>
      <c r="BP52" s="723"/>
      <c r="BQ52" s="723"/>
      <c r="BR52" s="723"/>
      <c r="BS52" s="723"/>
      <c r="BT52" s="723"/>
      <c r="BU52" s="723"/>
      <c r="BV52" s="723"/>
      <c r="BW52" s="723"/>
      <c r="BY52" s="645" t="s">
        <v>329</v>
      </c>
      <c r="BZ52" s="646"/>
      <c r="CA52" s="646"/>
      <c r="CB52" s="646"/>
      <c r="CC52" s="646"/>
      <c r="CD52" s="646"/>
      <c r="CE52" s="646"/>
      <c r="CF52" s="646"/>
      <c r="CG52" s="646"/>
      <c r="CH52" s="646"/>
      <c r="CI52" s="646"/>
      <c r="CJ52" s="646"/>
      <c r="CK52" s="646"/>
      <c r="CL52" s="647"/>
      <c r="CM52" s="648" t="s">
        <v>118</v>
      </c>
      <c r="CN52" s="667"/>
      <c r="CO52" s="667"/>
      <c r="CP52" s="667"/>
      <c r="CQ52" s="667"/>
      <c r="CR52" s="667"/>
      <c r="CS52" s="667"/>
      <c r="CT52" s="668"/>
      <c r="CU52" s="653" t="s">
        <v>118</v>
      </c>
      <c r="CV52" s="669"/>
      <c r="CW52" s="669"/>
      <c r="CX52" s="670"/>
      <c r="CY52" s="657" t="s">
        <v>118</v>
      </c>
      <c r="CZ52" s="667"/>
      <c r="DA52" s="667"/>
      <c r="DB52" s="667"/>
      <c r="DC52" s="667"/>
      <c r="DD52" s="667"/>
      <c r="DE52" s="667"/>
      <c r="DF52" s="668"/>
      <c r="DG52" s="657" t="s">
        <v>118</v>
      </c>
      <c r="DH52" s="667"/>
      <c r="DI52" s="667"/>
      <c r="DJ52" s="667"/>
      <c r="DK52" s="667"/>
      <c r="DL52" s="667"/>
      <c r="DM52" s="667"/>
      <c r="DN52" s="667"/>
      <c r="DO52" s="667"/>
      <c r="DP52" s="667"/>
      <c r="DQ52" s="668"/>
      <c r="DR52" s="653" t="s">
        <v>118</v>
      </c>
      <c r="DS52" s="669"/>
      <c r="DT52" s="669"/>
      <c r="DU52" s="669"/>
      <c r="DV52" s="669"/>
      <c r="DW52" s="669"/>
      <c r="DX52" s="671"/>
    </row>
    <row r="53" spans="2:128" ht="11.25" customHeight="1" x14ac:dyDescent="0.15">
      <c r="B53" s="227"/>
      <c r="AP53" s="222"/>
      <c r="AQ53" s="218"/>
      <c r="AR53" s="218"/>
      <c r="AS53" s="218"/>
      <c r="AT53" s="218"/>
      <c r="AU53" s="218"/>
      <c r="AV53" s="218"/>
      <c r="AW53" s="218"/>
      <c r="AX53" s="218"/>
      <c r="AY53" s="218"/>
      <c r="AZ53" s="716"/>
      <c r="BA53" s="716"/>
      <c r="BB53" s="716"/>
      <c r="BC53" s="716"/>
      <c r="BD53" s="218"/>
      <c r="BE53" s="218"/>
      <c r="BF53" s="218"/>
      <c r="BG53" s="218"/>
      <c r="BH53" s="218"/>
      <c r="BI53" s="218"/>
      <c r="BJ53" s="218"/>
      <c r="BK53" s="218"/>
      <c r="BL53" s="218"/>
      <c r="BM53" s="218"/>
      <c r="BN53" s="218"/>
      <c r="BO53" s="218"/>
      <c r="BP53" s="218"/>
      <c r="BQ53" s="218"/>
      <c r="BR53" s="218"/>
      <c r="BS53" s="716"/>
      <c r="BT53" s="716"/>
      <c r="BU53" s="716"/>
      <c r="BV53" s="716"/>
      <c r="BW53" s="716"/>
      <c r="BY53" s="645" t="s">
        <v>330</v>
      </c>
      <c r="BZ53" s="646"/>
      <c r="CA53" s="646"/>
      <c r="CB53" s="646"/>
      <c r="CC53" s="646"/>
      <c r="CD53" s="646"/>
      <c r="CE53" s="646"/>
      <c r="CF53" s="646"/>
      <c r="CG53" s="646"/>
      <c r="CH53" s="646"/>
      <c r="CI53" s="646"/>
      <c r="CJ53" s="646"/>
      <c r="CK53" s="646"/>
      <c r="CL53" s="647"/>
      <c r="CM53" s="648">
        <v>86952813</v>
      </c>
      <c r="CN53" s="649"/>
      <c r="CO53" s="649"/>
      <c r="CP53" s="649"/>
      <c r="CQ53" s="649"/>
      <c r="CR53" s="649"/>
      <c r="CS53" s="649"/>
      <c r="CT53" s="650"/>
      <c r="CU53" s="653">
        <v>20.3</v>
      </c>
      <c r="CV53" s="669"/>
      <c r="CW53" s="669"/>
      <c r="CX53" s="670"/>
      <c r="CY53" s="657">
        <v>17545575</v>
      </c>
      <c r="CZ53" s="667"/>
      <c r="DA53" s="667"/>
      <c r="DB53" s="667"/>
      <c r="DC53" s="667"/>
      <c r="DD53" s="667"/>
      <c r="DE53" s="667"/>
      <c r="DF53" s="668"/>
      <c r="DG53" s="717"/>
      <c r="DH53" s="718"/>
      <c r="DI53" s="718"/>
      <c r="DJ53" s="718"/>
      <c r="DK53" s="718"/>
      <c r="DL53" s="718"/>
      <c r="DM53" s="718"/>
      <c r="DN53" s="718"/>
      <c r="DO53" s="718"/>
      <c r="DP53" s="718"/>
      <c r="DQ53" s="719"/>
      <c r="DR53" s="720"/>
      <c r="DS53" s="721"/>
      <c r="DT53" s="721"/>
      <c r="DU53" s="721"/>
      <c r="DV53" s="721"/>
      <c r="DW53" s="721"/>
      <c r="DX53" s="722"/>
    </row>
    <row r="54" spans="2:128" ht="11.25" customHeight="1" x14ac:dyDescent="0.15">
      <c r="AP54" s="218"/>
      <c r="AQ54" s="222"/>
      <c r="AR54" s="222"/>
      <c r="AS54" s="222"/>
      <c r="AT54" s="222"/>
      <c r="AU54" s="222"/>
      <c r="AV54" s="222"/>
      <c r="AW54" s="222"/>
      <c r="AX54" s="222"/>
      <c r="AY54" s="218"/>
      <c r="AZ54" s="716"/>
      <c r="BA54" s="716"/>
      <c r="BB54" s="716"/>
      <c r="BC54" s="716"/>
      <c r="BD54" s="218"/>
      <c r="BE54" s="218"/>
      <c r="BF54" s="218"/>
      <c r="BG54" s="218"/>
      <c r="BH54" s="218"/>
      <c r="BI54" s="218"/>
      <c r="BJ54" s="218"/>
      <c r="BK54" s="218"/>
      <c r="BL54" s="218"/>
      <c r="BM54" s="218"/>
      <c r="BN54" s="218"/>
      <c r="BO54" s="218"/>
      <c r="BP54" s="218"/>
      <c r="BQ54" s="218"/>
      <c r="BR54" s="218"/>
      <c r="BS54" s="716"/>
      <c r="BT54" s="716"/>
      <c r="BU54" s="716"/>
      <c r="BV54" s="716"/>
      <c r="BW54" s="716"/>
      <c r="BY54" s="645" t="s">
        <v>331</v>
      </c>
      <c r="BZ54" s="646"/>
      <c r="CA54" s="646"/>
      <c r="CB54" s="646"/>
      <c r="CC54" s="646"/>
      <c r="CD54" s="646"/>
      <c r="CE54" s="646"/>
      <c r="CF54" s="646"/>
      <c r="CG54" s="646"/>
      <c r="CH54" s="646"/>
      <c r="CI54" s="646"/>
      <c r="CJ54" s="646"/>
      <c r="CK54" s="646"/>
      <c r="CL54" s="647"/>
      <c r="CM54" s="648">
        <v>1182331</v>
      </c>
      <c r="CN54" s="649"/>
      <c r="CO54" s="649"/>
      <c r="CP54" s="649"/>
      <c r="CQ54" s="649"/>
      <c r="CR54" s="649"/>
      <c r="CS54" s="649"/>
      <c r="CT54" s="650"/>
      <c r="CU54" s="653">
        <v>0.3</v>
      </c>
      <c r="CV54" s="669"/>
      <c r="CW54" s="669"/>
      <c r="CX54" s="670"/>
      <c r="CY54" s="657">
        <v>238598</v>
      </c>
      <c r="CZ54" s="667"/>
      <c r="DA54" s="667"/>
      <c r="DB54" s="667"/>
      <c r="DC54" s="667"/>
      <c r="DD54" s="667"/>
      <c r="DE54" s="667"/>
      <c r="DF54" s="668"/>
      <c r="DG54" s="717"/>
      <c r="DH54" s="718"/>
      <c r="DI54" s="718"/>
      <c r="DJ54" s="718"/>
      <c r="DK54" s="718"/>
      <c r="DL54" s="718"/>
      <c r="DM54" s="718"/>
      <c r="DN54" s="718"/>
      <c r="DO54" s="718"/>
      <c r="DP54" s="718"/>
      <c r="DQ54" s="719"/>
      <c r="DR54" s="720"/>
      <c r="DS54" s="721"/>
      <c r="DT54" s="721"/>
      <c r="DU54" s="721"/>
      <c r="DV54" s="721"/>
      <c r="DW54" s="721"/>
      <c r="DX54" s="722"/>
    </row>
    <row r="55" spans="2:128" ht="11.25" customHeight="1" x14ac:dyDescent="0.15">
      <c r="AP55" s="218"/>
      <c r="AQ55" s="222"/>
      <c r="AR55" s="222"/>
      <c r="AS55" s="222"/>
      <c r="AT55" s="222"/>
      <c r="AU55" s="222"/>
      <c r="AV55" s="222"/>
      <c r="AW55" s="222"/>
      <c r="AX55" s="222"/>
      <c r="AY55" s="218"/>
      <c r="AZ55" s="716"/>
      <c r="BA55" s="716"/>
      <c r="BB55" s="716"/>
      <c r="BC55" s="716"/>
      <c r="BD55" s="218"/>
      <c r="BE55" s="218"/>
      <c r="BF55" s="218"/>
      <c r="BG55" s="218"/>
      <c r="BH55" s="218"/>
      <c r="BI55" s="218"/>
      <c r="BJ55" s="218"/>
      <c r="BK55" s="218"/>
      <c r="BL55" s="218"/>
      <c r="BM55" s="218"/>
      <c r="BN55" s="218"/>
      <c r="BO55" s="218"/>
      <c r="BP55" s="218"/>
      <c r="BQ55" s="218"/>
      <c r="BR55" s="218"/>
      <c r="BS55" s="716"/>
      <c r="BT55" s="716"/>
      <c r="BU55" s="716"/>
      <c r="BV55" s="716"/>
      <c r="BW55" s="716"/>
      <c r="BY55" s="710" t="s">
        <v>308</v>
      </c>
      <c r="BZ55" s="711"/>
      <c r="CA55" s="645" t="s">
        <v>332</v>
      </c>
      <c r="CB55" s="646"/>
      <c r="CC55" s="646"/>
      <c r="CD55" s="646"/>
      <c r="CE55" s="646"/>
      <c r="CF55" s="646"/>
      <c r="CG55" s="646"/>
      <c r="CH55" s="646"/>
      <c r="CI55" s="646"/>
      <c r="CJ55" s="646"/>
      <c r="CK55" s="646"/>
      <c r="CL55" s="647"/>
      <c r="CM55" s="648">
        <v>85218399</v>
      </c>
      <c r="CN55" s="649"/>
      <c r="CO55" s="649"/>
      <c r="CP55" s="649"/>
      <c r="CQ55" s="649"/>
      <c r="CR55" s="649"/>
      <c r="CS55" s="649"/>
      <c r="CT55" s="650"/>
      <c r="CU55" s="653">
        <v>19.899999999999999</v>
      </c>
      <c r="CV55" s="669"/>
      <c r="CW55" s="669"/>
      <c r="CX55" s="670"/>
      <c r="CY55" s="657">
        <v>17530068</v>
      </c>
      <c r="CZ55" s="667"/>
      <c r="DA55" s="667"/>
      <c r="DB55" s="667"/>
      <c r="DC55" s="667"/>
      <c r="DD55" s="667"/>
      <c r="DE55" s="667"/>
      <c r="DF55" s="668"/>
      <c r="DG55" s="717"/>
      <c r="DH55" s="718"/>
      <c r="DI55" s="718"/>
      <c r="DJ55" s="718"/>
      <c r="DK55" s="718"/>
      <c r="DL55" s="718"/>
      <c r="DM55" s="718"/>
      <c r="DN55" s="718"/>
      <c r="DO55" s="718"/>
      <c r="DP55" s="718"/>
      <c r="DQ55" s="719"/>
      <c r="DR55" s="720"/>
      <c r="DS55" s="721"/>
      <c r="DT55" s="721"/>
      <c r="DU55" s="721"/>
      <c r="DV55" s="721"/>
      <c r="DW55" s="721"/>
      <c r="DX55" s="722"/>
    </row>
    <row r="56" spans="2:128" ht="11.25" customHeight="1" x14ac:dyDescent="0.15">
      <c r="AP56" s="218"/>
      <c r="AQ56" s="222"/>
      <c r="AR56" s="222"/>
      <c r="AS56" s="222"/>
      <c r="AT56" s="222"/>
      <c r="AU56" s="222"/>
      <c r="AV56" s="222"/>
      <c r="AW56" s="222"/>
      <c r="AX56" s="222"/>
      <c r="AY56" s="218"/>
      <c r="AZ56" s="219"/>
      <c r="BA56" s="219"/>
      <c r="BB56" s="219"/>
      <c r="BC56" s="219"/>
      <c r="BD56" s="218"/>
      <c r="BE56" s="218"/>
      <c r="BF56" s="218"/>
      <c r="BG56" s="218"/>
      <c r="BH56" s="218"/>
      <c r="BI56" s="218"/>
      <c r="BJ56" s="218"/>
      <c r="BK56" s="218"/>
      <c r="BL56" s="218"/>
      <c r="BM56" s="218"/>
      <c r="BN56" s="218"/>
      <c r="BO56" s="218"/>
      <c r="BP56" s="218"/>
      <c r="BQ56" s="218"/>
      <c r="BR56" s="218"/>
      <c r="BS56" s="219"/>
      <c r="BT56" s="219"/>
      <c r="BU56" s="219"/>
      <c r="BV56" s="219"/>
      <c r="BW56" s="219"/>
      <c r="BY56" s="712"/>
      <c r="BZ56" s="713"/>
      <c r="CA56" s="645" t="s">
        <v>333</v>
      </c>
      <c r="CB56" s="646"/>
      <c r="CC56" s="646"/>
      <c r="CD56" s="646"/>
      <c r="CE56" s="646"/>
      <c r="CF56" s="646"/>
      <c r="CG56" s="646"/>
      <c r="CH56" s="646"/>
      <c r="CI56" s="646"/>
      <c r="CJ56" s="646"/>
      <c r="CK56" s="646"/>
      <c r="CL56" s="647"/>
      <c r="CM56" s="648">
        <v>45249873</v>
      </c>
      <c r="CN56" s="649"/>
      <c r="CO56" s="649"/>
      <c r="CP56" s="649"/>
      <c r="CQ56" s="649"/>
      <c r="CR56" s="649"/>
      <c r="CS56" s="649"/>
      <c r="CT56" s="650"/>
      <c r="CU56" s="653">
        <v>10.6</v>
      </c>
      <c r="CV56" s="669"/>
      <c r="CW56" s="669"/>
      <c r="CX56" s="670"/>
      <c r="CY56" s="657">
        <v>1295895</v>
      </c>
      <c r="CZ56" s="667"/>
      <c r="DA56" s="667"/>
      <c r="DB56" s="667"/>
      <c r="DC56" s="667"/>
      <c r="DD56" s="667"/>
      <c r="DE56" s="667"/>
      <c r="DF56" s="668"/>
      <c r="DG56" s="717"/>
      <c r="DH56" s="718"/>
      <c r="DI56" s="718"/>
      <c r="DJ56" s="718"/>
      <c r="DK56" s="718"/>
      <c r="DL56" s="718"/>
      <c r="DM56" s="718"/>
      <c r="DN56" s="718"/>
      <c r="DO56" s="718"/>
      <c r="DP56" s="718"/>
      <c r="DQ56" s="719"/>
      <c r="DR56" s="720"/>
      <c r="DS56" s="721"/>
      <c r="DT56" s="721"/>
      <c r="DU56" s="721"/>
      <c r="DV56" s="721"/>
      <c r="DW56" s="721"/>
      <c r="DX56" s="722"/>
    </row>
    <row r="57" spans="2:128" ht="11.25" customHeight="1" x14ac:dyDescent="0.15">
      <c r="AP57" s="218"/>
      <c r="AQ57" s="222"/>
      <c r="AR57" s="222"/>
      <c r="AS57" s="222"/>
      <c r="AT57" s="222"/>
      <c r="AU57" s="222"/>
      <c r="AV57" s="222"/>
      <c r="AW57" s="222"/>
      <c r="AX57" s="222"/>
      <c r="AY57" s="218"/>
      <c r="AZ57" s="219"/>
      <c r="BA57" s="219"/>
      <c r="BB57" s="219"/>
      <c r="BC57" s="219"/>
      <c r="BD57" s="228"/>
      <c r="BE57" s="228"/>
      <c r="BF57" s="228"/>
      <c r="BG57" s="228"/>
      <c r="BH57" s="228"/>
      <c r="BI57" s="228"/>
      <c r="BJ57" s="218"/>
      <c r="BK57" s="218"/>
      <c r="BL57" s="218"/>
      <c r="BM57" s="218"/>
      <c r="BN57" s="218"/>
      <c r="BO57" s="218"/>
      <c r="BP57" s="218"/>
      <c r="BQ57" s="218"/>
      <c r="BR57" s="218"/>
      <c r="BS57" s="219"/>
      <c r="BT57" s="219"/>
      <c r="BU57" s="219"/>
      <c r="BV57" s="219"/>
      <c r="BW57" s="219"/>
      <c r="BY57" s="712"/>
      <c r="BZ57" s="713"/>
      <c r="CA57" s="645" t="s">
        <v>334</v>
      </c>
      <c r="CB57" s="646"/>
      <c r="CC57" s="646"/>
      <c r="CD57" s="646"/>
      <c r="CE57" s="646"/>
      <c r="CF57" s="646"/>
      <c r="CG57" s="646"/>
      <c r="CH57" s="646"/>
      <c r="CI57" s="646"/>
      <c r="CJ57" s="646"/>
      <c r="CK57" s="646"/>
      <c r="CL57" s="647"/>
      <c r="CM57" s="648">
        <v>33210547</v>
      </c>
      <c r="CN57" s="649"/>
      <c r="CO57" s="649"/>
      <c r="CP57" s="649"/>
      <c r="CQ57" s="649"/>
      <c r="CR57" s="649"/>
      <c r="CS57" s="649"/>
      <c r="CT57" s="650"/>
      <c r="CU57" s="653">
        <v>7.8</v>
      </c>
      <c r="CV57" s="669"/>
      <c r="CW57" s="669"/>
      <c r="CX57" s="670"/>
      <c r="CY57" s="657">
        <v>14915555</v>
      </c>
      <c r="CZ57" s="667"/>
      <c r="DA57" s="667"/>
      <c r="DB57" s="667"/>
      <c r="DC57" s="667"/>
      <c r="DD57" s="667"/>
      <c r="DE57" s="667"/>
      <c r="DF57" s="668"/>
      <c r="DG57" s="717"/>
      <c r="DH57" s="718"/>
      <c r="DI57" s="718"/>
      <c r="DJ57" s="718"/>
      <c r="DK57" s="718"/>
      <c r="DL57" s="718"/>
      <c r="DM57" s="718"/>
      <c r="DN57" s="718"/>
      <c r="DO57" s="718"/>
      <c r="DP57" s="718"/>
      <c r="DQ57" s="719"/>
      <c r="DR57" s="720"/>
      <c r="DS57" s="721"/>
      <c r="DT57" s="721"/>
      <c r="DU57" s="721"/>
      <c r="DV57" s="721"/>
      <c r="DW57" s="721"/>
      <c r="DX57" s="722"/>
    </row>
    <row r="58" spans="2:128" ht="11.25" customHeight="1" x14ac:dyDescent="0.15">
      <c r="AP58" s="218"/>
      <c r="AQ58" s="218"/>
      <c r="AR58" s="218"/>
      <c r="AS58" s="218"/>
      <c r="AT58" s="218"/>
      <c r="AU58" s="218"/>
      <c r="AV58" s="218"/>
      <c r="AW58" s="218"/>
      <c r="AX58" s="218"/>
      <c r="AY58" s="218"/>
      <c r="AZ58" s="219"/>
      <c r="BA58" s="219"/>
      <c r="BB58" s="219"/>
      <c r="BC58" s="219"/>
      <c r="BD58" s="228"/>
      <c r="BE58" s="228"/>
      <c r="BF58" s="228"/>
      <c r="BG58" s="228"/>
      <c r="BH58" s="228"/>
      <c r="BI58" s="228"/>
      <c r="BJ58" s="218"/>
      <c r="BK58" s="218"/>
      <c r="BL58" s="218"/>
      <c r="BM58" s="218"/>
      <c r="BN58" s="218"/>
      <c r="BO58" s="218"/>
      <c r="BP58" s="218"/>
      <c r="BQ58" s="218"/>
      <c r="BR58" s="218"/>
      <c r="BS58" s="219"/>
      <c r="BT58" s="219"/>
      <c r="BU58" s="219"/>
      <c r="BV58" s="219"/>
      <c r="BW58" s="219"/>
      <c r="BY58" s="712"/>
      <c r="BZ58" s="713"/>
      <c r="CA58" s="645" t="s">
        <v>335</v>
      </c>
      <c r="CB58" s="646"/>
      <c r="CC58" s="646"/>
      <c r="CD58" s="646"/>
      <c r="CE58" s="646"/>
      <c r="CF58" s="646"/>
      <c r="CG58" s="646"/>
      <c r="CH58" s="646"/>
      <c r="CI58" s="646"/>
      <c r="CJ58" s="646"/>
      <c r="CK58" s="646"/>
      <c r="CL58" s="647"/>
      <c r="CM58" s="648">
        <v>1734414</v>
      </c>
      <c r="CN58" s="649"/>
      <c r="CO58" s="649"/>
      <c r="CP58" s="649"/>
      <c r="CQ58" s="649"/>
      <c r="CR58" s="649"/>
      <c r="CS58" s="649"/>
      <c r="CT58" s="650"/>
      <c r="CU58" s="653">
        <v>0.4</v>
      </c>
      <c r="CV58" s="669"/>
      <c r="CW58" s="669"/>
      <c r="CX58" s="670"/>
      <c r="CY58" s="657">
        <v>15507</v>
      </c>
      <c r="CZ58" s="667"/>
      <c r="DA58" s="667"/>
      <c r="DB58" s="667"/>
      <c r="DC58" s="667"/>
      <c r="DD58" s="667"/>
      <c r="DE58" s="667"/>
      <c r="DF58" s="668"/>
      <c r="DG58" s="717"/>
      <c r="DH58" s="718"/>
      <c r="DI58" s="718"/>
      <c r="DJ58" s="718"/>
      <c r="DK58" s="718"/>
      <c r="DL58" s="718"/>
      <c r="DM58" s="718"/>
      <c r="DN58" s="718"/>
      <c r="DO58" s="718"/>
      <c r="DP58" s="718"/>
      <c r="DQ58" s="719"/>
      <c r="DR58" s="720"/>
      <c r="DS58" s="721"/>
      <c r="DT58" s="721"/>
      <c r="DU58" s="721"/>
      <c r="DV58" s="721"/>
      <c r="DW58" s="721"/>
      <c r="DX58" s="722"/>
    </row>
    <row r="59" spans="2:128" ht="11.25" customHeight="1" x14ac:dyDescent="0.15">
      <c r="AP59" s="218"/>
      <c r="AQ59" s="218"/>
      <c r="AR59" s="218"/>
      <c r="AS59" s="218"/>
      <c r="AT59" s="218"/>
      <c r="AU59" s="218"/>
      <c r="AV59" s="218"/>
      <c r="AW59" s="218"/>
      <c r="AX59" s="218"/>
      <c r="AY59" s="218"/>
      <c r="AZ59" s="219"/>
      <c r="BA59" s="219"/>
      <c r="BB59" s="219"/>
      <c r="BC59" s="219"/>
      <c r="BD59" s="228"/>
      <c r="BE59" s="228"/>
      <c r="BF59" s="228"/>
      <c r="BG59" s="228"/>
      <c r="BH59" s="228"/>
      <c r="BI59" s="228"/>
      <c r="BJ59" s="218"/>
      <c r="BK59" s="218"/>
      <c r="BL59" s="218"/>
      <c r="BM59" s="218"/>
      <c r="BN59" s="218"/>
      <c r="BO59" s="218"/>
      <c r="BP59" s="218"/>
      <c r="BQ59" s="218"/>
      <c r="BR59" s="218"/>
      <c r="BS59" s="219"/>
      <c r="BT59" s="219"/>
      <c r="BU59" s="219"/>
      <c r="BV59" s="219"/>
      <c r="BW59" s="219"/>
      <c r="BY59" s="714"/>
      <c r="BZ59" s="715"/>
      <c r="CA59" s="645" t="s">
        <v>336</v>
      </c>
      <c r="CB59" s="646"/>
      <c r="CC59" s="646"/>
      <c r="CD59" s="646"/>
      <c r="CE59" s="646"/>
      <c r="CF59" s="646"/>
      <c r="CG59" s="646"/>
      <c r="CH59" s="646"/>
      <c r="CI59" s="646"/>
      <c r="CJ59" s="646"/>
      <c r="CK59" s="646"/>
      <c r="CL59" s="647"/>
      <c r="CM59" s="648" t="s">
        <v>118</v>
      </c>
      <c r="CN59" s="649"/>
      <c r="CO59" s="649"/>
      <c r="CP59" s="649"/>
      <c r="CQ59" s="649"/>
      <c r="CR59" s="649"/>
      <c r="CS59" s="649"/>
      <c r="CT59" s="650"/>
      <c r="CU59" s="653" t="s">
        <v>118</v>
      </c>
      <c r="CV59" s="669"/>
      <c r="CW59" s="669"/>
      <c r="CX59" s="670"/>
      <c r="CY59" s="657" t="s">
        <v>118</v>
      </c>
      <c r="CZ59" s="667"/>
      <c r="DA59" s="667"/>
      <c r="DB59" s="667"/>
      <c r="DC59" s="667"/>
      <c r="DD59" s="667"/>
      <c r="DE59" s="667"/>
      <c r="DF59" s="668"/>
      <c r="DG59" s="717"/>
      <c r="DH59" s="718"/>
      <c r="DI59" s="718"/>
      <c r="DJ59" s="718"/>
      <c r="DK59" s="718"/>
      <c r="DL59" s="718"/>
      <c r="DM59" s="718"/>
      <c r="DN59" s="718"/>
      <c r="DO59" s="718"/>
      <c r="DP59" s="718"/>
      <c r="DQ59" s="719"/>
      <c r="DR59" s="720"/>
      <c r="DS59" s="721"/>
      <c r="DT59" s="721"/>
      <c r="DU59" s="721"/>
      <c r="DV59" s="721"/>
      <c r="DW59" s="721"/>
      <c r="DX59" s="722"/>
    </row>
    <row r="60" spans="2:128" ht="11.25" customHeight="1" x14ac:dyDescent="0.15">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Y60" s="663" t="s">
        <v>337</v>
      </c>
      <c r="BZ60" s="664"/>
      <c r="CA60" s="664"/>
      <c r="CB60" s="664"/>
      <c r="CC60" s="664"/>
      <c r="CD60" s="664"/>
      <c r="CE60" s="664"/>
      <c r="CF60" s="664"/>
      <c r="CG60" s="664"/>
      <c r="CH60" s="664"/>
      <c r="CI60" s="664"/>
      <c r="CJ60" s="664"/>
      <c r="CK60" s="664"/>
      <c r="CL60" s="665"/>
      <c r="CM60" s="724">
        <v>427869930</v>
      </c>
      <c r="CN60" s="725"/>
      <c r="CO60" s="725"/>
      <c r="CP60" s="725"/>
      <c r="CQ60" s="725"/>
      <c r="CR60" s="725"/>
      <c r="CS60" s="725"/>
      <c r="CT60" s="726"/>
      <c r="CU60" s="727">
        <v>100</v>
      </c>
      <c r="CV60" s="728"/>
      <c r="CW60" s="728"/>
      <c r="CX60" s="729"/>
      <c r="CY60" s="730">
        <v>293954656</v>
      </c>
      <c r="CZ60" s="731"/>
      <c r="DA60" s="731"/>
      <c r="DB60" s="731"/>
      <c r="DC60" s="731"/>
      <c r="DD60" s="731"/>
      <c r="DE60" s="731"/>
      <c r="DF60" s="732"/>
      <c r="DG60" s="733"/>
      <c r="DH60" s="734"/>
      <c r="DI60" s="734"/>
      <c r="DJ60" s="734"/>
      <c r="DK60" s="734"/>
      <c r="DL60" s="734"/>
      <c r="DM60" s="734"/>
      <c r="DN60" s="734"/>
      <c r="DO60" s="734"/>
      <c r="DP60" s="734"/>
      <c r="DQ60" s="735"/>
      <c r="DR60" s="736"/>
      <c r="DS60" s="737"/>
      <c r="DT60" s="737"/>
      <c r="DU60" s="737"/>
      <c r="DV60" s="737"/>
      <c r="DW60" s="737"/>
      <c r="DX60" s="738"/>
    </row>
    <row r="61" spans="2:128" ht="11.25" customHeight="1" x14ac:dyDescent="0.15">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row>
    <row r="62" spans="2:128" ht="11.25" customHeight="1" x14ac:dyDescent="0.15">
      <c r="AP62" s="228"/>
      <c r="AQ62" s="228"/>
      <c r="AR62" s="228"/>
      <c r="AS62" s="228"/>
      <c r="AT62" s="229"/>
      <c r="AU62" s="218"/>
      <c r="AV62" s="218"/>
      <c r="AW62" s="218"/>
      <c r="AX62" s="218"/>
      <c r="AY62" s="218"/>
      <c r="AZ62" s="218"/>
      <c r="BA62" s="218"/>
      <c r="BB62" s="218"/>
      <c r="BC62" s="218"/>
      <c r="BD62" s="220"/>
      <c r="BE62" s="220"/>
      <c r="BF62" s="220"/>
      <c r="BG62" s="220"/>
      <c r="BH62" s="220"/>
      <c r="BI62" s="220"/>
      <c r="BJ62" s="220"/>
      <c r="BK62" s="220"/>
      <c r="BL62" s="220"/>
      <c r="BM62" s="220"/>
      <c r="BN62" s="220"/>
      <c r="BO62" s="220"/>
      <c r="BP62" s="220"/>
      <c r="BQ62" s="220"/>
      <c r="BR62" s="220"/>
      <c r="BS62" s="220"/>
      <c r="BT62" s="220"/>
      <c r="BU62" s="220"/>
      <c r="BV62" s="220"/>
      <c r="BW62" s="220"/>
    </row>
    <row r="63" spans="2:128" ht="11.25" customHeight="1" x14ac:dyDescent="0.15">
      <c r="AP63" s="228"/>
      <c r="AQ63" s="228"/>
      <c r="AR63" s="228"/>
      <c r="AS63" s="228"/>
      <c r="AT63" s="229"/>
      <c r="AU63" s="218"/>
      <c r="AV63" s="218"/>
      <c r="AW63" s="218"/>
      <c r="AX63" s="218"/>
      <c r="AY63" s="218"/>
      <c r="AZ63" s="218"/>
      <c r="BA63" s="218"/>
      <c r="BB63" s="218"/>
      <c r="BC63" s="218"/>
      <c r="BD63" s="220"/>
      <c r="BE63" s="220"/>
      <c r="BF63" s="220"/>
      <c r="BG63" s="220"/>
      <c r="BH63" s="220"/>
      <c r="BI63" s="220"/>
      <c r="BJ63" s="220"/>
      <c r="BK63" s="220"/>
      <c r="BL63" s="220"/>
      <c r="BM63" s="220"/>
      <c r="BN63" s="220"/>
      <c r="BO63" s="220"/>
      <c r="BP63" s="220"/>
      <c r="BQ63" s="220"/>
      <c r="BR63" s="220"/>
      <c r="BS63" s="220"/>
      <c r="BT63" s="220"/>
      <c r="BU63" s="220"/>
      <c r="BV63" s="220"/>
      <c r="BW63" s="220"/>
    </row>
    <row r="64" spans="2:128" ht="11.25" customHeight="1" x14ac:dyDescent="0.15">
      <c r="AP64" s="228"/>
      <c r="AQ64" s="228"/>
      <c r="AR64" s="228"/>
      <c r="AS64" s="228"/>
      <c r="AT64" s="229"/>
      <c r="AU64" s="218"/>
      <c r="AV64" s="218"/>
      <c r="AW64" s="218"/>
      <c r="AX64" s="218"/>
      <c r="AY64" s="218"/>
      <c r="AZ64" s="218"/>
      <c r="BA64" s="218"/>
      <c r="BB64" s="218"/>
      <c r="BC64" s="218"/>
      <c r="BD64" s="220"/>
      <c r="BE64" s="220"/>
      <c r="BF64" s="220"/>
      <c r="BG64" s="220"/>
      <c r="BH64" s="220"/>
      <c r="BI64" s="220"/>
      <c r="BJ64" s="220"/>
      <c r="BK64" s="220"/>
      <c r="BL64" s="220"/>
      <c r="BM64" s="220"/>
      <c r="BN64" s="220"/>
      <c r="BO64" s="220"/>
      <c r="BP64" s="220"/>
      <c r="BQ64" s="220"/>
      <c r="BR64" s="220"/>
      <c r="BS64" s="220"/>
      <c r="BT64" s="220"/>
      <c r="BU64" s="220"/>
      <c r="BV64" s="220"/>
      <c r="BW64" s="220"/>
    </row>
    <row r="65" ht="11.25" customHeight="1" x14ac:dyDescent="0.15"/>
    <row r="66" ht="11.25" customHeight="1" x14ac:dyDescent="0.15"/>
    <row r="67" ht="11.25" hidden="1" customHeight="1" x14ac:dyDescent="0.15"/>
    <row r="68" ht="11.25" hidden="1" customHeight="1" x14ac:dyDescent="0.15"/>
    <row r="69" ht="0" hidden="1" customHeight="1" x14ac:dyDescent="0.15"/>
  </sheetData>
  <sheetProtection algorithmName="SHA-512" hashValue="S1m/RBAbXoBYZpbhUjdhhAuZH6FOX+a9dhaPQ4XopGCYn+Ejt4MQokWIOyTtyne1BYKwzGu4xcQvjfWY4O6xsw==" saltValue="pdSYvD/244TVKsAHuHcZDQ==" spinCount="100000" sheet="1" objects="1" scenarios="1"/>
  <mergeCells count="638">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 ref="DR55:DX55"/>
    <mergeCell ref="CA56:CL56"/>
    <mergeCell ref="CM56:CT56"/>
    <mergeCell ref="CU56:CX56"/>
    <mergeCell ref="CY56:DF56"/>
    <mergeCell ref="DG56:DQ56"/>
    <mergeCell ref="DR56:DX56"/>
    <mergeCell ref="DG54:DQ54"/>
    <mergeCell ref="DR54:DX54"/>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BD44:BM44"/>
    <mergeCell ref="BN44:BW44"/>
    <mergeCell ref="BY44:CL44"/>
    <mergeCell ref="CM44:CT44"/>
    <mergeCell ref="CU44:CX44"/>
    <mergeCell ref="CY44:DF44"/>
    <mergeCell ref="BN43:BW43"/>
    <mergeCell ref="CA43:CL43"/>
    <mergeCell ref="CM43:CT43"/>
    <mergeCell ref="CU43:CX43"/>
    <mergeCell ref="CY43:DF43"/>
    <mergeCell ref="DG43:DQ43"/>
    <mergeCell ref="DR43:DX43"/>
    <mergeCell ref="DG44:DQ44"/>
    <mergeCell ref="DR44:DX44"/>
    <mergeCell ref="DR41:DX41"/>
    <mergeCell ref="AP42:AW42"/>
    <mergeCell ref="AX42:BC42"/>
    <mergeCell ref="BD42:BM42"/>
    <mergeCell ref="BN42:BW42"/>
    <mergeCell ref="CA42:CL42"/>
    <mergeCell ref="CM42:CT42"/>
    <mergeCell ref="CU42:CX42"/>
    <mergeCell ref="CY42:DF42"/>
    <mergeCell ref="DG42:DQ42"/>
    <mergeCell ref="DR42:DX42"/>
    <mergeCell ref="AP41:AW41"/>
    <mergeCell ref="AX41:BC41"/>
    <mergeCell ref="BD41:BM41"/>
    <mergeCell ref="BN41:BW41"/>
    <mergeCell ref="CA41:CL41"/>
    <mergeCell ref="CM41:CT41"/>
    <mergeCell ref="CU41:CX41"/>
    <mergeCell ref="CY41:DF41"/>
    <mergeCell ref="DG41:DQ41"/>
    <mergeCell ref="BY40:BZ43"/>
    <mergeCell ref="CA40:CL40"/>
    <mergeCell ref="CM40:CT40"/>
    <mergeCell ref="CU40:CX40"/>
    <mergeCell ref="AP43:AS44"/>
    <mergeCell ref="BD43:BM43"/>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CY40:DF40"/>
    <mergeCell ref="DG40:DQ40"/>
    <mergeCell ref="AP38:AS40"/>
    <mergeCell ref="AT38:AT40"/>
    <mergeCell ref="AX38:BC38"/>
    <mergeCell ref="DR38:DX38"/>
    <mergeCell ref="CY37:DF37"/>
    <mergeCell ref="DG37:DQ37"/>
    <mergeCell ref="DR37:DX37"/>
    <mergeCell ref="AP37:BC37"/>
    <mergeCell ref="BD37:BM37"/>
    <mergeCell ref="BN37:BW37"/>
    <mergeCell ref="BY37:CL37"/>
    <mergeCell ref="CM37:CT37"/>
    <mergeCell ref="CU37:CX37"/>
    <mergeCell ref="BD38:BH38"/>
    <mergeCell ref="BI38:BM38"/>
    <mergeCell ref="BN38:BR38"/>
    <mergeCell ref="BS38:BW38"/>
    <mergeCell ref="BY38:CL38"/>
    <mergeCell ref="CM38:CT38"/>
    <mergeCell ref="CU38:CX38"/>
    <mergeCell ref="CY38:DF38"/>
    <mergeCell ref="DG38:DQ38"/>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77" customWidth="1"/>
    <col min="131" max="131" width="1.625" style="277" customWidth="1"/>
    <col min="132" max="16384" width="9" style="277" hidden="1"/>
  </cols>
  <sheetData>
    <row r="1" spans="1:131" s="235" customFormat="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2"/>
      <c r="DQ1" s="233"/>
      <c r="DR1" s="233"/>
      <c r="DS1" s="233"/>
      <c r="DT1" s="233"/>
      <c r="DU1" s="233"/>
      <c r="DV1" s="233"/>
      <c r="DW1" s="233"/>
      <c r="DX1" s="233"/>
      <c r="DY1" s="233"/>
      <c r="DZ1" s="233"/>
      <c r="EA1" s="234"/>
    </row>
    <row r="2" spans="1:131" s="239" customFormat="1" ht="26.25" customHeight="1" thickBot="1" x14ac:dyDescent="0.2">
      <c r="A2" s="236" t="s">
        <v>338</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768" t="s">
        <v>339</v>
      </c>
      <c r="DK2" s="769"/>
      <c r="DL2" s="769"/>
      <c r="DM2" s="769"/>
      <c r="DN2" s="769"/>
      <c r="DO2" s="770"/>
      <c r="DP2" s="237"/>
      <c r="DQ2" s="768" t="s">
        <v>340</v>
      </c>
      <c r="DR2" s="769"/>
      <c r="DS2" s="769"/>
      <c r="DT2" s="769"/>
      <c r="DU2" s="769"/>
      <c r="DV2" s="769"/>
      <c r="DW2" s="769"/>
      <c r="DX2" s="769"/>
      <c r="DY2" s="769"/>
      <c r="DZ2" s="770"/>
      <c r="EA2" s="238"/>
    </row>
    <row r="3" spans="1:131" s="235" customFormat="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4"/>
    </row>
    <row r="4" spans="1:131" s="243" customFormat="1" ht="26.25" customHeight="1" thickBot="1" x14ac:dyDescent="0.2">
      <c r="A4" s="771" t="s">
        <v>341</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40"/>
      <c r="BA4" s="240"/>
      <c r="BB4" s="240"/>
      <c r="BC4" s="240"/>
      <c r="BD4" s="240"/>
      <c r="BE4" s="241"/>
      <c r="BF4" s="241"/>
      <c r="BG4" s="241"/>
      <c r="BH4" s="241"/>
      <c r="BI4" s="241"/>
      <c r="BJ4" s="241"/>
      <c r="BK4" s="241"/>
      <c r="BL4" s="241"/>
      <c r="BM4" s="241"/>
      <c r="BN4" s="241"/>
      <c r="BO4" s="241"/>
      <c r="BP4" s="241"/>
      <c r="BQ4" s="240" t="s">
        <v>342</v>
      </c>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2"/>
    </row>
    <row r="5" spans="1:131" s="243" customFormat="1" ht="26.25" customHeight="1" x14ac:dyDescent="0.15">
      <c r="A5" s="762" t="s">
        <v>343</v>
      </c>
      <c r="B5" s="763"/>
      <c r="C5" s="763"/>
      <c r="D5" s="763"/>
      <c r="E5" s="763"/>
      <c r="F5" s="763"/>
      <c r="G5" s="763"/>
      <c r="H5" s="763"/>
      <c r="I5" s="763"/>
      <c r="J5" s="763"/>
      <c r="K5" s="763"/>
      <c r="L5" s="763"/>
      <c r="M5" s="763"/>
      <c r="N5" s="763"/>
      <c r="O5" s="763"/>
      <c r="P5" s="764"/>
      <c r="Q5" s="739" t="s">
        <v>344</v>
      </c>
      <c r="R5" s="740"/>
      <c r="S5" s="740"/>
      <c r="T5" s="740"/>
      <c r="U5" s="741"/>
      <c r="V5" s="739" t="s">
        <v>345</v>
      </c>
      <c r="W5" s="740"/>
      <c r="X5" s="740"/>
      <c r="Y5" s="740"/>
      <c r="Z5" s="741"/>
      <c r="AA5" s="739" t="s">
        <v>346</v>
      </c>
      <c r="AB5" s="740"/>
      <c r="AC5" s="740"/>
      <c r="AD5" s="740"/>
      <c r="AE5" s="740"/>
      <c r="AF5" s="772" t="s">
        <v>347</v>
      </c>
      <c r="AG5" s="740"/>
      <c r="AH5" s="740"/>
      <c r="AI5" s="740"/>
      <c r="AJ5" s="751"/>
      <c r="AK5" s="740" t="s">
        <v>348</v>
      </c>
      <c r="AL5" s="740"/>
      <c r="AM5" s="740"/>
      <c r="AN5" s="740"/>
      <c r="AO5" s="741"/>
      <c r="AP5" s="739" t="s">
        <v>349</v>
      </c>
      <c r="AQ5" s="740"/>
      <c r="AR5" s="740"/>
      <c r="AS5" s="740"/>
      <c r="AT5" s="741"/>
      <c r="AU5" s="739" t="s">
        <v>350</v>
      </c>
      <c r="AV5" s="740"/>
      <c r="AW5" s="740"/>
      <c r="AX5" s="740"/>
      <c r="AY5" s="751"/>
      <c r="AZ5" s="244"/>
      <c r="BA5" s="244"/>
      <c r="BB5" s="244"/>
      <c r="BC5" s="244"/>
      <c r="BD5" s="244"/>
      <c r="BE5" s="245"/>
      <c r="BF5" s="245"/>
      <c r="BG5" s="245"/>
      <c r="BH5" s="245"/>
      <c r="BI5" s="245"/>
      <c r="BJ5" s="245"/>
      <c r="BK5" s="245"/>
      <c r="BL5" s="245"/>
      <c r="BM5" s="245"/>
      <c r="BN5" s="245"/>
      <c r="BO5" s="245"/>
      <c r="BP5" s="245"/>
      <c r="BQ5" s="762" t="s">
        <v>351</v>
      </c>
      <c r="BR5" s="763"/>
      <c r="BS5" s="763"/>
      <c r="BT5" s="763"/>
      <c r="BU5" s="763"/>
      <c r="BV5" s="763"/>
      <c r="BW5" s="763"/>
      <c r="BX5" s="763"/>
      <c r="BY5" s="763"/>
      <c r="BZ5" s="763"/>
      <c r="CA5" s="763"/>
      <c r="CB5" s="763"/>
      <c r="CC5" s="763"/>
      <c r="CD5" s="763"/>
      <c r="CE5" s="763"/>
      <c r="CF5" s="763"/>
      <c r="CG5" s="764"/>
      <c r="CH5" s="739" t="s">
        <v>352</v>
      </c>
      <c r="CI5" s="740"/>
      <c r="CJ5" s="740"/>
      <c r="CK5" s="740"/>
      <c r="CL5" s="741"/>
      <c r="CM5" s="739" t="s">
        <v>353</v>
      </c>
      <c r="CN5" s="740"/>
      <c r="CO5" s="740"/>
      <c r="CP5" s="740"/>
      <c r="CQ5" s="741"/>
      <c r="CR5" s="739" t="s">
        <v>354</v>
      </c>
      <c r="CS5" s="740"/>
      <c r="CT5" s="740"/>
      <c r="CU5" s="740"/>
      <c r="CV5" s="741"/>
      <c r="CW5" s="739" t="s">
        <v>355</v>
      </c>
      <c r="CX5" s="740"/>
      <c r="CY5" s="740"/>
      <c r="CZ5" s="740"/>
      <c r="DA5" s="741"/>
      <c r="DB5" s="739" t="s">
        <v>356</v>
      </c>
      <c r="DC5" s="740"/>
      <c r="DD5" s="740"/>
      <c r="DE5" s="740"/>
      <c r="DF5" s="741"/>
      <c r="DG5" s="745" t="s">
        <v>357</v>
      </c>
      <c r="DH5" s="746"/>
      <c r="DI5" s="746"/>
      <c r="DJ5" s="746"/>
      <c r="DK5" s="747"/>
      <c r="DL5" s="745" t="s">
        <v>358</v>
      </c>
      <c r="DM5" s="746"/>
      <c r="DN5" s="746"/>
      <c r="DO5" s="746"/>
      <c r="DP5" s="747"/>
      <c r="DQ5" s="739" t="s">
        <v>359</v>
      </c>
      <c r="DR5" s="740"/>
      <c r="DS5" s="740"/>
      <c r="DT5" s="740"/>
      <c r="DU5" s="741"/>
      <c r="DV5" s="739" t="s">
        <v>350</v>
      </c>
      <c r="DW5" s="740"/>
      <c r="DX5" s="740"/>
      <c r="DY5" s="740"/>
      <c r="DZ5" s="751"/>
      <c r="EA5" s="242"/>
    </row>
    <row r="6" spans="1:131" s="243"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40"/>
      <c r="BA6" s="240"/>
      <c r="BB6" s="240"/>
      <c r="BC6" s="240"/>
      <c r="BD6" s="240"/>
      <c r="BE6" s="241"/>
      <c r="BF6" s="241"/>
      <c r="BG6" s="241"/>
      <c r="BH6" s="241"/>
      <c r="BI6" s="241"/>
      <c r="BJ6" s="241"/>
      <c r="BK6" s="241"/>
      <c r="BL6" s="241"/>
      <c r="BM6" s="241"/>
      <c r="BN6" s="241"/>
      <c r="BO6" s="241"/>
      <c r="BP6" s="241"/>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42"/>
    </row>
    <row r="7" spans="1:131" s="243" customFormat="1" ht="26.25" customHeight="1" thickTop="1" x14ac:dyDescent="0.15">
      <c r="A7" s="246">
        <v>1</v>
      </c>
      <c r="B7" s="753" t="s">
        <v>360</v>
      </c>
      <c r="C7" s="754"/>
      <c r="D7" s="754"/>
      <c r="E7" s="754"/>
      <c r="F7" s="754"/>
      <c r="G7" s="754"/>
      <c r="H7" s="754"/>
      <c r="I7" s="754"/>
      <c r="J7" s="754"/>
      <c r="K7" s="754"/>
      <c r="L7" s="754"/>
      <c r="M7" s="754"/>
      <c r="N7" s="754"/>
      <c r="O7" s="754"/>
      <c r="P7" s="755"/>
      <c r="Q7" s="756">
        <v>447334</v>
      </c>
      <c r="R7" s="757"/>
      <c r="S7" s="757"/>
      <c r="T7" s="757"/>
      <c r="U7" s="757"/>
      <c r="V7" s="757">
        <v>438662</v>
      </c>
      <c r="W7" s="757"/>
      <c r="X7" s="757"/>
      <c r="Y7" s="757"/>
      <c r="Z7" s="757"/>
      <c r="AA7" s="757">
        <v>8672</v>
      </c>
      <c r="AB7" s="757"/>
      <c r="AC7" s="757"/>
      <c r="AD7" s="757"/>
      <c r="AE7" s="758"/>
      <c r="AF7" s="759">
        <v>5323</v>
      </c>
      <c r="AG7" s="760"/>
      <c r="AH7" s="760"/>
      <c r="AI7" s="760"/>
      <c r="AJ7" s="761"/>
      <c r="AK7" s="796">
        <v>9391</v>
      </c>
      <c r="AL7" s="797"/>
      <c r="AM7" s="797"/>
      <c r="AN7" s="797"/>
      <c r="AO7" s="797"/>
      <c r="AP7" s="797">
        <v>681859</v>
      </c>
      <c r="AQ7" s="797"/>
      <c r="AR7" s="797"/>
      <c r="AS7" s="797"/>
      <c r="AT7" s="797"/>
      <c r="AU7" s="798"/>
      <c r="AV7" s="798"/>
      <c r="AW7" s="798"/>
      <c r="AX7" s="798"/>
      <c r="AY7" s="799"/>
      <c r="AZ7" s="240"/>
      <c r="BA7" s="240"/>
      <c r="BB7" s="240"/>
      <c r="BC7" s="240"/>
      <c r="BD7" s="240"/>
      <c r="BE7" s="241"/>
      <c r="BF7" s="241"/>
      <c r="BG7" s="241"/>
      <c r="BH7" s="241"/>
      <c r="BI7" s="241"/>
      <c r="BJ7" s="241"/>
      <c r="BK7" s="241"/>
      <c r="BL7" s="241"/>
      <c r="BM7" s="241"/>
      <c r="BN7" s="241"/>
      <c r="BO7" s="241"/>
      <c r="BP7" s="241"/>
      <c r="BQ7" s="247">
        <v>1</v>
      </c>
      <c r="BR7" s="248"/>
      <c r="BS7" s="800" t="s">
        <v>575</v>
      </c>
      <c r="BT7" s="801"/>
      <c r="BU7" s="801"/>
      <c r="BV7" s="801"/>
      <c r="BW7" s="801"/>
      <c r="BX7" s="801"/>
      <c r="BY7" s="801"/>
      <c r="BZ7" s="801"/>
      <c r="CA7" s="801"/>
      <c r="CB7" s="801"/>
      <c r="CC7" s="801"/>
      <c r="CD7" s="801"/>
      <c r="CE7" s="801"/>
      <c r="CF7" s="801"/>
      <c r="CG7" s="802"/>
      <c r="CH7" s="793">
        <v>3</v>
      </c>
      <c r="CI7" s="794"/>
      <c r="CJ7" s="794"/>
      <c r="CK7" s="794"/>
      <c r="CL7" s="795"/>
      <c r="CM7" s="793">
        <v>346</v>
      </c>
      <c r="CN7" s="794"/>
      <c r="CO7" s="794"/>
      <c r="CP7" s="794"/>
      <c r="CQ7" s="795"/>
      <c r="CR7" s="793">
        <v>243</v>
      </c>
      <c r="CS7" s="794"/>
      <c r="CT7" s="794"/>
      <c r="CU7" s="794"/>
      <c r="CV7" s="795"/>
      <c r="CW7" s="793">
        <v>32</v>
      </c>
      <c r="CX7" s="794"/>
      <c r="CY7" s="794"/>
      <c r="CZ7" s="794"/>
      <c r="DA7" s="795"/>
      <c r="DB7" s="793" t="s">
        <v>485</v>
      </c>
      <c r="DC7" s="794"/>
      <c r="DD7" s="794"/>
      <c r="DE7" s="794"/>
      <c r="DF7" s="795"/>
      <c r="DG7" s="793" t="s">
        <v>485</v>
      </c>
      <c r="DH7" s="794"/>
      <c r="DI7" s="794"/>
      <c r="DJ7" s="794"/>
      <c r="DK7" s="795"/>
      <c r="DL7" s="793" t="s">
        <v>485</v>
      </c>
      <c r="DM7" s="794"/>
      <c r="DN7" s="794"/>
      <c r="DO7" s="794"/>
      <c r="DP7" s="795"/>
      <c r="DQ7" s="793" t="s">
        <v>485</v>
      </c>
      <c r="DR7" s="794"/>
      <c r="DS7" s="794"/>
      <c r="DT7" s="794"/>
      <c r="DU7" s="795"/>
      <c r="DV7" s="774"/>
      <c r="DW7" s="775"/>
      <c r="DX7" s="775"/>
      <c r="DY7" s="775"/>
      <c r="DZ7" s="776"/>
      <c r="EA7" s="242"/>
    </row>
    <row r="8" spans="1:131" s="243" customFormat="1" ht="26.25" customHeight="1" x14ac:dyDescent="0.15">
      <c r="A8" s="249">
        <v>2</v>
      </c>
      <c r="B8" s="777" t="s">
        <v>361</v>
      </c>
      <c r="C8" s="778"/>
      <c r="D8" s="778"/>
      <c r="E8" s="778"/>
      <c r="F8" s="778"/>
      <c r="G8" s="778"/>
      <c r="H8" s="778"/>
      <c r="I8" s="778"/>
      <c r="J8" s="778"/>
      <c r="K8" s="778"/>
      <c r="L8" s="778"/>
      <c r="M8" s="778"/>
      <c r="N8" s="778"/>
      <c r="O8" s="778"/>
      <c r="P8" s="779"/>
      <c r="Q8" s="780">
        <v>21</v>
      </c>
      <c r="R8" s="781"/>
      <c r="S8" s="781"/>
      <c r="T8" s="781"/>
      <c r="U8" s="781"/>
      <c r="V8" s="781">
        <v>21</v>
      </c>
      <c r="W8" s="781"/>
      <c r="X8" s="781"/>
      <c r="Y8" s="781"/>
      <c r="Z8" s="781"/>
      <c r="AA8" s="781" t="s">
        <v>485</v>
      </c>
      <c r="AB8" s="781"/>
      <c r="AC8" s="781"/>
      <c r="AD8" s="781"/>
      <c r="AE8" s="782"/>
      <c r="AF8" s="783" t="s">
        <v>118</v>
      </c>
      <c r="AG8" s="784"/>
      <c r="AH8" s="784"/>
      <c r="AI8" s="784"/>
      <c r="AJ8" s="785"/>
      <c r="AK8" s="786">
        <v>21</v>
      </c>
      <c r="AL8" s="787"/>
      <c r="AM8" s="787"/>
      <c r="AN8" s="787"/>
      <c r="AO8" s="787"/>
      <c r="AP8" s="787" t="s">
        <v>485</v>
      </c>
      <c r="AQ8" s="787"/>
      <c r="AR8" s="787"/>
      <c r="AS8" s="787"/>
      <c r="AT8" s="787"/>
      <c r="AU8" s="788"/>
      <c r="AV8" s="788"/>
      <c r="AW8" s="788"/>
      <c r="AX8" s="788"/>
      <c r="AY8" s="789"/>
      <c r="AZ8" s="240"/>
      <c r="BA8" s="240"/>
      <c r="BB8" s="240"/>
      <c r="BC8" s="240"/>
      <c r="BD8" s="240"/>
      <c r="BE8" s="241"/>
      <c r="BF8" s="241"/>
      <c r="BG8" s="241"/>
      <c r="BH8" s="241"/>
      <c r="BI8" s="241"/>
      <c r="BJ8" s="241"/>
      <c r="BK8" s="241"/>
      <c r="BL8" s="241"/>
      <c r="BM8" s="241"/>
      <c r="BN8" s="241"/>
      <c r="BO8" s="241"/>
      <c r="BP8" s="241"/>
      <c r="BQ8" s="250">
        <v>2</v>
      </c>
      <c r="BR8" s="251"/>
      <c r="BS8" s="790" t="s">
        <v>576</v>
      </c>
      <c r="BT8" s="791"/>
      <c r="BU8" s="791"/>
      <c r="BV8" s="791"/>
      <c r="BW8" s="791"/>
      <c r="BX8" s="791"/>
      <c r="BY8" s="791"/>
      <c r="BZ8" s="791"/>
      <c r="CA8" s="791"/>
      <c r="CB8" s="791"/>
      <c r="CC8" s="791"/>
      <c r="CD8" s="791"/>
      <c r="CE8" s="791"/>
      <c r="CF8" s="791"/>
      <c r="CG8" s="792"/>
      <c r="CH8" s="803">
        <v>4</v>
      </c>
      <c r="CI8" s="804"/>
      <c r="CJ8" s="804"/>
      <c r="CK8" s="804"/>
      <c r="CL8" s="805"/>
      <c r="CM8" s="803">
        <v>71</v>
      </c>
      <c r="CN8" s="804"/>
      <c r="CO8" s="804"/>
      <c r="CP8" s="804"/>
      <c r="CQ8" s="805"/>
      <c r="CR8" s="803">
        <v>20</v>
      </c>
      <c r="CS8" s="804"/>
      <c r="CT8" s="804"/>
      <c r="CU8" s="804"/>
      <c r="CV8" s="805"/>
      <c r="CW8" s="803" t="s">
        <v>485</v>
      </c>
      <c r="CX8" s="804"/>
      <c r="CY8" s="804"/>
      <c r="CZ8" s="804"/>
      <c r="DA8" s="805"/>
      <c r="DB8" s="803" t="s">
        <v>485</v>
      </c>
      <c r="DC8" s="804"/>
      <c r="DD8" s="804"/>
      <c r="DE8" s="804"/>
      <c r="DF8" s="805"/>
      <c r="DG8" s="803" t="s">
        <v>485</v>
      </c>
      <c r="DH8" s="804"/>
      <c r="DI8" s="804"/>
      <c r="DJ8" s="804"/>
      <c r="DK8" s="805"/>
      <c r="DL8" s="803" t="s">
        <v>485</v>
      </c>
      <c r="DM8" s="804"/>
      <c r="DN8" s="804"/>
      <c r="DO8" s="804"/>
      <c r="DP8" s="805"/>
      <c r="DQ8" s="803" t="s">
        <v>485</v>
      </c>
      <c r="DR8" s="804"/>
      <c r="DS8" s="804"/>
      <c r="DT8" s="804"/>
      <c r="DU8" s="805"/>
      <c r="DV8" s="806"/>
      <c r="DW8" s="807"/>
      <c r="DX8" s="807"/>
      <c r="DY8" s="807"/>
      <c r="DZ8" s="808"/>
      <c r="EA8" s="242"/>
    </row>
    <row r="9" spans="1:131" s="243" customFormat="1" ht="26.25" customHeight="1" x14ac:dyDescent="0.15">
      <c r="A9" s="249">
        <v>3</v>
      </c>
      <c r="B9" s="777" t="s">
        <v>362</v>
      </c>
      <c r="C9" s="778"/>
      <c r="D9" s="778"/>
      <c r="E9" s="778"/>
      <c r="F9" s="778"/>
      <c r="G9" s="778"/>
      <c r="H9" s="778"/>
      <c r="I9" s="778"/>
      <c r="J9" s="778"/>
      <c r="K9" s="778"/>
      <c r="L9" s="778"/>
      <c r="M9" s="778"/>
      <c r="N9" s="778"/>
      <c r="O9" s="778"/>
      <c r="P9" s="779"/>
      <c r="Q9" s="780">
        <v>277</v>
      </c>
      <c r="R9" s="781"/>
      <c r="S9" s="781"/>
      <c r="T9" s="781"/>
      <c r="U9" s="781"/>
      <c r="V9" s="781">
        <v>127</v>
      </c>
      <c r="W9" s="781"/>
      <c r="X9" s="781"/>
      <c r="Y9" s="781"/>
      <c r="Z9" s="781"/>
      <c r="AA9" s="781">
        <v>150</v>
      </c>
      <c r="AB9" s="781"/>
      <c r="AC9" s="781"/>
      <c r="AD9" s="781"/>
      <c r="AE9" s="782"/>
      <c r="AF9" s="783" t="s">
        <v>118</v>
      </c>
      <c r="AG9" s="784"/>
      <c r="AH9" s="784"/>
      <c r="AI9" s="784"/>
      <c r="AJ9" s="785"/>
      <c r="AK9" s="786">
        <v>11</v>
      </c>
      <c r="AL9" s="787"/>
      <c r="AM9" s="787"/>
      <c r="AN9" s="787"/>
      <c r="AO9" s="787"/>
      <c r="AP9" s="787">
        <v>56</v>
      </c>
      <c r="AQ9" s="787"/>
      <c r="AR9" s="787"/>
      <c r="AS9" s="787"/>
      <c r="AT9" s="787"/>
      <c r="AU9" s="788"/>
      <c r="AV9" s="788"/>
      <c r="AW9" s="788"/>
      <c r="AX9" s="788"/>
      <c r="AY9" s="789"/>
      <c r="AZ9" s="240"/>
      <c r="BA9" s="240"/>
      <c r="BB9" s="240"/>
      <c r="BC9" s="240"/>
      <c r="BD9" s="240"/>
      <c r="BE9" s="241"/>
      <c r="BF9" s="241"/>
      <c r="BG9" s="241"/>
      <c r="BH9" s="241"/>
      <c r="BI9" s="241"/>
      <c r="BJ9" s="241"/>
      <c r="BK9" s="241"/>
      <c r="BL9" s="241"/>
      <c r="BM9" s="241"/>
      <c r="BN9" s="241"/>
      <c r="BO9" s="241"/>
      <c r="BP9" s="241"/>
      <c r="BQ9" s="250">
        <v>3</v>
      </c>
      <c r="BR9" s="251"/>
      <c r="BS9" s="790" t="s">
        <v>577</v>
      </c>
      <c r="BT9" s="791"/>
      <c r="BU9" s="791"/>
      <c r="BV9" s="791"/>
      <c r="BW9" s="791"/>
      <c r="BX9" s="791"/>
      <c r="BY9" s="791"/>
      <c r="BZ9" s="791"/>
      <c r="CA9" s="791"/>
      <c r="CB9" s="791"/>
      <c r="CC9" s="791"/>
      <c r="CD9" s="791"/>
      <c r="CE9" s="791"/>
      <c r="CF9" s="791"/>
      <c r="CG9" s="792"/>
      <c r="CH9" s="803">
        <v>-19</v>
      </c>
      <c r="CI9" s="804"/>
      <c r="CJ9" s="804"/>
      <c r="CK9" s="804"/>
      <c r="CL9" s="805"/>
      <c r="CM9" s="803">
        <v>3360</v>
      </c>
      <c r="CN9" s="804"/>
      <c r="CO9" s="804"/>
      <c r="CP9" s="804"/>
      <c r="CQ9" s="805"/>
      <c r="CR9" s="803">
        <v>2880</v>
      </c>
      <c r="CS9" s="804"/>
      <c r="CT9" s="804"/>
      <c r="CU9" s="804"/>
      <c r="CV9" s="805"/>
      <c r="CW9" s="803" t="s">
        <v>485</v>
      </c>
      <c r="CX9" s="804"/>
      <c r="CY9" s="804"/>
      <c r="CZ9" s="804"/>
      <c r="DA9" s="805"/>
      <c r="DB9" s="803" t="s">
        <v>485</v>
      </c>
      <c r="DC9" s="804"/>
      <c r="DD9" s="804"/>
      <c r="DE9" s="804"/>
      <c r="DF9" s="805"/>
      <c r="DG9" s="803" t="s">
        <v>485</v>
      </c>
      <c r="DH9" s="804"/>
      <c r="DI9" s="804"/>
      <c r="DJ9" s="804"/>
      <c r="DK9" s="805"/>
      <c r="DL9" s="803" t="s">
        <v>485</v>
      </c>
      <c r="DM9" s="804"/>
      <c r="DN9" s="804"/>
      <c r="DO9" s="804"/>
      <c r="DP9" s="805"/>
      <c r="DQ9" s="803" t="s">
        <v>485</v>
      </c>
      <c r="DR9" s="804"/>
      <c r="DS9" s="804"/>
      <c r="DT9" s="804"/>
      <c r="DU9" s="805"/>
      <c r="DV9" s="806"/>
      <c r="DW9" s="807"/>
      <c r="DX9" s="807"/>
      <c r="DY9" s="807"/>
      <c r="DZ9" s="808"/>
      <c r="EA9" s="242"/>
    </row>
    <row r="10" spans="1:131" s="243" customFormat="1" ht="26.25" customHeight="1" x14ac:dyDescent="0.15">
      <c r="A10" s="249">
        <v>4</v>
      </c>
      <c r="B10" s="777" t="s">
        <v>363</v>
      </c>
      <c r="C10" s="778"/>
      <c r="D10" s="778"/>
      <c r="E10" s="778"/>
      <c r="F10" s="778"/>
      <c r="G10" s="778"/>
      <c r="H10" s="778"/>
      <c r="I10" s="778"/>
      <c r="J10" s="778"/>
      <c r="K10" s="778"/>
      <c r="L10" s="778"/>
      <c r="M10" s="778"/>
      <c r="N10" s="778"/>
      <c r="O10" s="778"/>
      <c r="P10" s="779"/>
      <c r="Q10" s="780">
        <v>165</v>
      </c>
      <c r="R10" s="781"/>
      <c r="S10" s="781"/>
      <c r="T10" s="781"/>
      <c r="U10" s="781"/>
      <c r="V10" s="781">
        <v>44</v>
      </c>
      <c r="W10" s="781"/>
      <c r="X10" s="781"/>
      <c r="Y10" s="781"/>
      <c r="Z10" s="781"/>
      <c r="AA10" s="781">
        <v>122</v>
      </c>
      <c r="AB10" s="781"/>
      <c r="AC10" s="781"/>
      <c r="AD10" s="781"/>
      <c r="AE10" s="782"/>
      <c r="AF10" s="783" t="s">
        <v>118</v>
      </c>
      <c r="AG10" s="784"/>
      <c r="AH10" s="784"/>
      <c r="AI10" s="784"/>
      <c r="AJ10" s="785"/>
      <c r="AK10" s="786">
        <v>0</v>
      </c>
      <c r="AL10" s="787"/>
      <c r="AM10" s="787"/>
      <c r="AN10" s="787"/>
      <c r="AO10" s="787"/>
      <c r="AP10" s="787">
        <v>200</v>
      </c>
      <c r="AQ10" s="787"/>
      <c r="AR10" s="787"/>
      <c r="AS10" s="787"/>
      <c r="AT10" s="787"/>
      <c r="AU10" s="788"/>
      <c r="AV10" s="788"/>
      <c r="AW10" s="788"/>
      <c r="AX10" s="788"/>
      <c r="AY10" s="789"/>
      <c r="AZ10" s="240"/>
      <c r="BA10" s="240"/>
      <c r="BB10" s="240"/>
      <c r="BC10" s="240"/>
      <c r="BD10" s="240"/>
      <c r="BE10" s="241"/>
      <c r="BF10" s="241"/>
      <c r="BG10" s="241"/>
      <c r="BH10" s="241"/>
      <c r="BI10" s="241"/>
      <c r="BJ10" s="241"/>
      <c r="BK10" s="241"/>
      <c r="BL10" s="241"/>
      <c r="BM10" s="241"/>
      <c r="BN10" s="241"/>
      <c r="BO10" s="241"/>
      <c r="BP10" s="241"/>
      <c r="BQ10" s="250">
        <v>4</v>
      </c>
      <c r="BR10" s="251"/>
      <c r="BS10" s="790" t="s">
        <v>578</v>
      </c>
      <c r="BT10" s="791"/>
      <c r="BU10" s="791"/>
      <c r="BV10" s="791"/>
      <c r="BW10" s="791"/>
      <c r="BX10" s="791"/>
      <c r="BY10" s="791"/>
      <c r="BZ10" s="791"/>
      <c r="CA10" s="791"/>
      <c r="CB10" s="791"/>
      <c r="CC10" s="791"/>
      <c r="CD10" s="791"/>
      <c r="CE10" s="791"/>
      <c r="CF10" s="791"/>
      <c r="CG10" s="792"/>
      <c r="CH10" s="803">
        <v>-3</v>
      </c>
      <c r="CI10" s="804"/>
      <c r="CJ10" s="804"/>
      <c r="CK10" s="804"/>
      <c r="CL10" s="805"/>
      <c r="CM10" s="803">
        <v>239</v>
      </c>
      <c r="CN10" s="804"/>
      <c r="CO10" s="804"/>
      <c r="CP10" s="804"/>
      <c r="CQ10" s="805"/>
      <c r="CR10" s="803">
        <v>200</v>
      </c>
      <c r="CS10" s="804"/>
      <c r="CT10" s="804"/>
      <c r="CU10" s="804"/>
      <c r="CV10" s="805"/>
      <c r="CW10" s="803">
        <v>41</v>
      </c>
      <c r="CX10" s="804"/>
      <c r="CY10" s="804"/>
      <c r="CZ10" s="804"/>
      <c r="DA10" s="805"/>
      <c r="DB10" s="803" t="s">
        <v>485</v>
      </c>
      <c r="DC10" s="804"/>
      <c r="DD10" s="804"/>
      <c r="DE10" s="804"/>
      <c r="DF10" s="805"/>
      <c r="DG10" s="803" t="s">
        <v>485</v>
      </c>
      <c r="DH10" s="804"/>
      <c r="DI10" s="804"/>
      <c r="DJ10" s="804"/>
      <c r="DK10" s="805"/>
      <c r="DL10" s="803" t="s">
        <v>485</v>
      </c>
      <c r="DM10" s="804"/>
      <c r="DN10" s="804"/>
      <c r="DO10" s="804"/>
      <c r="DP10" s="805"/>
      <c r="DQ10" s="803" t="s">
        <v>485</v>
      </c>
      <c r="DR10" s="804"/>
      <c r="DS10" s="804"/>
      <c r="DT10" s="804"/>
      <c r="DU10" s="805"/>
      <c r="DV10" s="806"/>
      <c r="DW10" s="807"/>
      <c r="DX10" s="807"/>
      <c r="DY10" s="807"/>
      <c r="DZ10" s="808"/>
      <c r="EA10" s="242"/>
    </row>
    <row r="11" spans="1:131" s="243" customFormat="1" ht="26.25" customHeight="1" x14ac:dyDescent="0.15">
      <c r="A11" s="249">
        <v>5</v>
      </c>
      <c r="B11" s="777" t="s">
        <v>364</v>
      </c>
      <c r="C11" s="778"/>
      <c r="D11" s="778"/>
      <c r="E11" s="778"/>
      <c r="F11" s="778"/>
      <c r="G11" s="778"/>
      <c r="H11" s="778"/>
      <c r="I11" s="778"/>
      <c r="J11" s="778"/>
      <c r="K11" s="778"/>
      <c r="L11" s="778"/>
      <c r="M11" s="778"/>
      <c r="N11" s="778"/>
      <c r="O11" s="778"/>
      <c r="P11" s="779"/>
      <c r="Q11" s="780">
        <v>1288</v>
      </c>
      <c r="R11" s="781"/>
      <c r="S11" s="781"/>
      <c r="T11" s="781"/>
      <c r="U11" s="781"/>
      <c r="V11" s="781">
        <v>1192</v>
      </c>
      <c r="W11" s="781"/>
      <c r="X11" s="781"/>
      <c r="Y11" s="781"/>
      <c r="Z11" s="781"/>
      <c r="AA11" s="781">
        <v>96</v>
      </c>
      <c r="AB11" s="781"/>
      <c r="AC11" s="781"/>
      <c r="AD11" s="781"/>
      <c r="AE11" s="782"/>
      <c r="AF11" s="783" t="s">
        <v>118</v>
      </c>
      <c r="AG11" s="784"/>
      <c r="AH11" s="784"/>
      <c r="AI11" s="784"/>
      <c r="AJ11" s="785"/>
      <c r="AK11" s="786">
        <v>5</v>
      </c>
      <c r="AL11" s="787"/>
      <c r="AM11" s="787"/>
      <c r="AN11" s="787"/>
      <c r="AO11" s="787"/>
      <c r="AP11" s="787">
        <v>3132</v>
      </c>
      <c r="AQ11" s="787"/>
      <c r="AR11" s="787"/>
      <c r="AS11" s="787"/>
      <c r="AT11" s="787"/>
      <c r="AU11" s="788"/>
      <c r="AV11" s="788"/>
      <c r="AW11" s="788"/>
      <c r="AX11" s="788"/>
      <c r="AY11" s="789"/>
      <c r="AZ11" s="240"/>
      <c r="BA11" s="240"/>
      <c r="BB11" s="240"/>
      <c r="BC11" s="240"/>
      <c r="BD11" s="240"/>
      <c r="BE11" s="241"/>
      <c r="BF11" s="241"/>
      <c r="BG11" s="241"/>
      <c r="BH11" s="241"/>
      <c r="BI11" s="241"/>
      <c r="BJ11" s="241"/>
      <c r="BK11" s="241"/>
      <c r="BL11" s="241"/>
      <c r="BM11" s="241"/>
      <c r="BN11" s="241"/>
      <c r="BO11" s="241"/>
      <c r="BP11" s="241"/>
      <c r="BQ11" s="250">
        <v>5</v>
      </c>
      <c r="BR11" s="251"/>
      <c r="BS11" s="790" t="s">
        <v>579</v>
      </c>
      <c r="BT11" s="791"/>
      <c r="BU11" s="791"/>
      <c r="BV11" s="791"/>
      <c r="BW11" s="791"/>
      <c r="BX11" s="791"/>
      <c r="BY11" s="791"/>
      <c r="BZ11" s="791"/>
      <c r="CA11" s="791"/>
      <c r="CB11" s="791"/>
      <c r="CC11" s="791"/>
      <c r="CD11" s="791"/>
      <c r="CE11" s="791"/>
      <c r="CF11" s="791"/>
      <c r="CG11" s="792"/>
      <c r="CH11" s="803" t="s">
        <v>485</v>
      </c>
      <c r="CI11" s="804"/>
      <c r="CJ11" s="804"/>
      <c r="CK11" s="804"/>
      <c r="CL11" s="805"/>
      <c r="CM11" s="803">
        <v>74</v>
      </c>
      <c r="CN11" s="804"/>
      <c r="CO11" s="804"/>
      <c r="CP11" s="804"/>
      <c r="CQ11" s="805"/>
      <c r="CR11" s="803">
        <v>42</v>
      </c>
      <c r="CS11" s="804"/>
      <c r="CT11" s="804"/>
      <c r="CU11" s="804"/>
      <c r="CV11" s="805"/>
      <c r="CW11" s="803">
        <v>7</v>
      </c>
      <c r="CX11" s="804"/>
      <c r="CY11" s="804"/>
      <c r="CZ11" s="804"/>
      <c r="DA11" s="805"/>
      <c r="DB11" s="803" t="s">
        <v>485</v>
      </c>
      <c r="DC11" s="804"/>
      <c r="DD11" s="804"/>
      <c r="DE11" s="804"/>
      <c r="DF11" s="805"/>
      <c r="DG11" s="803" t="s">
        <v>485</v>
      </c>
      <c r="DH11" s="804"/>
      <c r="DI11" s="804"/>
      <c r="DJ11" s="804"/>
      <c r="DK11" s="805"/>
      <c r="DL11" s="803" t="s">
        <v>485</v>
      </c>
      <c r="DM11" s="804"/>
      <c r="DN11" s="804"/>
      <c r="DO11" s="804"/>
      <c r="DP11" s="805"/>
      <c r="DQ11" s="803" t="s">
        <v>485</v>
      </c>
      <c r="DR11" s="804"/>
      <c r="DS11" s="804"/>
      <c r="DT11" s="804"/>
      <c r="DU11" s="805"/>
      <c r="DV11" s="806"/>
      <c r="DW11" s="807"/>
      <c r="DX11" s="807"/>
      <c r="DY11" s="807"/>
      <c r="DZ11" s="808"/>
      <c r="EA11" s="242"/>
    </row>
    <row r="12" spans="1:131" s="243" customFormat="1" ht="26.25" customHeight="1" x14ac:dyDescent="0.15">
      <c r="A12" s="249">
        <v>6</v>
      </c>
      <c r="B12" s="777" t="s">
        <v>365</v>
      </c>
      <c r="C12" s="778"/>
      <c r="D12" s="778"/>
      <c r="E12" s="778"/>
      <c r="F12" s="778"/>
      <c r="G12" s="778"/>
      <c r="H12" s="778"/>
      <c r="I12" s="778"/>
      <c r="J12" s="778"/>
      <c r="K12" s="778"/>
      <c r="L12" s="778"/>
      <c r="M12" s="778"/>
      <c r="N12" s="778"/>
      <c r="O12" s="778"/>
      <c r="P12" s="779"/>
      <c r="Q12" s="780">
        <v>4685</v>
      </c>
      <c r="R12" s="781"/>
      <c r="S12" s="781"/>
      <c r="T12" s="781"/>
      <c r="U12" s="781"/>
      <c r="V12" s="781">
        <v>4685</v>
      </c>
      <c r="W12" s="781"/>
      <c r="X12" s="781"/>
      <c r="Y12" s="781"/>
      <c r="Z12" s="781"/>
      <c r="AA12" s="781" t="s">
        <v>485</v>
      </c>
      <c r="AB12" s="781"/>
      <c r="AC12" s="781"/>
      <c r="AD12" s="781"/>
      <c r="AE12" s="782"/>
      <c r="AF12" s="783" t="s">
        <v>118</v>
      </c>
      <c r="AG12" s="784"/>
      <c r="AH12" s="784"/>
      <c r="AI12" s="784"/>
      <c r="AJ12" s="785"/>
      <c r="AK12" s="786">
        <v>4668</v>
      </c>
      <c r="AL12" s="787"/>
      <c r="AM12" s="787"/>
      <c r="AN12" s="787"/>
      <c r="AO12" s="787"/>
      <c r="AP12" s="787" t="s">
        <v>485</v>
      </c>
      <c r="AQ12" s="787"/>
      <c r="AR12" s="787"/>
      <c r="AS12" s="787"/>
      <c r="AT12" s="787"/>
      <c r="AU12" s="788"/>
      <c r="AV12" s="788"/>
      <c r="AW12" s="788"/>
      <c r="AX12" s="788"/>
      <c r="AY12" s="789"/>
      <c r="AZ12" s="240"/>
      <c r="BA12" s="240"/>
      <c r="BB12" s="240"/>
      <c r="BC12" s="240"/>
      <c r="BD12" s="240"/>
      <c r="BE12" s="241"/>
      <c r="BF12" s="241"/>
      <c r="BG12" s="241"/>
      <c r="BH12" s="241"/>
      <c r="BI12" s="241"/>
      <c r="BJ12" s="241"/>
      <c r="BK12" s="241"/>
      <c r="BL12" s="241"/>
      <c r="BM12" s="241"/>
      <c r="BN12" s="241"/>
      <c r="BO12" s="241"/>
      <c r="BP12" s="241"/>
      <c r="BQ12" s="250">
        <v>6</v>
      </c>
      <c r="BR12" s="251"/>
      <c r="BS12" s="790" t="s">
        <v>580</v>
      </c>
      <c r="BT12" s="791"/>
      <c r="BU12" s="791"/>
      <c r="BV12" s="791"/>
      <c r="BW12" s="791"/>
      <c r="BX12" s="791"/>
      <c r="BY12" s="791"/>
      <c r="BZ12" s="791"/>
      <c r="CA12" s="791"/>
      <c r="CB12" s="791"/>
      <c r="CC12" s="791"/>
      <c r="CD12" s="791"/>
      <c r="CE12" s="791"/>
      <c r="CF12" s="791"/>
      <c r="CG12" s="792"/>
      <c r="CH12" s="803">
        <v>1</v>
      </c>
      <c r="CI12" s="804"/>
      <c r="CJ12" s="804"/>
      <c r="CK12" s="804"/>
      <c r="CL12" s="805"/>
      <c r="CM12" s="803">
        <v>28</v>
      </c>
      <c r="CN12" s="804"/>
      <c r="CO12" s="804"/>
      <c r="CP12" s="804"/>
      <c r="CQ12" s="805"/>
      <c r="CR12" s="803">
        <v>10</v>
      </c>
      <c r="CS12" s="804"/>
      <c r="CT12" s="804"/>
      <c r="CU12" s="804"/>
      <c r="CV12" s="805"/>
      <c r="CW12" s="803" t="s">
        <v>485</v>
      </c>
      <c r="CX12" s="804"/>
      <c r="CY12" s="804"/>
      <c r="CZ12" s="804"/>
      <c r="DA12" s="805"/>
      <c r="DB12" s="803" t="s">
        <v>485</v>
      </c>
      <c r="DC12" s="804"/>
      <c r="DD12" s="804"/>
      <c r="DE12" s="804"/>
      <c r="DF12" s="805"/>
      <c r="DG12" s="803" t="s">
        <v>485</v>
      </c>
      <c r="DH12" s="804"/>
      <c r="DI12" s="804"/>
      <c r="DJ12" s="804"/>
      <c r="DK12" s="805"/>
      <c r="DL12" s="803" t="s">
        <v>485</v>
      </c>
      <c r="DM12" s="804"/>
      <c r="DN12" s="804"/>
      <c r="DO12" s="804"/>
      <c r="DP12" s="805"/>
      <c r="DQ12" s="803" t="s">
        <v>485</v>
      </c>
      <c r="DR12" s="804"/>
      <c r="DS12" s="804"/>
      <c r="DT12" s="804"/>
      <c r="DU12" s="805"/>
      <c r="DV12" s="806"/>
      <c r="DW12" s="807"/>
      <c r="DX12" s="807"/>
      <c r="DY12" s="807"/>
      <c r="DZ12" s="808"/>
      <c r="EA12" s="242"/>
    </row>
    <row r="13" spans="1:131" s="243" customFormat="1" ht="26.25" customHeight="1" x14ac:dyDescent="0.15">
      <c r="A13" s="249">
        <v>7</v>
      </c>
      <c r="B13" s="777" t="s">
        <v>366</v>
      </c>
      <c r="C13" s="778"/>
      <c r="D13" s="778"/>
      <c r="E13" s="778"/>
      <c r="F13" s="778"/>
      <c r="G13" s="778"/>
      <c r="H13" s="778"/>
      <c r="I13" s="778"/>
      <c r="J13" s="778"/>
      <c r="K13" s="778"/>
      <c r="L13" s="778"/>
      <c r="M13" s="778"/>
      <c r="N13" s="778"/>
      <c r="O13" s="778"/>
      <c r="P13" s="779"/>
      <c r="Q13" s="780">
        <v>2954</v>
      </c>
      <c r="R13" s="781"/>
      <c r="S13" s="781"/>
      <c r="T13" s="781"/>
      <c r="U13" s="781"/>
      <c r="V13" s="781">
        <v>2879</v>
      </c>
      <c r="W13" s="781"/>
      <c r="X13" s="781"/>
      <c r="Y13" s="781"/>
      <c r="Z13" s="781"/>
      <c r="AA13" s="781">
        <v>75</v>
      </c>
      <c r="AB13" s="781"/>
      <c r="AC13" s="781"/>
      <c r="AD13" s="781"/>
      <c r="AE13" s="782"/>
      <c r="AF13" s="783">
        <v>75</v>
      </c>
      <c r="AG13" s="784"/>
      <c r="AH13" s="784"/>
      <c r="AI13" s="784"/>
      <c r="AJ13" s="785"/>
      <c r="AK13" s="786" t="s">
        <v>485</v>
      </c>
      <c r="AL13" s="787"/>
      <c r="AM13" s="787"/>
      <c r="AN13" s="787"/>
      <c r="AO13" s="787"/>
      <c r="AP13" s="787" t="s">
        <v>485</v>
      </c>
      <c r="AQ13" s="787"/>
      <c r="AR13" s="787"/>
      <c r="AS13" s="787"/>
      <c r="AT13" s="787"/>
      <c r="AU13" s="788"/>
      <c r="AV13" s="788"/>
      <c r="AW13" s="788"/>
      <c r="AX13" s="788"/>
      <c r="AY13" s="789"/>
      <c r="AZ13" s="240"/>
      <c r="BA13" s="240"/>
      <c r="BB13" s="240"/>
      <c r="BC13" s="240"/>
      <c r="BD13" s="240"/>
      <c r="BE13" s="241"/>
      <c r="BF13" s="241"/>
      <c r="BG13" s="241"/>
      <c r="BH13" s="241"/>
      <c r="BI13" s="241"/>
      <c r="BJ13" s="241"/>
      <c r="BK13" s="241"/>
      <c r="BL13" s="241"/>
      <c r="BM13" s="241"/>
      <c r="BN13" s="241"/>
      <c r="BO13" s="241"/>
      <c r="BP13" s="241"/>
      <c r="BQ13" s="250">
        <v>7</v>
      </c>
      <c r="BR13" s="251"/>
      <c r="BS13" s="790" t="s">
        <v>581</v>
      </c>
      <c r="BT13" s="791"/>
      <c r="BU13" s="791"/>
      <c r="BV13" s="791"/>
      <c r="BW13" s="791"/>
      <c r="BX13" s="791"/>
      <c r="BY13" s="791"/>
      <c r="BZ13" s="791"/>
      <c r="CA13" s="791"/>
      <c r="CB13" s="791"/>
      <c r="CC13" s="791"/>
      <c r="CD13" s="791"/>
      <c r="CE13" s="791"/>
      <c r="CF13" s="791"/>
      <c r="CG13" s="792"/>
      <c r="CH13" s="803">
        <v>1</v>
      </c>
      <c r="CI13" s="804"/>
      <c r="CJ13" s="804"/>
      <c r="CK13" s="804"/>
      <c r="CL13" s="805"/>
      <c r="CM13" s="803">
        <v>270</v>
      </c>
      <c r="CN13" s="804"/>
      <c r="CO13" s="804"/>
      <c r="CP13" s="804"/>
      <c r="CQ13" s="805"/>
      <c r="CR13" s="803">
        <v>171</v>
      </c>
      <c r="CS13" s="804"/>
      <c r="CT13" s="804"/>
      <c r="CU13" s="804"/>
      <c r="CV13" s="805"/>
      <c r="CW13" s="803" t="s">
        <v>485</v>
      </c>
      <c r="CX13" s="804"/>
      <c r="CY13" s="804"/>
      <c r="CZ13" s="804"/>
      <c r="DA13" s="805"/>
      <c r="DB13" s="803" t="s">
        <v>485</v>
      </c>
      <c r="DC13" s="804"/>
      <c r="DD13" s="804"/>
      <c r="DE13" s="804"/>
      <c r="DF13" s="805"/>
      <c r="DG13" s="803" t="s">
        <v>485</v>
      </c>
      <c r="DH13" s="804"/>
      <c r="DI13" s="804"/>
      <c r="DJ13" s="804"/>
      <c r="DK13" s="805"/>
      <c r="DL13" s="803" t="s">
        <v>485</v>
      </c>
      <c r="DM13" s="804"/>
      <c r="DN13" s="804"/>
      <c r="DO13" s="804"/>
      <c r="DP13" s="805"/>
      <c r="DQ13" s="803" t="s">
        <v>485</v>
      </c>
      <c r="DR13" s="804"/>
      <c r="DS13" s="804"/>
      <c r="DT13" s="804"/>
      <c r="DU13" s="805"/>
      <c r="DV13" s="806"/>
      <c r="DW13" s="807"/>
      <c r="DX13" s="807"/>
      <c r="DY13" s="807"/>
      <c r="DZ13" s="808"/>
      <c r="EA13" s="242"/>
    </row>
    <row r="14" spans="1:131" s="243" customFormat="1" ht="26.25" customHeight="1" x14ac:dyDescent="0.15">
      <c r="A14" s="249">
        <v>8</v>
      </c>
      <c r="B14" s="777" t="s">
        <v>367</v>
      </c>
      <c r="C14" s="778"/>
      <c r="D14" s="778"/>
      <c r="E14" s="778"/>
      <c r="F14" s="778"/>
      <c r="G14" s="778"/>
      <c r="H14" s="778"/>
      <c r="I14" s="778"/>
      <c r="J14" s="778"/>
      <c r="K14" s="778"/>
      <c r="L14" s="778"/>
      <c r="M14" s="778"/>
      <c r="N14" s="778"/>
      <c r="O14" s="778"/>
      <c r="P14" s="779"/>
      <c r="Q14" s="780">
        <v>218</v>
      </c>
      <c r="R14" s="781"/>
      <c r="S14" s="781"/>
      <c r="T14" s="781"/>
      <c r="U14" s="781"/>
      <c r="V14" s="781">
        <v>198</v>
      </c>
      <c r="W14" s="781"/>
      <c r="X14" s="781"/>
      <c r="Y14" s="781"/>
      <c r="Z14" s="781"/>
      <c r="AA14" s="781">
        <v>20</v>
      </c>
      <c r="AB14" s="781"/>
      <c r="AC14" s="781"/>
      <c r="AD14" s="781"/>
      <c r="AE14" s="782"/>
      <c r="AF14" s="783" t="s">
        <v>118</v>
      </c>
      <c r="AG14" s="784"/>
      <c r="AH14" s="784"/>
      <c r="AI14" s="784"/>
      <c r="AJ14" s="785"/>
      <c r="AK14" s="786">
        <v>206</v>
      </c>
      <c r="AL14" s="787"/>
      <c r="AM14" s="787"/>
      <c r="AN14" s="787"/>
      <c r="AO14" s="787"/>
      <c r="AP14" s="787" t="s">
        <v>485</v>
      </c>
      <c r="AQ14" s="787"/>
      <c r="AR14" s="787"/>
      <c r="AS14" s="787"/>
      <c r="AT14" s="787"/>
      <c r="AU14" s="788"/>
      <c r="AV14" s="788"/>
      <c r="AW14" s="788"/>
      <c r="AX14" s="788"/>
      <c r="AY14" s="789"/>
      <c r="AZ14" s="240"/>
      <c r="BA14" s="240"/>
      <c r="BB14" s="240"/>
      <c r="BC14" s="240"/>
      <c r="BD14" s="240"/>
      <c r="BE14" s="241"/>
      <c r="BF14" s="241"/>
      <c r="BG14" s="241"/>
      <c r="BH14" s="241"/>
      <c r="BI14" s="241"/>
      <c r="BJ14" s="241"/>
      <c r="BK14" s="241"/>
      <c r="BL14" s="241"/>
      <c r="BM14" s="241"/>
      <c r="BN14" s="241"/>
      <c r="BO14" s="241"/>
      <c r="BP14" s="241"/>
      <c r="BQ14" s="250">
        <v>8</v>
      </c>
      <c r="BR14" s="251" t="s">
        <v>553</v>
      </c>
      <c r="BS14" s="790" t="s">
        <v>582</v>
      </c>
      <c r="BT14" s="791"/>
      <c r="BU14" s="791"/>
      <c r="BV14" s="791"/>
      <c r="BW14" s="791"/>
      <c r="BX14" s="791"/>
      <c r="BY14" s="791"/>
      <c r="BZ14" s="791"/>
      <c r="CA14" s="791"/>
      <c r="CB14" s="791"/>
      <c r="CC14" s="791"/>
      <c r="CD14" s="791"/>
      <c r="CE14" s="791"/>
      <c r="CF14" s="791"/>
      <c r="CG14" s="792"/>
      <c r="CH14" s="803">
        <v>25</v>
      </c>
      <c r="CI14" s="804"/>
      <c r="CJ14" s="804"/>
      <c r="CK14" s="804"/>
      <c r="CL14" s="805"/>
      <c r="CM14" s="803">
        <v>1558</v>
      </c>
      <c r="CN14" s="804"/>
      <c r="CO14" s="804"/>
      <c r="CP14" s="804"/>
      <c r="CQ14" s="805"/>
      <c r="CR14" s="803">
        <v>8</v>
      </c>
      <c r="CS14" s="804"/>
      <c r="CT14" s="804"/>
      <c r="CU14" s="804"/>
      <c r="CV14" s="805"/>
      <c r="CW14" s="803">
        <v>470</v>
      </c>
      <c r="CX14" s="804"/>
      <c r="CY14" s="804"/>
      <c r="CZ14" s="804"/>
      <c r="DA14" s="805"/>
      <c r="DB14" s="803">
        <v>2138</v>
      </c>
      <c r="DC14" s="804"/>
      <c r="DD14" s="804"/>
      <c r="DE14" s="804"/>
      <c r="DF14" s="805"/>
      <c r="DG14" s="803" t="s">
        <v>485</v>
      </c>
      <c r="DH14" s="804"/>
      <c r="DI14" s="804"/>
      <c r="DJ14" s="804"/>
      <c r="DK14" s="805"/>
      <c r="DL14" s="803">
        <v>510</v>
      </c>
      <c r="DM14" s="804"/>
      <c r="DN14" s="804"/>
      <c r="DO14" s="804"/>
      <c r="DP14" s="805"/>
      <c r="DQ14" s="803">
        <v>153</v>
      </c>
      <c r="DR14" s="804"/>
      <c r="DS14" s="804"/>
      <c r="DT14" s="804"/>
      <c r="DU14" s="805"/>
      <c r="DV14" s="806"/>
      <c r="DW14" s="807"/>
      <c r="DX14" s="807"/>
      <c r="DY14" s="807"/>
      <c r="DZ14" s="808"/>
      <c r="EA14" s="242"/>
    </row>
    <row r="15" spans="1:131" s="243" customFormat="1" ht="26.25" customHeight="1" x14ac:dyDescent="0.15">
      <c r="A15" s="249">
        <v>9</v>
      </c>
      <c r="B15" s="777" t="s">
        <v>368</v>
      </c>
      <c r="C15" s="778"/>
      <c r="D15" s="778"/>
      <c r="E15" s="778"/>
      <c r="F15" s="778"/>
      <c r="G15" s="778"/>
      <c r="H15" s="778"/>
      <c r="I15" s="778"/>
      <c r="J15" s="778"/>
      <c r="K15" s="778"/>
      <c r="L15" s="778"/>
      <c r="M15" s="778"/>
      <c r="N15" s="778"/>
      <c r="O15" s="778"/>
      <c r="P15" s="779"/>
      <c r="Q15" s="780">
        <v>150</v>
      </c>
      <c r="R15" s="781"/>
      <c r="S15" s="781"/>
      <c r="T15" s="781"/>
      <c r="U15" s="781"/>
      <c r="V15" s="781">
        <v>0</v>
      </c>
      <c r="W15" s="781"/>
      <c r="X15" s="781"/>
      <c r="Y15" s="781"/>
      <c r="Z15" s="781"/>
      <c r="AA15" s="781">
        <v>150</v>
      </c>
      <c r="AB15" s="781"/>
      <c r="AC15" s="781"/>
      <c r="AD15" s="781"/>
      <c r="AE15" s="782"/>
      <c r="AF15" s="783" t="s">
        <v>118</v>
      </c>
      <c r="AG15" s="784"/>
      <c r="AH15" s="784"/>
      <c r="AI15" s="784"/>
      <c r="AJ15" s="785"/>
      <c r="AK15" s="786">
        <v>0</v>
      </c>
      <c r="AL15" s="787"/>
      <c r="AM15" s="787"/>
      <c r="AN15" s="787"/>
      <c r="AO15" s="787"/>
      <c r="AP15" s="787" t="s">
        <v>485</v>
      </c>
      <c r="AQ15" s="787"/>
      <c r="AR15" s="787"/>
      <c r="AS15" s="787"/>
      <c r="AT15" s="787"/>
      <c r="AU15" s="788"/>
      <c r="AV15" s="788"/>
      <c r="AW15" s="788"/>
      <c r="AX15" s="788"/>
      <c r="AY15" s="789"/>
      <c r="AZ15" s="240"/>
      <c r="BA15" s="240"/>
      <c r="BB15" s="240"/>
      <c r="BC15" s="240"/>
      <c r="BD15" s="240"/>
      <c r="BE15" s="241"/>
      <c r="BF15" s="241"/>
      <c r="BG15" s="241"/>
      <c r="BH15" s="241"/>
      <c r="BI15" s="241"/>
      <c r="BJ15" s="241"/>
      <c r="BK15" s="241"/>
      <c r="BL15" s="241"/>
      <c r="BM15" s="241"/>
      <c r="BN15" s="241"/>
      <c r="BO15" s="241"/>
      <c r="BP15" s="241"/>
      <c r="BQ15" s="250">
        <v>9</v>
      </c>
      <c r="BR15" s="251" t="s">
        <v>553</v>
      </c>
      <c r="BS15" s="790" t="s">
        <v>583</v>
      </c>
      <c r="BT15" s="791"/>
      <c r="BU15" s="791"/>
      <c r="BV15" s="791"/>
      <c r="BW15" s="791"/>
      <c r="BX15" s="791"/>
      <c r="BY15" s="791"/>
      <c r="BZ15" s="791"/>
      <c r="CA15" s="791"/>
      <c r="CB15" s="791"/>
      <c r="CC15" s="791"/>
      <c r="CD15" s="791"/>
      <c r="CE15" s="791"/>
      <c r="CF15" s="791"/>
      <c r="CG15" s="792"/>
      <c r="CH15" s="803">
        <v>-3</v>
      </c>
      <c r="CI15" s="804"/>
      <c r="CJ15" s="804"/>
      <c r="CK15" s="804"/>
      <c r="CL15" s="805"/>
      <c r="CM15" s="803">
        <v>887</v>
      </c>
      <c r="CN15" s="804"/>
      <c r="CO15" s="804"/>
      <c r="CP15" s="804"/>
      <c r="CQ15" s="805"/>
      <c r="CR15" s="803">
        <v>11</v>
      </c>
      <c r="CS15" s="804"/>
      <c r="CT15" s="804"/>
      <c r="CU15" s="804"/>
      <c r="CV15" s="805"/>
      <c r="CW15" s="803">
        <v>82</v>
      </c>
      <c r="CX15" s="804"/>
      <c r="CY15" s="804"/>
      <c r="CZ15" s="804"/>
      <c r="DA15" s="805"/>
      <c r="DB15" s="803">
        <v>740</v>
      </c>
      <c r="DC15" s="804"/>
      <c r="DD15" s="804"/>
      <c r="DE15" s="804"/>
      <c r="DF15" s="805"/>
      <c r="DG15" s="803" t="s">
        <v>485</v>
      </c>
      <c r="DH15" s="804"/>
      <c r="DI15" s="804"/>
      <c r="DJ15" s="804"/>
      <c r="DK15" s="805"/>
      <c r="DL15" s="803">
        <v>94</v>
      </c>
      <c r="DM15" s="804"/>
      <c r="DN15" s="804"/>
      <c r="DO15" s="804"/>
      <c r="DP15" s="805"/>
      <c r="DQ15" s="803">
        <v>66</v>
      </c>
      <c r="DR15" s="804"/>
      <c r="DS15" s="804"/>
      <c r="DT15" s="804"/>
      <c r="DU15" s="805"/>
      <c r="DV15" s="806"/>
      <c r="DW15" s="807"/>
      <c r="DX15" s="807"/>
      <c r="DY15" s="807"/>
      <c r="DZ15" s="808"/>
      <c r="EA15" s="242"/>
    </row>
    <row r="16" spans="1:131" s="243" customFormat="1" ht="26.25" customHeight="1" x14ac:dyDescent="0.15">
      <c r="A16" s="249">
        <v>10</v>
      </c>
      <c r="B16" s="777" t="s">
        <v>369</v>
      </c>
      <c r="C16" s="778"/>
      <c r="D16" s="778"/>
      <c r="E16" s="778"/>
      <c r="F16" s="778"/>
      <c r="G16" s="778"/>
      <c r="H16" s="778"/>
      <c r="I16" s="778"/>
      <c r="J16" s="778"/>
      <c r="K16" s="778"/>
      <c r="L16" s="778"/>
      <c r="M16" s="778"/>
      <c r="N16" s="778"/>
      <c r="O16" s="778"/>
      <c r="P16" s="779"/>
      <c r="Q16" s="780">
        <v>522</v>
      </c>
      <c r="R16" s="781"/>
      <c r="S16" s="781"/>
      <c r="T16" s="781"/>
      <c r="U16" s="781"/>
      <c r="V16" s="781">
        <v>171</v>
      </c>
      <c r="W16" s="781"/>
      <c r="X16" s="781"/>
      <c r="Y16" s="781"/>
      <c r="Z16" s="781"/>
      <c r="AA16" s="781">
        <v>350</v>
      </c>
      <c r="AB16" s="781"/>
      <c r="AC16" s="781"/>
      <c r="AD16" s="781"/>
      <c r="AE16" s="782"/>
      <c r="AF16" s="783" t="s">
        <v>118</v>
      </c>
      <c r="AG16" s="784"/>
      <c r="AH16" s="784"/>
      <c r="AI16" s="784"/>
      <c r="AJ16" s="785"/>
      <c r="AK16" s="786">
        <v>0</v>
      </c>
      <c r="AL16" s="787"/>
      <c r="AM16" s="787"/>
      <c r="AN16" s="787"/>
      <c r="AO16" s="787"/>
      <c r="AP16" s="787" t="s">
        <v>485</v>
      </c>
      <c r="AQ16" s="787"/>
      <c r="AR16" s="787"/>
      <c r="AS16" s="787"/>
      <c r="AT16" s="787"/>
      <c r="AU16" s="788"/>
      <c r="AV16" s="788"/>
      <c r="AW16" s="788"/>
      <c r="AX16" s="788"/>
      <c r="AY16" s="789"/>
      <c r="AZ16" s="240"/>
      <c r="BA16" s="240"/>
      <c r="BB16" s="240"/>
      <c r="BC16" s="240"/>
      <c r="BD16" s="240"/>
      <c r="BE16" s="241"/>
      <c r="BF16" s="241"/>
      <c r="BG16" s="241"/>
      <c r="BH16" s="241"/>
      <c r="BI16" s="241"/>
      <c r="BJ16" s="241"/>
      <c r="BK16" s="241"/>
      <c r="BL16" s="241"/>
      <c r="BM16" s="241"/>
      <c r="BN16" s="241"/>
      <c r="BO16" s="241"/>
      <c r="BP16" s="241"/>
      <c r="BQ16" s="250">
        <v>10</v>
      </c>
      <c r="BR16" s="251"/>
      <c r="BS16" s="790" t="s">
        <v>584</v>
      </c>
      <c r="BT16" s="791"/>
      <c r="BU16" s="791"/>
      <c r="BV16" s="791"/>
      <c r="BW16" s="791"/>
      <c r="BX16" s="791"/>
      <c r="BY16" s="791"/>
      <c r="BZ16" s="791"/>
      <c r="CA16" s="791"/>
      <c r="CB16" s="791"/>
      <c r="CC16" s="791"/>
      <c r="CD16" s="791"/>
      <c r="CE16" s="791"/>
      <c r="CF16" s="791"/>
      <c r="CG16" s="792"/>
      <c r="CH16" s="803">
        <v>2</v>
      </c>
      <c r="CI16" s="804"/>
      <c r="CJ16" s="804"/>
      <c r="CK16" s="804"/>
      <c r="CL16" s="805"/>
      <c r="CM16" s="803">
        <v>583</v>
      </c>
      <c r="CN16" s="804"/>
      <c r="CO16" s="804"/>
      <c r="CP16" s="804"/>
      <c r="CQ16" s="805"/>
      <c r="CR16" s="803">
        <v>515</v>
      </c>
      <c r="CS16" s="804"/>
      <c r="CT16" s="804"/>
      <c r="CU16" s="804"/>
      <c r="CV16" s="805"/>
      <c r="CW16" s="803" t="s">
        <v>485</v>
      </c>
      <c r="CX16" s="804"/>
      <c r="CY16" s="804"/>
      <c r="CZ16" s="804"/>
      <c r="DA16" s="805"/>
      <c r="DB16" s="803" t="s">
        <v>485</v>
      </c>
      <c r="DC16" s="804"/>
      <c r="DD16" s="804"/>
      <c r="DE16" s="804"/>
      <c r="DF16" s="805"/>
      <c r="DG16" s="803" t="s">
        <v>485</v>
      </c>
      <c r="DH16" s="804"/>
      <c r="DI16" s="804"/>
      <c r="DJ16" s="804"/>
      <c r="DK16" s="805"/>
      <c r="DL16" s="803" t="s">
        <v>485</v>
      </c>
      <c r="DM16" s="804"/>
      <c r="DN16" s="804"/>
      <c r="DO16" s="804"/>
      <c r="DP16" s="805"/>
      <c r="DQ16" s="803" t="s">
        <v>485</v>
      </c>
      <c r="DR16" s="804"/>
      <c r="DS16" s="804"/>
      <c r="DT16" s="804"/>
      <c r="DU16" s="805"/>
      <c r="DV16" s="806"/>
      <c r="DW16" s="807"/>
      <c r="DX16" s="807"/>
      <c r="DY16" s="807"/>
      <c r="DZ16" s="808"/>
      <c r="EA16" s="242"/>
    </row>
    <row r="17" spans="1:131" s="243" customFormat="1" ht="26.25" customHeight="1" x14ac:dyDescent="0.15">
      <c r="A17" s="249">
        <v>11</v>
      </c>
      <c r="B17" s="777" t="s">
        <v>370</v>
      </c>
      <c r="C17" s="778"/>
      <c r="D17" s="778"/>
      <c r="E17" s="778"/>
      <c r="F17" s="778"/>
      <c r="G17" s="778"/>
      <c r="H17" s="778"/>
      <c r="I17" s="778"/>
      <c r="J17" s="778"/>
      <c r="K17" s="778"/>
      <c r="L17" s="778"/>
      <c r="M17" s="778"/>
      <c r="N17" s="778"/>
      <c r="O17" s="778"/>
      <c r="P17" s="779"/>
      <c r="Q17" s="780">
        <v>90664</v>
      </c>
      <c r="R17" s="781"/>
      <c r="S17" s="781"/>
      <c r="T17" s="781"/>
      <c r="U17" s="781"/>
      <c r="V17" s="781">
        <v>90664</v>
      </c>
      <c r="W17" s="781"/>
      <c r="X17" s="781"/>
      <c r="Y17" s="781"/>
      <c r="Z17" s="781"/>
      <c r="AA17" s="781" t="s">
        <v>485</v>
      </c>
      <c r="AB17" s="781"/>
      <c r="AC17" s="781"/>
      <c r="AD17" s="781"/>
      <c r="AE17" s="782"/>
      <c r="AF17" s="783" t="s">
        <v>118</v>
      </c>
      <c r="AG17" s="784"/>
      <c r="AH17" s="784"/>
      <c r="AI17" s="784"/>
      <c r="AJ17" s="785"/>
      <c r="AK17" s="786">
        <v>62191</v>
      </c>
      <c r="AL17" s="787"/>
      <c r="AM17" s="787"/>
      <c r="AN17" s="787"/>
      <c r="AO17" s="787"/>
      <c r="AP17" s="787" t="s">
        <v>485</v>
      </c>
      <c r="AQ17" s="787"/>
      <c r="AR17" s="787"/>
      <c r="AS17" s="787"/>
      <c r="AT17" s="787"/>
      <c r="AU17" s="788"/>
      <c r="AV17" s="788"/>
      <c r="AW17" s="788"/>
      <c r="AX17" s="788"/>
      <c r="AY17" s="789"/>
      <c r="AZ17" s="240"/>
      <c r="BA17" s="240"/>
      <c r="BB17" s="240"/>
      <c r="BC17" s="240"/>
      <c r="BD17" s="240"/>
      <c r="BE17" s="241"/>
      <c r="BF17" s="241"/>
      <c r="BG17" s="241"/>
      <c r="BH17" s="241"/>
      <c r="BI17" s="241"/>
      <c r="BJ17" s="241"/>
      <c r="BK17" s="241"/>
      <c r="BL17" s="241"/>
      <c r="BM17" s="241"/>
      <c r="BN17" s="241"/>
      <c r="BO17" s="241"/>
      <c r="BP17" s="241"/>
      <c r="BQ17" s="250">
        <v>11</v>
      </c>
      <c r="BR17" s="251" t="s">
        <v>553</v>
      </c>
      <c r="BS17" s="790" t="s">
        <v>585</v>
      </c>
      <c r="BT17" s="791"/>
      <c r="BU17" s="791"/>
      <c r="BV17" s="791"/>
      <c r="BW17" s="791"/>
      <c r="BX17" s="791"/>
      <c r="BY17" s="791"/>
      <c r="BZ17" s="791"/>
      <c r="CA17" s="791"/>
      <c r="CB17" s="791"/>
      <c r="CC17" s="791"/>
      <c r="CD17" s="791"/>
      <c r="CE17" s="791"/>
      <c r="CF17" s="791"/>
      <c r="CG17" s="792"/>
      <c r="CH17" s="803">
        <v>7</v>
      </c>
      <c r="CI17" s="804"/>
      <c r="CJ17" s="804"/>
      <c r="CK17" s="804"/>
      <c r="CL17" s="805"/>
      <c r="CM17" s="803">
        <v>207</v>
      </c>
      <c r="CN17" s="804"/>
      <c r="CO17" s="804"/>
      <c r="CP17" s="804"/>
      <c r="CQ17" s="805"/>
      <c r="CR17" s="803">
        <v>5</v>
      </c>
      <c r="CS17" s="804"/>
      <c r="CT17" s="804"/>
      <c r="CU17" s="804"/>
      <c r="CV17" s="805"/>
      <c r="CW17" s="803" t="s">
        <v>485</v>
      </c>
      <c r="CX17" s="804"/>
      <c r="CY17" s="804"/>
      <c r="CZ17" s="804"/>
      <c r="DA17" s="805"/>
      <c r="DB17" s="803" t="s">
        <v>485</v>
      </c>
      <c r="DC17" s="804"/>
      <c r="DD17" s="804"/>
      <c r="DE17" s="804"/>
      <c r="DF17" s="805"/>
      <c r="DG17" s="803" t="s">
        <v>485</v>
      </c>
      <c r="DH17" s="804"/>
      <c r="DI17" s="804"/>
      <c r="DJ17" s="804"/>
      <c r="DK17" s="805"/>
      <c r="DL17" s="803">
        <v>8</v>
      </c>
      <c r="DM17" s="804"/>
      <c r="DN17" s="804"/>
      <c r="DO17" s="804"/>
      <c r="DP17" s="805"/>
      <c r="DQ17" s="803">
        <v>1</v>
      </c>
      <c r="DR17" s="804"/>
      <c r="DS17" s="804"/>
      <c r="DT17" s="804"/>
      <c r="DU17" s="805"/>
      <c r="DV17" s="806"/>
      <c r="DW17" s="807"/>
      <c r="DX17" s="807"/>
      <c r="DY17" s="807"/>
      <c r="DZ17" s="808"/>
      <c r="EA17" s="242"/>
    </row>
    <row r="18" spans="1:131" s="243" customFormat="1" ht="26.25" customHeight="1" x14ac:dyDescent="0.15">
      <c r="A18" s="249">
        <v>12</v>
      </c>
      <c r="B18" s="777" t="s">
        <v>371</v>
      </c>
      <c r="C18" s="778"/>
      <c r="D18" s="778"/>
      <c r="E18" s="778"/>
      <c r="F18" s="778"/>
      <c r="G18" s="778"/>
      <c r="H18" s="778"/>
      <c r="I18" s="778"/>
      <c r="J18" s="778"/>
      <c r="K18" s="778"/>
      <c r="L18" s="778"/>
      <c r="M18" s="778"/>
      <c r="N18" s="778"/>
      <c r="O18" s="778"/>
      <c r="P18" s="779"/>
      <c r="Q18" s="780">
        <v>919</v>
      </c>
      <c r="R18" s="781"/>
      <c r="S18" s="781"/>
      <c r="T18" s="781"/>
      <c r="U18" s="781"/>
      <c r="V18" s="781">
        <v>653</v>
      </c>
      <c r="W18" s="781"/>
      <c r="X18" s="781"/>
      <c r="Y18" s="781"/>
      <c r="Z18" s="781"/>
      <c r="AA18" s="781">
        <v>266</v>
      </c>
      <c r="AB18" s="781"/>
      <c r="AC18" s="781"/>
      <c r="AD18" s="781"/>
      <c r="AE18" s="782"/>
      <c r="AF18" s="783" t="s">
        <v>118</v>
      </c>
      <c r="AG18" s="784"/>
      <c r="AH18" s="784"/>
      <c r="AI18" s="784"/>
      <c r="AJ18" s="785"/>
      <c r="AK18" s="786" t="s">
        <v>485</v>
      </c>
      <c r="AL18" s="787"/>
      <c r="AM18" s="787"/>
      <c r="AN18" s="787"/>
      <c r="AO18" s="787"/>
      <c r="AP18" s="787" t="s">
        <v>485</v>
      </c>
      <c r="AQ18" s="787"/>
      <c r="AR18" s="787"/>
      <c r="AS18" s="787"/>
      <c r="AT18" s="787"/>
      <c r="AU18" s="788"/>
      <c r="AV18" s="788"/>
      <c r="AW18" s="788"/>
      <c r="AX18" s="788"/>
      <c r="AY18" s="789"/>
      <c r="AZ18" s="240"/>
      <c r="BA18" s="240"/>
      <c r="BB18" s="240"/>
      <c r="BC18" s="240"/>
      <c r="BD18" s="240"/>
      <c r="BE18" s="241"/>
      <c r="BF18" s="241"/>
      <c r="BG18" s="241"/>
      <c r="BH18" s="241"/>
      <c r="BI18" s="241"/>
      <c r="BJ18" s="241"/>
      <c r="BK18" s="241"/>
      <c r="BL18" s="241"/>
      <c r="BM18" s="241"/>
      <c r="BN18" s="241"/>
      <c r="BO18" s="241"/>
      <c r="BP18" s="241"/>
      <c r="BQ18" s="250">
        <v>12</v>
      </c>
      <c r="BR18" s="251"/>
      <c r="BS18" s="790" t="s">
        <v>586</v>
      </c>
      <c r="BT18" s="791"/>
      <c r="BU18" s="791"/>
      <c r="BV18" s="791"/>
      <c r="BW18" s="791"/>
      <c r="BX18" s="791"/>
      <c r="BY18" s="791"/>
      <c r="BZ18" s="791"/>
      <c r="CA18" s="791"/>
      <c r="CB18" s="791"/>
      <c r="CC18" s="791"/>
      <c r="CD18" s="791"/>
      <c r="CE18" s="791"/>
      <c r="CF18" s="791"/>
      <c r="CG18" s="792"/>
      <c r="CH18" s="803">
        <v>-1</v>
      </c>
      <c r="CI18" s="804"/>
      <c r="CJ18" s="804"/>
      <c r="CK18" s="804"/>
      <c r="CL18" s="805"/>
      <c r="CM18" s="803">
        <v>55</v>
      </c>
      <c r="CN18" s="804"/>
      <c r="CO18" s="804"/>
      <c r="CP18" s="804"/>
      <c r="CQ18" s="805"/>
      <c r="CR18" s="803">
        <v>20</v>
      </c>
      <c r="CS18" s="804"/>
      <c r="CT18" s="804"/>
      <c r="CU18" s="804"/>
      <c r="CV18" s="805"/>
      <c r="CW18" s="803" t="s">
        <v>485</v>
      </c>
      <c r="CX18" s="804"/>
      <c r="CY18" s="804"/>
      <c r="CZ18" s="804"/>
      <c r="DA18" s="805"/>
      <c r="DB18" s="803" t="s">
        <v>485</v>
      </c>
      <c r="DC18" s="804"/>
      <c r="DD18" s="804"/>
      <c r="DE18" s="804"/>
      <c r="DF18" s="805"/>
      <c r="DG18" s="803" t="s">
        <v>485</v>
      </c>
      <c r="DH18" s="804"/>
      <c r="DI18" s="804"/>
      <c r="DJ18" s="804"/>
      <c r="DK18" s="805"/>
      <c r="DL18" s="803" t="s">
        <v>485</v>
      </c>
      <c r="DM18" s="804"/>
      <c r="DN18" s="804"/>
      <c r="DO18" s="804"/>
      <c r="DP18" s="805"/>
      <c r="DQ18" s="803" t="s">
        <v>485</v>
      </c>
      <c r="DR18" s="804"/>
      <c r="DS18" s="804"/>
      <c r="DT18" s="804"/>
      <c r="DU18" s="805"/>
      <c r="DV18" s="806"/>
      <c r="DW18" s="807"/>
      <c r="DX18" s="807"/>
      <c r="DY18" s="807"/>
      <c r="DZ18" s="808"/>
      <c r="EA18" s="242"/>
    </row>
    <row r="19" spans="1:131" s="243" customFormat="1" ht="26.25" customHeight="1" x14ac:dyDescent="0.15">
      <c r="A19" s="249">
        <v>13</v>
      </c>
      <c r="B19" s="777" t="s">
        <v>372</v>
      </c>
      <c r="C19" s="778"/>
      <c r="D19" s="778"/>
      <c r="E19" s="778"/>
      <c r="F19" s="778"/>
      <c r="G19" s="778"/>
      <c r="H19" s="778"/>
      <c r="I19" s="778"/>
      <c r="J19" s="778"/>
      <c r="K19" s="778"/>
      <c r="L19" s="778"/>
      <c r="M19" s="778"/>
      <c r="N19" s="778"/>
      <c r="O19" s="778"/>
      <c r="P19" s="779"/>
      <c r="Q19" s="780">
        <v>1695</v>
      </c>
      <c r="R19" s="781"/>
      <c r="S19" s="781"/>
      <c r="T19" s="781"/>
      <c r="U19" s="781"/>
      <c r="V19" s="781">
        <v>1695</v>
      </c>
      <c r="W19" s="781"/>
      <c r="X19" s="781"/>
      <c r="Y19" s="781"/>
      <c r="Z19" s="781"/>
      <c r="AA19" s="781" t="s">
        <v>485</v>
      </c>
      <c r="AB19" s="781"/>
      <c r="AC19" s="781"/>
      <c r="AD19" s="781"/>
      <c r="AE19" s="782"/>
      <c r="AF19" s="783" t="s">
        <v>118</v>
      </c>
      <c r="AG19" s="784"/>
      <c r="AH19" s="784"/>
      <c r="AI19" s="784"/>
      <c r="AJ19" s="785"/>
      <c r="AK19" s="786" t="s">
        <v>588</v>
      </c>
      <c r="AL19" s="787"/>
      <c r="AM19" s="787"/>
      <c r="AN19" s="787"/>
      <c r="AO19" s="787"/>
      <c r="AP19" s="787">
        <v>13787</v>
      </c>
      <c r="AQ19" s="787"/>
      <c r="AR19" s="787"/>
      <c r="AS19" s="787"/>
      <c r="AT19" s="787"/>
      <c r="AU19" s="788"/>
      <c r="AV19" s="788"/>
      <c r="AW19" s="788"/>
      <c r="AX19" s="788"/>
      <c r="AY19" s="789"/>
      <c r="AZ19" s="240"/>
      <c r="BA19" s="240"/>
      <c r="BB19" s="240"/>
      <c r="BC19" s="240"/>
      <c r="BD19" s="240"/>
      <c r="BE19" s="241"/>
      <c r="BF19" s="241"/>
      <c r="BG19" s="241"/>
      <c r="BH19" s="241"/>
      <c r="BI19" s="241"/>
      <c r="BJ19" s="241"/>
      <c r="BK19" s="241"/>
      <c r="BL19" s="241"/>
      <c r="BM19" s="241"/>
      <c r="BN19" s="241"/>
      <c r="BO19" s="241"/>
      <c r="BP19" s="241"/>
      <c r="BQ19" s="250">
        <v>13</v>
      </c>
      <c r="BR19" s="251"/>
      <c r="BS19" s="790" t="s">
        <v>587</v>
      </c>
      <c r="BT19" s="791"/>
      <c r="BU19" s="791"/>
      <c r="BV19" s="791"/>
      <c r="BW19" s="791"/>
      <c r="BX19" s="791"/>
      <c r="BY19" s="791"/>
      <c r="BZ19" s="791"/>
      <c r="CA19" s="791"/>
      <c r="CB19" s="791"/>
      <c r="CC19" s="791"/>
      <c r="CD19" s="791"/>
      <c r="CE19" s="791"/>
      <c r="CF19" s="791"/>
      <c r="CG19" s="792"/>
      <c r="CH19" s="803" t="s">
        <v>485</v>
      </c>
      <c r="CI19" s="804"/>
      <c r="CJ19" s="804"/>
      <c r="CK19" s="804"/>
      <c r="CL19" s="805"/>
      <c r="CM19" s="803">
        <v>26</v>
      </c>
      <c r="CN19" s="804"/>
      <c r="CO19" s="804"/>
      <c r="CP19" s="804"/>
      <c r="CQ19" s="805"/>
      <c r="CR19" s="803">
        <v>5</v>
      </c>
      <c r="CS19" s="804"/>
      <c r="CT19" s="804"/>
      <c r="CU19" s="804"/>
      <c r="CV19" s="805"/>
      <c r="CW19" s="803" t="s">
        <v>485</v>
      </c>
      <c r="CX19" s="804"/>
      <c r="CY19" s="804"/>
      <c r="CZ19" s="804"/>
      <c r="DA19" s="805"/>
      <c r="DB19" s="803" t="s">
        <v>485</v>
      </c>
      <c r="DC19" s="804"/>
      <c r="DD19" s="804"/>
      <c r="DE19" s="804"/>
      <c r="DF19" s="805"/>
      <c r="DG19" s="803" t="s">
        <v>485</v>
      </c>
      <c r="DH19" s="804"/>
      <c r="DI19" s="804"/>
      <c r="DJ19" s="804"/>
      <c r="DK19" s="805"/>
      <c r="DL19" s="803" t="s">
        <v>485</v>
      </c>
      <c r="DM19" s="804"/>
      <c r="DN19" s="804"/>
      <c r="DO19" s="804"/>
      <c r="DP19" s="805"/>
      <c r="DQ19" s="803" t="s">
        <v>485</v>
      </c>
      <c r="DR19" s="804"/>
      <c r="DS19" s="804"/>
      <c r="DT19" s="804"/>
      <c r="DU19" s="805"/>
      <c r="DV19" s="806"/>
      <c r="DW19" s="807"/>
      <c r="DX19" s="807"/>
      <c r="DY19" s="807"/>
      <c r="DZ19" s="808"/>
      <c r="EA19" s="242"/>
    </row>
    <row r="20" spans="1:131" s="243" customFormat="1" ht="26.25" customHeight="1" x14ac:dyDescent="0.15">
      <c r="A20" s="249">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40"/>
      <c r="BA20" s="240"/>
      <c r="BB20" s="240"/>
      <c r="BC20" s="240"/>
      <c r="BD20" s="240"/>
      <c r="BE20" s="241"/>
      <c r="BF20" s="241"/>
      <c r="BG20" s="241"/>
      <c r="BH20" s="241"/>
      <c r="BI20" s="241"/>
      <c r="BJ20" s="241"/>
      <c r="BK20" s="241"/>
      <c r="BL20" s="241"/>
      <c r="BM20" s="241"/>
      <c r="BN20" s="241"/>
      <c r="BO20" s="241"/>
      <c r="BP20" s="241"/>
      <c r="BQ20" s="250">
        <v>14</v>
      </c>
      <c r="BR20" s="251"/>
      <c r="BS20" s="790" t="s">
        <v>554</v>
      </c>
      <c r="BT20" s="791"/>
      <c r="BU20" s="791"/>
      <c r="BV20" s="791"/>
      <c r="BW20" s="791"/>
      <c r="BX20" s="791"/>
      <c r="BY20" s="791"/>
      <c r="BZ20" s="791"/>
      <c r="CA20" s="791"/>
      <c r="CB20" s="791"/>
      <c r="CC20" s="791"/>
      <c r="CD20" s="791"/>
      <c r="CE20" s="791"/>
      <c r="CF20" s="791"/>
      <c r="CG20" s="792"/>
      <c r="CH20" s="803">
        <v>-2</v>
      </c>
      <c r="CI20" s="804"/>
      <c r="CJ20" s="804"/>
      <c r="CK20" s="804"/>
      <c r="CL20" s="805"/>
      <c r="CM20" s="803">
        <v>2047</v>
      </c>
      <c r="CN20" s="804"/>
      <c r="CO20" s="804"/>
      <c r="CP20" s="804"/>
      <c r="CQ20" s="805"/>
      <c r="CR20" s="803">
        <v>4</v>
      </c>
      <c r="CS20" s="804"/>
      <c r="CT20" s="804"/>
      <c r="CU20" s="804"/>
      <c r="CV20" s="805"/>
      <c r="CW20" s="803" t="s">
        <v>485</v>
      </c>
      <c r="CX20" s="804"/>
      <c r="CY20" s="804"/>
      <c r="CZ20" s="804"/>
      <c r="DA20" s="805"/>
      <c r="DB20" s="803" t="s">
        <v>485</v>
      </c>
      <c r="DC20" s="804"/>
      <c r="DD20" s="804"/>
      <c r="DE20" s="804"/>
      <c r="DF20" s="805"/>
      <c r="DG20" s="803" t="s">
        <v>485</v>
      </c>
      <c r="DH20" s="804"/>
      <c r="DI20" s="804"/>
      <c r="DJ20" s="804"/>
      <c r="DK20" s="805"/>
      <c r="DL20" s="803" t="s">
        <v>485</v>
      </c>
      <c r="DM20" s="804"/>
      <c r="DN20" s="804"/>
      <c r="DO20" s="804"/>
      <c r="DP20" s="805"/>
      <c r="DQ20" s="803" t="s">
        <v>485</v>
      </c>
      <c r="DR20" s="804"/>
      <c r="DS20" s="804"/>
      <c r="DT20" s="804"/>
      <c r="DU20" s="805"/>
      <c r="DV20" s="806"/>
      <c r="DW20" s="807"/>
      <c r="DX20" s="807"/>
      <c r="DY20" s="807"/>
      <c r="DZ20" s="808"/>
      <c r="EA20" s="242"/>
    </row>
    <row r="21" spans="1:131" s="243" customFormat="1" ht="26.25" customHeight="1" thickBot="1" x14ac:dyDescent="0.2">
      <c r="A21" s="249">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40"/>
      <c r="BA21" s="240"/>
      <c r="BB21" s="240"/>
      <c r="BC21" s="240"/>
      <c r="BD21" s="240"/>
      <c r="BE21" s="241"/>
      <c r="BF21" s="241"/>
      <c r="BG21" s="241"/>
      <c r="BH21" s="241"/>
      <c r="BI21" s="241"/>
      <c r="BJ21" s="241"/>
      <c r="BK21" s="241"/>
      <c r="BL21" s="241"/>
      <c r="BM21" s="241"/>
      <c r="BN21" s="241"/>
      <c r="BO21" s="241"/>
      <c r="BP21" s="241"/>
      <c r="BQ21" s="250">
        <v>15</v>
      </c>
      <c r="BR21" s="251"/>
      <c r="BS21" s="790" t="s">
        <v>555</v>
      </c>
      <c r="BT21" s="791"/>
      <c r="BU21" s="791"/>
      <c r="BV21" s="791"/>
      <c r="BW21" s="791"/>
      <c r="BX21" s="791"/>
      <c r="BY21" s="791"/>
      <c r="BZ21" s="791"/>
      <c r="CA21" s="791"/>
      <c r="CB21" s="791"/>
      <c r="CC21" s="791"/>
      <c r="CD21" s="791"/>
      <c r="CE21" s="791"/>
      <c r="CF21" s="791"/>
      <c r="CG21" s="792"/>
      <c r="CH21" s="803" t="s">
        <v>485</v>
      </c>
      <c r="CI21" s="804"/>
      <c r="CJ21" s="804"/>
      <c r="CK21" s="804"/>
      <c r="CL21" s="805"/>
      <c r="CM21" s="803">
        <v>10</v>
      </c>
      <c r="CN21" s="804"/>
      <c r="CO21" s="804"/>
      <c r="CP21" s="804"/>
      <c r="CQ21" s="805"/>
      <c r="CR21" s="803">
        <v>2</v>
      </c>
      <c r="CS21" s="804"/>
      <c r="CT21" s="804"/>
      <c r="CU21" s="804"/>
      <c r="CV21" s="805"/>
      <c r="CW21" s="803">
        <v>13</v>
      </c>
      <c r="CX21" s="804"/>
      <c r="CY21" s="804"/>
      <c r="CZ21" s="804"/>
      <c r="DA21" s="805"/>
      <c r="DB21" s="803" t="s">
        <v>485</v>
      </c>
      <c r="DC21" s="804"/>
      <c r="DD21" s="804"/>
      <c r="DE21" s="804"/>
      <c r="DF21" s="805"/>
      <c r="DG21" s="803" t="s">
        <v>485</v>
      </c>
      <c r="DH21" s="804"/>
      <c r="DI21" s="804"/>
      <c r="DJ21" s="804"/>
      <c r="DK21" s="805"/>
      <c r="DL21" s="803" t="s">
        <v>485</v>
      </c>
      <c r="DM21" s="804"/>
      <c r="DN21" s="804"/>
      <c r="DO21" s="804"/>
      <c r="DP21" s="805"/>
      <c r="DQ21" s="803" t="s">
        <v>485</v>
      </c>
      <c r="DR21" s="804"/>
      <c r="DS21" s="804"/>
      <c r="DT21" s="804"/>
      <c r="DU21" s="805"/>
      <c r="DV21" s="806"/>
      <c r="DW21" s="807"/>
      <c r="DX21" s="807"/>
      <c r="DY21" s="807"/>
      <c r="DZ21" s="808"/>
      <c r="EA21" s="242"/>
    </row>
    <row r="22" spans="1:131" s="243" customFormat="1" ht="26.25" customHeight="1" x14ac:dyDescent="0.15">
      <c r="A22" s="249">
        <v>16</v>
      </c>
      <c r="B22" s="809"/>
      <c r="C22" s="810"/>
      <c r="D22" s="810"/>
      <c r="E22" s="810"/>
      <c r="F22" s="810"/>
      <c r="G22" s="810"/>
      <c r="H22" s="810"/>
      <c r="I22" s="810"/>
      <c r="J22" s="810"/>
      <c r="K22" s="810"/>
      <c r="L22" s="810"/>
      <c r="M22" s="810"/>
      <c r="N22" s="810"/>
      <c r="O22" s="810"/>
      <c r="P22" s="811"/>
      <c r="Q22" s="812"/>
      <c r="R22" s="813"/>
      <c r="S22" s="813"/>
      <c r="T22" s="813"/>
      <c r="U22" s="813"/>
      <c r="V22" s="813"/>
      <c r="W22" s="813"/>
      <c r="X22" s="813"/>
      <c r="Y22" s="813"/>
      <c r="Z22" s="813"/>
      <c r="AA22" s="813"/>
      <c r="AB22" s="813"/>
      <c r="AC22" s="813"/>
      <c r="AD22" s="813"/>
      <c r="AE22" s="814"/>
      <c r="AF22" s="815"/>
      <c r="AG22" s="816"/>
      <c r="AH22" s="816"/>
      <c r="AI22" s="816"/>
      <c r="AJ22" s="817"/>
      <c r="AK22" s="830"/>
      <c r="AL22" s="831"/>
      <c r="AM22" s="831"/>
      <c r="AN22" s="831"/>
      <c r="AO22" s="831"/>
      <c r="AP22" s="831"/>
      <c r="AQ22" s="831"/>
      <c r="AR22" s="831"/>
      <c r="AS22" s="831"/>
      <c r="AT22" s="831"/>
      <c r="AU22" s="832"/>
      <c r="AV22" s="832"/>
      <c r="AW22" s="832"/>
      <c r="AX22" s="832"/>
      <c r="AY22" s="833"/>
      <c r="AZ22" s="834" t="s">
        <v>373</v>
      </c>
      <c r="BA22" s="834"/>
      <c r="BB22" s="834"/>
      <c r="BC22" s="834"/>
      <c r="BD22" s="835"/>
      <c r="BE22" s="241"/>
      <c r="BF22" s="241"/>
      <c r="BG22" s="241"/>
      <c r="BH22" s="241"/>
      <c r="BI22" s="241"/>
      <c r="BJ22" s="241"/>
      <c r="BK22" s="241"/>
      <c r="BL22" s="241"/>
      <c r="BM22" s="241"/>
      <c r="BN22" s="241"/>
      <c r="BO22" s="241"/>
      <c r="BP22" s="241"/>
      <c r="BQ22" s="250">
        <v>16</v>
      </c>
      <c r="BR22" s="251"/>
      <c r="BS22" s="790" t="s">
        <v>556</v>
      </c>
      <c r="BT22" s="791"/>
      <c r="BU22" s="791"/>
      <c r="BV22" s="791"/>
      <c r="BW22" s="791"/>
      <c r="BX22" s="791"/>
      <c r="BY22" s="791"/>
      <c r="BZ22" s="791"/>
      <c r="CA22" s="791"/>
      <c r="CB22" s="791"/>
      <c r="CC22" s="791"/>
      <c r="CD22" s="791"/>
      <c r="CE22" s="791"/>
      <c r="CF22" s="791"/>
      <c r="CG22" s="792"/>
      <c r="CH22" s="803">
        <v>318</v>
      </c>
      <c r="CI22" s="804"/>
      <c r="CJ22" s="804"/>
      <c r="CK22" s="804"/>
      <c r="CL22" s="805"/>
      <c r="CM22" s="803">
        <v>4995</v>
      </c>
      <c r="CN22" s="804"/>
      <c r="CO22" s="804"/>
      <c r="CP22" s="804"/>
      <c r="CQ22" s="805"/>
      <c r="CR22" s="803">
        <v>30</v>
      </c>
      <c r="CS22" s="804"/>
      <c r="CT22" s="804"/>
      <c r="CU22" s="804"/>
      <c r="CV22" s="805"/>
      <c r="CW22" s="803">
        <v>283</v>
      </c>
      <c r="CX22" s="804"/>
      <c r="CY22" s="804"/>
      <c r="CZ22" s="804"/>
      <c r="DA22" s="805"/>
      <c r="DB22" s="803">
        <v>959</v>
      </c>
      <c r="DC22" s="804"/>
      <c r="DD22" s="804"/>
      <c r="DE22" s="804"/>
      <c r="DF22" s="805"/>
      <c r="DG22" s="803" t="s">
        <v>485</v>
      </c>
      <c r="DH22" s="804"/>
      <c r="DI22" s="804"/>
      <c r="DJ22" s="804"/>
      <c r="DK22" s="805"/>
      <c r="DL22" s="803" t="s">
        <v>485</v>
      </c>
      <c r="DM22" s="804"/>
      <c r="DN22" s="804"/>
      <c r="DO22" s="804"/>
      <c r="DP22" s="805"/>
      <c r="DQ22" s="803" t="s">
        <v>485</v>
      </c>
      <c r="DR22" s="804"/>
      <c r="DS22" s="804"/>
      <c r="DT22" s="804"/>
      <c r="DU22" s="805"/>
      <c r="DV22" s="806"/>
      <c r="DW22" s="807"/>
      <c r="DX22" s="807"/>
      <c r="DY22" s="807"/>
      <c r="DZ22" s="808"/>
      <c r="EA22" s="242"/>
    </row>
    <row r="23" spans="1:131" s="243" customFormat="1" ht="26.25" customHeight="1" thickBot="1" x14ac:dyDescent="0.2">
      <c r="A23" s="252" t="s">
        <v>374</v>
      </c>
      <c r="B23" s="818" t="s">
        <v>375</v>
      </c>
      <c r="C23" s="819"/>
      <c r="D23" s="819"/>
      <c r="E23" s="819"/>
      <c r="F23" s="819"/>
      <c r="G23" s="819"/>
      <c r="H23" s="819"/>
      <c r="I23" s="819"/>
      <c r="J23" s="819"/>
      <c r="K23" s="819"/>
      <c r="L23" s="819"/>
      <c r="M23" s="819"/>
      <c r="N23" s="819"/>
      <c r="O23" s="819"/>
      <c r="P23" s="820"/>
      <c r="Q23" s="821">
        <v>437809</v>
      </c>
      <c r="R23" s="822"/>
      <c r="S23" s="822"/>
      <c r="T23" s="822"/>
      <c r="U23" s="822"/>
      <c r="V23" s="822">
        <v>427909</v>
      </c>
      <c r="W23" s="822"/>
      <c r="X23" s="822"/>
      <c r="Y23" s="822"/>
      <c r="Z23" s="822"/>
      <c r="AA23" s="822">
        <v>9900</v>
      </c>
      <c r="AB23" s="822"/>
      <c r="AC23" s="822"/>
      <c r="AD23" s="822"/>
      <c r="AE23" s="823"/>
      <c r="AF23" s="824">
        <v>5398</v>
      </c>
      <c r="AG23" s="822"/>
      <c r="AH23" s="822"/>
      <c r="AI23" s="822"/>
      <c r="AJ23" s="825"/>
      <c r="AK23" s="826"/>
      <c r="AL23" s="827"/>
      <c r="AM23" s="827"/>
      <c r="AN23" s="827"/>
      <c r="AO23" s="827"/>
      <c r="AP23" s="822">
        <v>699034</v>
      </c>
      <c r="AQ23" s="822"/>
      <c r="AR23" s="822"/>
      <c r="AS23" s="822"/>
      <c r="AT23" s="822"/>
      <c r="AU23" s="828"/>
      <c r="AV23" s="828"/>
      <c r="AW23" s="828"/>
      <c r="AX23" s="828"/>
      <c r="AY23" s="829"/>
      <c r="AZ23" s="837" t="s">
        <v>118</v>
      </c>
      <c r="BA23" s="838"/>
      <c r="BB23" s="838"/>
      <c r="BC23" s="838"/>
      <c r="BD23" s="839"/>
      <c r="BE23" s="241"/>
      <c r="BF23" s="241"/>
      <c r="BG23" s="241"/>
      <c r="BH23" s="241"/>
      <c r="BI23" s="241"/>
      <c r="BJ23" s="241"/>
      <c r="BK23" s="241"/>
      <c r="BL23" s="241"/>
      <c r="BM23" s="241"/>
      <c r="BN23" s="241"/>
      <c r="BO23" s="241"/>
      <c r="BP23" s="241"/>
      <c r="BQ23" s="250">
        <v>17</v>
      </c>
      <c r="BR23" s="251"/>
      <c r="BS23" s="790" t="s">
        <v>557</v>
      </c>
      <c r="BT23" s="791"/>
      <c r="BU23" s="791"/>
      <c r="BV23" s="791"/>
      <c r="BW23" s="791"/>
      <c r="BX23" s="791"/>
      <c r="BY23" s="791"/>
      <c r="BZ23" s="791"/>
      <c r="CA23" s="791"/>
      <c r="CB23" s="791"/>
      <c r="CC23" s="791"/>
      <c r="CD23" s="791"/>
      <c r="CE23" s="791"/>
      <c r="CF23" s="791"/>
      <c r="CG23" s="792"/>
      <c r="CH23" s="803" t="s">
        <v>485</v>
      </c>
      <c r="CI23" s="804"/>
      <c r="CJ23" s="804"/>
      <c r="CK23" s="804"/>
      <c r="CL23" s="805"/>
      <c r="CM23" s="803">
        <v>656</v>
      </c>
      <c r="CN23" s="804"/>
      <c r="CO23" s="804"/>
      <c r="CP23" s="804"/>
      <c r="CQ23" s="805"/>
      <c r="CR23" s="803">
        <v>70</v>
      </c>
      <c r="CS23" s="804"/>
      <c r="CT23" s="804"/>
      <c r="CU23" s="804"/>
      <c r="CV23" s="805"/>
      <c r="CW23" s="803" t="s">
        <v>485</v>
      </c>
      <c r="CX23" s="804"/>
      <c r="CY23" s="804"/>
      <c r="CZ23" s="804"/>
      <c r="DA23" s="805"/>
      <c r="DB23" s="803" t="s">
        <v>485</v>
      </c>
      <c r="DC23" s="804"/>
      <c r="DD23" s="804"/>
      <c r="DE23" s="804"/>
      <c r="DF23" s="805"/>
      <c r="DG23" s="803" t="s">
        <v>485</v>
      </c>
      <c r="DH23" s="804"/>
      <c r="DI23" s="804"/>
      <c r="DJ23" s="804"/>
      <c r="DK23" s="805"/>
      <c r="DL23" s="803" t="s">
        <v>485</v>
      </c>
      <c r="DM23" s="804"/>
      <c r="DN23" s="804"/>
      <c r="DO23" s="804"/>
      <c r="DP23" s="805"/>
      <c r="DQ23" s="803" t="s">
        <v>485</v>
      </c>
      <c r="DR23" s="804"/>
      <c r="DS23" s="804"/>
      <c r="DT23" s="804"/>
      <c r="DU23" s="805"/>
      <c r="DV23" s="806"/>
      <c r="DW23" s="807"/>
      <c r="DX23" s="807"/>
      <c r="DY23" s="807"/>
      <c r="DZ23" s="808"/>
      <c r="EA23" s="242"/>
    </row>
    <row r="24" spans="1:131" s="243" customFormat="1" ht="26.25" customHeight="1" x14ac:dyDescent="0.15">
      <c r="A24" s="836" t="s">
        <v>376</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40"/>
      <c r="BA24" s="240"/>
      <c r="BB24" s="240"/>
      <c r="BC24" s="240"/>
      <c r="BD24" s="240"/>
      <c r="BE24" s="241"/>
      <c r="BF24" s="241"/>
      <c r="BG24" s="241"/>
      <c r="BH24" s="241"/>
      <c r="BI24" s="241"/>
      <c r="BJ24" s="241"/>
      <c r="BK24" s="241"/>
      <c r="BL24" s="241"/>
      <c r="BM24" s="241"/>
      <c r="BN24" s="241"/>
      <c r="BO24" s="241"/>
      <c r="BP24" s="241"/>
      <c r="BQ24" s="250">
        <v>18</v>
      </c>
      <c r="BR24" s="251"/>
      <c r="BS24" s="790" t="s">
        <v>558</v>
      </c>
      <c r="BT24" s="791"/>
      <c r="BU24" s="791"/>
      <c r="BV24" s="791"/>
      <c r="BW24" s="791"/>
      <c r="BX24" s="791"/>
      <c r="BY24" s="791"/>
      <c r="BZ24" s="791"/>
      <c r="CA24" s="791"/>
      <c r="CB24" s="791"/>
      <c r="CC24" s="791"/>
      <c r="CD24" s="791"/>
      <c r="CE24" s="791"/>
      <c r="CF24" s="791"/>
      <c r="CG24" s="792"/>
      <c r="CH24" s="803">
        <v>18</v>
      </c>
      <c r="CI24" s="804"/>
      <c r="CJ24" s="804"/>
      <c r="CK24" s="804"/>
      <c r="CL24" s="805"/>
      <c r="CM24" s="803">
        <v>88</v>
      </c>
      <c r="CN24" s="804"/>
      <c r="CO24" s="804"/>
      <c r="CP24" s="804"/>
      <c r="CQ24" s="805"/>
      <c r="CR24" s="803">
        <v>96</v>
      </c>
      <c r="CS24" s="804"/>
      <c r="CT24" s="804"/>
      <c r="CU24" s="804"/>
      <c r="CV24" s="805"/>
      <c r="CW24" s="803" t="s">
        <v>485</v>
      </c>
      <c r="CX24" s="804"/>
      <c r="CY24" s="804"/>
      <c r="CZ24" s="804"/>
      <c r="DA24" s="805"/>
      <c r="DB24" s="803" t="s">
        <v>485</v>
      </c>
      <c r="DC24" s="804"/>
      <c r="DD24" s="804"/>
      <c r="DE24" s="804"/>
      <c r="DF24" s="805"/>
      <c r="DG24" s="803" t="s">
        <v>485</v>
      </c>
      <c r="DH24" s="804"/>
      <c r="DI24" s="804"/>
      <c r="DJ24" s="804"/>
      <c r="DK24" s="805"/>
      <c r="DL24" s="803" t="s">
        <v>485</v>
      </c>
      <c r="DM24" s="804"/>
      <c r="DN24" s="804"/>
      <c r="DO24" s="804"/>
      <c r="DP24" s="805"/>
      <c r="DQ24" s="803" t="s">
        <v>485</v>
      </c>
      <c r="DR24" s="804"/>
      <c r="DS24" s="804"/>
      <c r="DT24" s="804"/>
      <c r="DU24" s="805"/>
      <c r="DV24" s="806"/>
      <c r="DW24" s="807"/>
      <c r="DX24" s="807"/>
      <c r="DY24" s="807"/>
      <c r="DZ24" s="808"/>
      <c r="EA24" s="242"/>
    </row>
    <row r="25" spans="1:131" s="235" customFormat="1" ht="26.25" customHeight="1" thickBot="1" x14ac:dyDescent="0.2">
      <c r="A25" s="771" t="s">
        <v>377</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40"/>
      <c r="BK25" s="240"/>
      <c r="BL25" s="240"/>
      <c r="BM25" s="240"/>
      <c r="BN25" s="240"/>
      <c r="BO25" s="253"/>
      <c r="BP25" s="253"/>
      <c r="BQ25" s="250">
        <v>19</v>
      </c>
      <c r="BR25" s="251"/>
      <c r="BS25" s="790" t="s">
        <v>559</v>
      </c>
      <c r="BT25" s="791"/>
      <c r="BU25" s="791"/>
      <c r="BV25" s="791"/>
      <c r="BW25" s="791"/>
      <c r="BX25" s="791"/>
      <c r="BY25" s="791"/>
      <c r="BZ25" s="791"/>
      <c r="CA25" s="791"/>
      <c r="CB25" s="791"/>
      <c r="CC25" s="791"/>
      <c r="CD25" s="791"/>
      <c r="CE25" s="791"/>
      <c r="CF25" s="791"/>
      <c r="CG25" s="792"/>
      <c r="CH25" s="803">
        <v>5</v>
      </c>
      <c r="CI25" s="804"/>
      <c r="CJ25" s="804"/>
      <c r="CK25" s="804"/>
      <c r="CL25" s="805"/>
      <c r="CM25" s="803">
        <v>2867</v>
      </c>
      <c r="CN25" s="804"/>
      <c r="CO25" s="804"/>
      <c r="CP25" s="804"/>
      <c r="CQ25" s="805"/>
      <c r="CR25" s="803">
        <v>78</v>
      </c>
      <c r="CS25" s="804"/>
      <c r="CT25" s="804"/>
      <c r="CU25" s="804"/>
      <c r="CV25" s="805"/>
      <c r="CW25" s="803" t="s">
        <v>485</v>
      </c>
      <c r="CX25" s="804"/>
      <c r="CY25" s="804"/>
      <c r="CZ25" s="804"/>
      <c r="DA25" s="805"/>
      <c r="DB25" s="803" t="s">
        <v>485</v>
      </c>
      <c r="DC25" s="804"/>
      <c r="DD25" s="804"/>
      <c r="DE25" s="804"/>
      <c r="DF25" s="805"/>
      <c r="DG25" s="803" t="s">
        <v>485</v>
      </c>
      <c r="DH25" s="804"/>
      <c r="DI25" s="804"/>
      <c r="DJ25" s="804"/>
      <c r="DK25" s="805"/>
      <c r="DL25" s="803" t="s">
        <v>485</v>
      </c>
      <c r="DM25" s="804"/>
      <c r="DN25" s="804"/>
      <c r="DO25" s="804"/>
      <c r="DP25" s="805"/>
      <c r="DQ25" s="803" t="s">
        <v>485</v>
      </c>
      <c r="DR25" s="804"/>
      <c r="DS25" s="804"/>
      <c r="DT25" s="804"/>
      <c r="DU25" s="805"/>
      <c r="DV25" s="806"/>
      <c r="DW25" s="807"/>
      <c r="DX25" s="807"/>
      <c r="DY25" s="807"/>
      <c r="DZ25" s="808"/>
      <c r="EA25" s="234"/>
    </row>
    <row r="26" spans="1:131" s="235" customFormat="1" ht="26.25" customHeight="1" x14ac:dyDescent="0.15">
      <c r="A26" s="762" t="s">
        <v>343</v>
      </c>
      <c r="B26" s="763"/>
      <c r="C26" s="763"/>
      <c r="D26" s="763"/>
      <c r="E26" s="763"/>
      <c r="F26" s="763"/>
      <c r="G26" s="763"/>
      <c r="H26" s="763"/>
      <c r="I26" s="763"/>
      <c r="J26" s="763"/>
      <c r="K26" s="763"/>
      <c r="L26" s="763"/>
      <c r="M26" s="763"/>
      <c r="N26" s="763"/>
      <c r="O26" s="763"/>
      <c r="P26" s="764"/>
      <c r="Q26" s="739" t="s">
        <v>378</v>
      </c>
      <c r="R26" s="740"/>
      <c r="S26" s="740"/>
      <c r="T26" s="740"/>
      <c r="U26" s="741"/>
      <c r="V26" s="739" t="s">
        <v>379</v>
      </c>
      <c r="W26" s="740"/>
      <c r="X26" s="740"/>
      <c r="Y26" s="740"/>
      <c r="Z26" s="741"/>
      <c r="AA26" s="739" t="s">
        <v>380</v>
      </c>
      <c r="AB26" s="740"/>
      <c r="AC26" s="740"/>
      <c r="AD26" s="740"/>
      <c r="AE26" s="740"/>
      <c r="AF26" s="840" t="s">
        <v>381</v>
      </c>
      <c r="AG26" s="841"/>
      <c r="AH26" s="841"/>
      <c r="AI26" s="841"/>
      <c r="AJ26" s="842"/>
      <c r="AK26" s="740" t="s">
        <v>382</v>
      </c>
      <c r="AL26" s="740"/>
      <c r="AM26" s="740"/>
      <c r="AN26" s="740"/>
      <c r="AO26" s="741"/>
      <c r="AP26" s="739" t="s">
        <v>383</v>
      </c>
      <c r="AQ26" s="740"/>
      <c r="AR26" s="740"/>
      <c r="AS26" s="740"/>
      <c r="AT26" s="741"/>
      <c r="AU26" s="739" t="s">
        <v>384</v>
      </c>
      <c r="AV26" s="740"/>
      <c r="AW26" s="740"/>
      <c r="AX26" s="740"/>
      <c r="AY26" s="741"/>
      <c r="AZ26" s="739" t="s">
        <v>385</v>
      </c>
      <c r="BA26" s="740"/>
      <c r="BB26" s="740"/>
      <c r="BC26" s="740"/>
      <c r="BD26" s="741"/>
      <c r="BE26" s="739" t="s">
        <v>350</v>
      </c>
      <c r="BF26" s="740"/>
      <c r="BG26" s="740"/>
      <c r="BH26" s="740"/>
      <c r="BI26" s="751"/>
      <c r="BJ26" s="240"/>
      <c r="BK26" s="240"/>
      <c r="BL26" s="240"/>
      <c r="BM26" s="240"/>
      <c r="BN26" s="240"/>
      <c r="BO26" s="253"/>
      <c r="BP26" s="253"/>
      <c r="BQ26" s="250">
        <v>20</v>
      </c>
      <c r="BR26" s="251"/>
      <c r="BS26" s="790" t="s">
        <v>560</v>
      </c>
      <c r="BT26" s="791"/>
      <c r="BU26" s="791"/>
      <c r="BV26" s="791"/>
      <c r="BW26" s="791"/>
      <c r="BX26" s="791"/>
      <c r="BY26" s="791"/>
      <c r="BZ26" s="791"/>
      <c r="CA26" s="791"/>
      <c r="CB26" s="791"/>
      <c r="CC26" s="791"/>
      <c r="CD26" s="791"/>
      <c r="CE26" s="791"/>
      <c r="CF26" s="791"/>
      <c r="CG26" s="792"/>
      <c r="CH26" s="803" t="s">
        <v>485</v>
      </c>
      <c r="CI26" s="804"/>
      <c r="CJ26" s="804"/>
      <c r="CK26" s="804"/>
      <c r="CL26" s="805"/>
      <c r="CM26" s="803">
        <v>52</v>
      </c>
      <c r="CN26" s="804"/>
      <c r="CO26" s="804"/>
      <c r="CP26" s="804"/>
      <c r="CQ26" s="805"/>
      <c r="CR26" s="803">
        <v>20</v>
      </c>
      <c r="CS26" s="804"/>
      <c r="CT26" s="804"/>
      <c r="CU26" s="804"/>
      <c r="CV26" s="805"/>
      <c r="CW26" s="803">
        <v>12</v>
      </c>
      <c r="CX26" s="804"/>
      <c r="CY26" s="804"/>
      <c r="CZ26" s="804"/>
      <c r="DA26" s="805"/>
      <c r="DB26" s="803" t="s">
        <v>485</v>
      </c>
      <c r="DC26" s="804"/>
      <c r="DD26" s="804"/>
      <c r="DE26" s="804"/>
      <c r="DF26" s="805"/>
      <c r="DG26" s="803" t="s">
        <v>485</v>
      </c>
      <c r="DH26" s="804"/>
      <c r="DI26" s="804"/>
      <c r="DJ26" s="804"/>
      <c r="DK26" s="805"/>
      <c r="DL26" s="803" t="s">
        <v>485</v>
      </c>
      <c r="DM26" s="804"/>
      <c r="DN26" s="804"/>
      <c r="DO26" s="804"/>
      <c r="DP26" s="805"/>
      <c r="DQ26" s="803" t="s">
        <v>485</v>
      </c>
      <c r="DR26" s="804"/>
      <c r="DS26" s="804"/>
      <c r="DT26" s="804"/>
      <c r="DU26" s="805"/>
      <c r="DV26" s="806"/>
      <c r="DW26" s="807"/>
      <c r="DX26" s="807"/>
      <c r="DY26" s="807"/>
      <c r="DZ26" s="808"/>
      <c r="EA26" s="234"/>
    </row>
    <row r="27" spans="1:131" s="235"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43"/>
      <c r="AG27" s="844"/>
      <c r="AH27" s="844"/>
      <c r="AI27" s="844"/>
      <c r="AJ27" s="845"/>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40"/>
      <c r="BK27" s="240"/>
      <c r="BL27" s="240"/>
      <c r="BM27" s="240"/>
      <c r="BN27" s="240"/>
      <c r="BO27" s="253"/>
      <c r="BP27" s="253"/>
      <c r="BQ27" s="250">
        <v>21</v>
      </c>
      <c r="BR27" s="251"/>
      <c r="BS27" s="790" t="s">
        <v>561</v>
      </c>
      <c r="BT27" s="791"/>
      <c r="BU27" s="791"/>
      <c r="BV27" s="791"/>
      <c r="BW27" s="791"/>
      <c r="BX27" s="791"/>
      <c r="BY27" s="791"/>
      <c r="BZ27" s="791"/>
      <c r="CA27" s="791"/>
      <c r="CB27" s="791"/>
      <c r="CC27" s="791"/>
      <c r="CD27" s="791"/>
      <c r="CE27" s="791"/>
      <c r="CF27" s="791"/>
      <c r="CG27" s="792"/>
      <c r="CH27" s="803">
        <v>-3</v>
      </c>
      <c r="CI27" s="804"/>
      <c r="CJ27" s="804"/>
      <c r="CK27" s="804"/>
      <c r="CL27" s="805"/>
      <c r="CM27" s="803">
        <v>672</v>
      </c>
      <c r="CN27" s="804"/>
      <c r="CO27" s="804"/>
      <c r="CP27" s="804"/>
      <c r="CQ27" s="805"/>
      <c r="CR27" s="803">
        <v>250</v>
      </c>
      <c r="CS27" s="804"/>
      <c r="CT27" s="804"/>
      <c r="CU27" s="804"/>
      <c r="CV27" s="805"/>
      <c r="CW27" s="803" t="s">
        <v>485</v>
      </c>
      <c r="CX27" s="804"/>
      <c r="CY27" s="804"/>
      <c r="CZ27" s="804"/>
      <c r="DA27" s="805"/>
      <c r="DB27" s="803" t="s">
        <v>485</v>
      </c>
      <c r="DC27" s="804"/>
      <c r="DD27" s="804"/>
      <c r="DE27" s="804"/>
      <c r="DF27" s="805"/>
      <c r="DG27" s="803" t="s">
        <v>485</v>
      </c>
      <c r="DH27" s="804"/>
      <c r="DI27" s="804"/>
      <c r="DJ27" s="804"/>
      <c r="DK27" s="805"/>
      <c r="DL27" s="803" t="s">
        <v>485</v>
      </c>
      <c r="DM27" s="804"/>
      <c r="DN27" s="804"/>
      <c r="DO27" s="804"/>
      <c r="DP27" s="805"/>
      <c r="DQ27" s="803" t="s">
        <v>485</v>
      </c>
      <c r="DR27" s="804"/>
      <c r="DS27" s="804"/>
      <c r="DT27" s="804"/>
      <c r="DU27" s="805"/>
      <c r="DV27" s="806"/>
      <c r="DW27" s="807"/>
      <c r="DX27" s="807"/>
      <c r="DY27" s="807"/>
      <c r="DZ27" s="808"/>
      <c r="EA27" s="234"/>
    </row>
    <row r="28" spans="1:131" s="235" customFormat="1" ht="26.25" customHeight="1" thickTop="1" x14ac:dyDescent="0.15">
      <c r="A28" s="254">
        <v>1</v>
      </c>
      <c r="B28" s="753" t="s">
        <v>386</v>
      </c>
      <c r="C28" s="754"/>
      <c r="D28" s="754"/>
      <c r="E28" s="754"/>
      <c r="F28" s="754"/>
      <c r="G28" s="754"/>
      <c r="H28" s="754"/>
      <c r="I28" s="754"/>
      <c r="J28" s="754"/>
      <c r="K28" s="754"/>
      <c r="L28" s="754"/>
      <c r="M28" s="754"/>
      <c r="N28" s="754"/>
      <c r="O28" s="754"/>
      <c r="P28" s="755"/>
      <c r="Q28" s="850">
        <v>87244</v>
      </c>
      <c r="R28" s="851"/>
      <c r="S28" s="851"/>
      <c r="T28" s="851"/>
      <c r="U28" s="851"/>
      <c r="V28" s="851">
        <v>85874</v>
      </c>
      <c r="W28" s="851"/>
      <c r="X28" s="851"/>
      <c r="Y28" s="851"/>
      <c r="Z28" s="851"/>
      <c r="AA28" s="851">
        <v>1371</v>
      </c>
      <c r="AB28" s="851"/>
      <c r="AC28" s="851"/>
      <c r="AD28" s="851"/>
      <c r="AE28" s="852"/>
      <c r="AF28" s="853">
        <v>1371</v>
      </c>
      <c r="AG28" s="851"/>
      <c r="AH28" s="851"/>
      <c r="AI28" s="851"/>
      <c r="AJ28" s="854"/>
      <c r="AK28" s="855">
        <v>5519</v>
      </c>
      <c r="AL28" s="846"/>
      <c r="AM28" s="846"/>
      <c r="AN28" s="846"/>
      <c r="AO28" s="846"/>
      <c r="AP28" s="846" t="s">
        <v>485</v>
      </c>
      <c r="AQ28" s="846"/>
      <c r="AR28" s="846"/>
      <c r="AS28" s="846"/>
      <c r="AT28" s="846"/>
      <c r="AU28" s="846">
        <v>5411</v>
      </c>
      <c r="AV28" s="846"/>
      <c r="AW28" s="846"/>
      <c r="AX28" s="846"/>
      <c r="AY28" s="846"/>
      <c r="AZ28" s="847" t="s">
        <v>485</v>
      </c>
      <c r="BA28" s="847"/>
      <c r="BB28" s="847"/>
      <c r="BC28" s="847"/>
      <c r="BD28" s="847"/>
      <c r="BE28" s="848"/>
      <c r="BF28" s="848"/>
      <c r="BG28" s="848"/>
      <c r="BH28" s="848"/>
      <c r="BI28" s="849"/>
      <c r="BJ28" s="240"/>
      <c r="BK28" s="240"/>
      <c r="BL28" s="240"/>
      <c r="BM28" s="240"/>
      <c r="BN28" s="240"/>
      <c r="BO28" s="253"/>
      <c r="BP28" s="253"/>
      <c r="BQ28" s="250">
        <v>22</v>
      </c>
      <c r="BR28" s="251"/>
      <c r="BS28" s="790" t="s">
        <v>562</v>
      </c>
      <c r="BT28" s="791"/>
      <c r="BU28" s="791"/>
      <c r="BV28" s="791"/>
      <c r="BW28" s="791"/>
      <c r="BX28" s="791"/>
      <c r="BY28" s="791"/>
      <c r="BZ28" s="791"/>
      <c r="CA28" s="791"/>
      <c r="CB28" s="791"/>
      <c r="CC28" s="791"/>
      <c r="CD28" s="791"/>
      <c r="CE28" s="791"/>
      <c r="CF28" s="791"/>
      <c r="CG28" s="792"/>
      <c r="CH28" s="803" t="s">
        <v>485</v>
      </c>
      <c r="CI28" s="804"/>
      <c r="CJ28" s="804"/>
      <c r="CK28" s="804"/>
      <c r="CL28" s="805"/>
      <c r="CM28" s="803">
        <v>490</v>
      </c>
      <c r="CN28" s="804"/>
      <c r="CO28" s="804"/>
      <c r="CP28" s="804"/>
      <c r="CQ28" s="805"/>
      <c r="CR28" s="803">
        <v>200</v>
      </c>
      <c r="CS28" s="804"/>
      <c r="CT28" s="804"/>
      <c r="CU28" s="804"/>
      <c r="CV28" s="805"/>
      <c r="CW28" s="803">
        <v>2</v>
      </c>
      <c r="CX28" s="804"/>
      <c r="CY28" s="804"/>
      <c r="CZ28" s="804"/>
      <c r="DA28" s="805"/>
      <c r="DB28" s="803" t="s">
        <v>485</v>
      </c>
      <c r="DC28" s="804"/>
      <c r="DD28" s="804"/>
      <c r="DE28" s="804"/>
      <c r="DF28" s="805"/>
      <c r="DG28" s="803" t="s">
        <v>485</v>
      </c>
      <c r="DH28" s="804"/>
      <c r="DI28" s="804"/>
      <c r="DJ28" s="804"/>
      <c r="DK28" s="805"/>
      <c r="DL28" s="803" t="s">
        <v>485</v>
      </c>
      <c r="DM28" s="804"/>
      <c r="DN28" s="804"/>
      <c r="DO28" s="804"/>
      <c r="DP28" s="805"/>
      <c r="DQ28" s="803" t="s">
        <v>485</v>
      </c>
      <c r="DR28" s="804"/>
      <c r="DS28" s="804"/>
      <c r="DT28" s="804"/>
      <c r="DU28" s="805"/>
      <c r="DV28" s="806"/>
      <c r="DW28" s="807"/>
      <c r="DX28" s="807"/>
      <c r="DY28" s="807"/>
      <c r="DZ28" s="808"/>
      <c r="EA28" s="234"/>
    </row>
    <row r="29" spans="1:131" s="235" customFormat="1" ht="26.25" customHeight="1" x14ac:dyDescent="0.15">
      <c r="A29" s="254">
        <v>2</v>
      </c>
      <c r="B29" s="777" t="s">
        <v>387</v>
      </c>
      <c r="C29" s="778"/>
      <c r="D29" s="778"/>
      <c r="E29" s="778"/>
      <c r="F29" s="778"/>
      <c r="G29" s="778"/>
      <c r="H29" s="778"/>
      <c r="I29" s="778"/>
      <c r="J29" s="778"/>
      <c r="K29" s="778"/>
      <c r="L29" s="778"/>
      <c r="M29" s="778"/>
      <c r="N29" s="778"/>
      <c r="O29" s="778"/>
      <c r="P29" s="779"/>
      <c r="Q29" s="780">
        <v>378</v>
      </c>
      <c r="R29" s="781"/>
      <c r="S29" s="781"/>
      <c r="T29" s="781"/>
      <c r="U29" s="781"/>
      <c r="V29" s="781">
        <v>370</v>
      </c>
      <c r="W29" s="781"/>
      <c r="X29" s="781"/>
      <c r="Y29" s="781"/>
      <c r="Z29" s="781"/>
      <c r="AA29" s="781">
        <v>7</v>
      </c>
      <c r="AB29" s="781"/>
      <c r="AC29" s="781"/>
      <c r="AD29" s="781"/>
      <c r="AE29" s="782"/>
      <c r="AF29" s="856">
        <v>2163</v>
      </c>
      <c r="AG29" s="781"/>
      <c r="AH29" s="781"/>
      <c r="AI29" s="781"/>
      <c r="AJ29" s="857"/>
      <c r="AK29" s="860" t="s">
        <v>485</v>
      </c>
      <c r="AL29" s="861"/>
      <c r="AM29" s="861"/>
      <c r="AN29" s="861"/>
      <c r="AO29" s="861"/>
      <c r="AP29" s="861" t="s">
        <v>485</v>
      </c>
      <c r="AQ29" s="861"/>
      <c r="AR29" s="861"/>
      <c r="AS29" s="861"/>
      <c r="AT29" s="861"/>
      <c r="AU29" s="861" t="s">
        <v>485</v>
      </c>
      <c r="AV29" s="861"/>
      <c r="AW29" s="861"/>
      <c r="AX29" s="861"/>
      <c r="AY29" s="861"/>
      <c r="AZ29" s="862" t="s">
        <v>485</v>
      </c>
      <c r="BA29" s="862"/>
      <c r="BB29" s="862"/>
      <c r="BC29" s="862"/>
      <c r="BD29" s="862"/>
      <c r="BE29" s="858" t="s">
        <v>388</v>
      </c>
      <c r="BF29" s="858"/>
      <c r="BG29" s="858"/>
      <c r="BH29" s="858"/>
      <c r="BI29" s="859"/>
      <c r="BJ29" s="240"/>
      <c r="BK29" s="240"/>
      <c r="BL29" s="240"/>
      <c r="BM29" s="240"/>
      <c r="BN29" s="240"/>
      <c r="BO29" s="253"/>
      <c r="BP29" s="253"/>
      <c r="BQ29" s="250">
        <v>23</v>
      </c>
      <c r="BR29" s="251"/>
      <c r="BS29" s="790" t="s">
        <v>563</v>
      </c>
      <c r="BT29" s="791"/>
      <c r="BU29" s="791"/>
      <c r="BV29" s="791"/>
      <c r="BW29" s="791"/>
      <c r="BX29" s="791"/>
      <c r="BY29" s="791"/>
      <c r="BZ29" s="791"/>
      <c r="CA29" s="791"/>
      <c r="CB29" s="791"/>
      <c r="CC29" s="791"/>
      <c r="CD29" s="791"/>
      <c r="CE29" s="791"/>
      <c r="CF29" s="791"/>
      <c r="CG29" s="792"/>
      <c r="CH29" s="803" t="s">
        <v>485</v>
      </c>
      <c r="CI29" s="804"/>
      <c r="CJ29" s="804"/>
      <c r="CK29" s="804"/>
      <c r="CL29" s="805"/>
      <c r="CM29" s="803" t="s">
        <v>485</v>
      </c>
      <c r="CN29" s="804"/>
      <c r="CO29" s="804"/>
      <c r="CP29" s="804"/>
      <c r="CQ29" s="805"/>
      <c r="CR29" s="803">
        <v>2</v>
      </c>
      <c r="CS29" s="804"/>
      <c r="CT29" s="804"/>
      <c r="CU29" s="804"/>
      <c r="CV29" s="805"/>
      <c r="CW29" s="803" t="s">
        <v>485</v>
      </c>
      <c r="CX29" s="804"/>
      <c r="CY29" s="804"/>
      <c r="CZ29" s="804"/>
      <c r="DA29" s="805"/>
      <c r="DB29" s="803" t="s">
        <v>485</v>
      </c>
      <c r="DC29" s="804"/>
      <c r="DD29" s="804"/>
      <c r="DE29" s="804"/>
      <c r="DF29" s="805"/>
      <c r="DG29" s="803" t="s">
        <v>485</v>
      </c>
      <c r="DH29" s="804"/>
      <c r="DI29" s="804"/>
      <c r="DJ29" s="804"/>
      <c r="DK29" s="805"/>
      <c r="DL29" s="803" t="s">
        <v>485</v>
      </c>
      <c r="DM29" s="804"/>
      <c r="DN29" s="804"/>
      <c r="DO29" s="804"/>
      <c r="DP29" s="805"/>
      <c r="DQ29" s="803" t="s">
        <v>485</v>
      </c>
      <c r="DR29" s="804"/>
      <c r="DS29" s="804"/>
      <c r="DT29" s="804"/>
      <c r="DU29" s="805"/>
      <c r="DV29" s="806"/>
      <c r="DW29" s="807"/>
      <c r="DX29" s="807"/>
      <c r="DY29" s="807"/>
      <c r="DZ29" s="808"/>
      <c r="EA29" s="234"/>
    </row>
    <row r="30" spans="1:131" s="235" customFormat="1" ht="26.25" customHeight="1" x14ac:dyDescent="0.15">
      <c r="A30" s="254">
        <v>3</v>
      </c>
      <c r="B30" s="777" t="s">
        <v>389</v>
      </c>
      <c r="C30" s="778"/>
      <c r="D30" s="778"/>
      <c r="E30" s="778"/>
      <c r="F30" s="778"/>
      <c r="G30" s="778"/>
      <c r="H30" s="778"/>
      <c r="I30" s="778"/>
      <c r="J30" s="778"/>
      <c r="K30" s="778"/>
      <c r="L30" s="778"/>
      <c r="M30" s="778"/>
      <c r="N30" s="778"/>
      <c r="O30" s="778"/>
      <c r="P30" s="779"/>
      <c r="Q30" s="780">
        <v>1081</v>
      </c>
      <c r="R30" s="781"/>
      <c r="S30" s="781"/>
      <c r="T30" s="781"/>
      <c r="U30" s="781"/>
      <c r="V30" s="781">
        <v>416</v>
      </c>
      <c r="W30" s="781"/>
      <c r="X30" s="781"/>
      <c r="Y30" s="781"/>
      <c r="Z30" s="781"/>
      <c r="AA30" s="781">
        <v>665</v>
      </c>
      <c r="AB30" s="781"/>
      <c r="AC30" s="781"/>
      <c r="AD30" s="781"/>
      <c r="AE30" s="782"/>
      <c r="AF30" s="856">
        <v>645</v>
      </c>
      <c r="AG30" s="781"/>
      <c r="AH30" s="781"/>
      <c r="AI30" s="781"/>
      <c r="AJ30" s="857"/>
      <c r="AK30" s="860" t="s">
        <v>485</v>
      </c>
      <c r="AL30" s="861"/>
      <c r="AM30" s="861"/>
      <c r="AN30" s="861"/>
      <c r="AO30" s="861"/>
      <c r="AP30" s="861">
        <v>3258</v>
      </c>
      <c r="AQ30" s="861"/>
      <c r="AR30" s="861"/>
      <c r="AS30" s="861"/>
      <c r="AT30" s="861"/>
      <c r="AU30" s="861" t="s">
        <v>485</v>
      </c>
      <c r="AV30" s="861"/>
      <c r="AW30" s="861"/>
      <c r="AX30" s="861"/>
      <c r="AY30" s="861"/>
      <c r="AZ30" s="862" t="s">
        <v>485</v>
      </c>
      <c r="BA30" s="862"/>
      <c r="BB30" s="862"/>
      <c r="BC30" s="862"/>
      <c r="BD30" s="862"/>
      <c r="BE30" s="858" t="s">
        <v>390</v>
      </c>
      <c r="BF30" s="858"/>
      <c r="BG30" s="858"/>
      <c r="BH30" s="858"/>
      <c r="BI30" s="859"/>
      <c r="BJ30" s="240"/>
      <c r="BK30" s="240"/>
      <c r="BL30" s="240"/>
      <c r="BM30" s="240"/>
      <c r="BN30" s="240"/>
      <c r="BO30" s="253"/>
      <c r="BP30" s="253"/>
      <c r="BQ30" s="250">
        <v>24</v>
      </c>
      <c r="BR30" s="251"/>
      <c r="BS30" s="790" t="s">
        <v>564</v>
      </c>
      <c r="BT30" s="791"/>
      <c r="BU30" s="791"/>
      <c r="BV30" s="791"/>
      <c r="BW30" s="791"/>
      <c r="BX30" s="791"/>
      <c r="BY30" s="791"/>
      <c r="BZ30" s="791"/>
      <c r="CA30" s="791"/>
      <c r="CB30" s="791"/>
      <c r="CC30" s="791"/>
      <c r="CD30" s="791"/>
      <c r="CE30" s="791"/>
      <c r="CF30" s="791"/>
      <c r="CG30" s="792"/>
      <c r="CH30" s="803">
        <v>45</v>
      </c>
      <c r="CI30" s="804"/>
      <c r="CJ30" s="804"/>
      <c r="CK30" s="804"/>
      <c r="CL30" s="805"/>
      <c r="CM30" s="803">
        <v>1141</v>
      </c>
      <c r="CN30" s="804"/>
      <c r="CO30" s="804"/>
      <c r="CP30" s="804"/>
      <c r="CQ30" s="805"/>
      <c r="CR30" s="803">
        <v>10</v>
      </c>
      <c r="CS30" s="804"/>
      <c r="CT30" s="804"/>
      <c r="CU30" s="804"/>
      <c r="CV30" s="805"/>
      <c r="CW30" s="803" t="s">
        <v>485</v>
      </c>
      <c r="CX30" s="804"/>
      <c r="CY30" s="804"/>
      <c r="CZ30" s="804"/>
      <c r="DA30" s="805"/>
      <c r="DB30" s="803" t="s">
        <v>485</v>
      </c>
      <c r="DC30" s="804"/>
      <c r="DD30" s="804"/>
      <c r="DE30" s="804"/>
      <c r="DF30" s="805"/>
      <c r="DG30" s="803" t="s">
        <v>485</v>
      </c>
      <c r="DH30" s="804"/>
      <c r="DI30" s="804"/>
      <c r="DJ30" s="804"/>
      <c r="DK30" s="805"/>
      <c r="DL30" s="803" t="s">
        <v>485</v>
      </c>
      <c r="DM30" s="804"/>
      <c r="DN30" s="804"/>
      <c r="DO30" s="804"/>
      <c r="DP30" s="805"/>
      <c r="DQ30" s="803" t="s">
        <v>485</v>
      </c>
      <c r="DR30" s="804"/>
      <c r="DS30" s="804"/>
      <c r="DT30" s="804"/>
      <c r="DU30" s="805"/>
      <c r="DV30" s="806"/>
      <c r="DW30" s="807"/>
      <c r="DX30" s="807"/>
      <c r="DY30" s="807"/>
      <c r="DZ30" s="808"/>
      <c r="EA30" s="234"/>
    </row>
    <row r="31" spans="1:131" s="235" customFormat="1" ht="26.25" customHeight="1" x14ac:dyDescent="0.15">
      <c r="A31" s="254">
        <v>4</v>
      </c>
      <c r="B31" s="777" t="s">
        <v>391</v>
      </c>
      <c r="C31" s="778"/>
      <c r="D31" s="778"/>
      <c r="E31" s="778"/>
      <c r="F31" s="778"/>
      <c r="G31" s="778"/>
      <c r="H31" s="778"/>
      <c r="I31" s="778"/>
      <c r="J31" s="778"/>
      <c r="K31" s="778"/>
      <c r="L31" s="778"/>
      <c r="M31" s="778"/>
      <c r="N31" s="778"/>
      <c r="O31" s="778"/>
      <c r="P31" s="779"/>
      <c r="Q31" s="780">
        <v>211</v>
      </c>
      <c r="R31" s="781"/>
      <c r="S31" s="781"/>
      <c r="T31" s="781"/>
      <c r="U31" s="781"/>
      <c r="V31" s="781">
        <v>207</v>
      </c>
      <c r="W31" s="781"/>
      <c r="X31" s="781"/>
      <c r="Y31" s="781"/>
      <c r="Z31" s="781"/>
      <c r="AA31" s="781">
        <v>3</v>
      </c>
      <c r="AB31" s="781"/>
      <c r="AC31" s="781"/>
      <c r="AD31" s="781"/>
      <c r="AE31" s="782"/>
      <c r="AF31" s="856">
        <v>585</v>
      </c>
      <c r="AG31" s="781"/>
      <c r="AH31" s="781"/>
      <c r="AI31" s="781"/>
      <c r="AJ31" s="857"/>
      <c r="AK31" s="860" t="s">
        <v>485</v>
      </c>
      <c r="AL31" s="861"/>
      <c r="AM31" s="861"/>
      <c r="AN31" s="861"/>
      <c r="AO31" s="861"/>
      <c r="AP31" s="861" t="s">
        <v>485</v>
      </c>
      <c r="AQ31" s="861"/>
      <c r="AR31" s="861"/>
      <c r="AS31" s="861"/>
      <c r="AT31" s="861"/>
      <c r="AU31" s="861" t="s">
        <v>485</v>
      </c>
      <c r="AV31" s="861"/>
      <c r="AW31" s="861"/>
      <c r="AX31" s="861"/>
      <c r="AY31" s="861"/>
      <c r="AZ31" s="862" t="s">
        <v>485</v>
      </c>
      <c r="BA31" s="862"/>
      <c r="BB31" s="862"/>
      <c r="BC31" s="862"/>
      <c r="BD31" s="862"/>
      <c r="BE31" s="858" t="s">
        <v>390</v>
      </c>
      <c r="BF31" s="858"/>
      <c r="BG31" s="858"/>
      <c r="BH31" s="858"/>
      <c r="BI31" s="859"/>
      <c r="BJ31" s="240"/>
      <c r="BK31" s="240"/>
      <c r="BL31" s="240"/>
      <c r="BM31" s="240"/>
      <c r="BN31" s="240"/>
      <c r="BO31" s="253"/>
      <c r="BP31" s="253"/>
      <c r="BQ31" s="250">
        <v>25</v>
      </c>
      <c r="BR31" s="251"/>
      <c r="BS31" s="790" t="s">
        <v>565</v>
      </c>
      <c r="BT31" s="791"/>
      <c r="BU31" s="791"/>
      <c r="BV31" s="791"/>
      <c r="BW31" s="791"/>
      <c r="BX31" s="791"/>
      <c r="BY31" s="791"/>
      <c r="BZ31" s="791"/>
      <c r="CA31" s="791"/>
      <c r="CB31" s="791"/>
      <c r="CC31" s="791"/>
      <c r="CD31" s="791"/>
      <c r="CE31" s="791"/>
      <c r="CF31" s="791"/>
      <c r="CG31" s="792"/>
      <c r="CH31" s="803" t="s">
        <v>485</v>
      </c>
      <c r="CI31" s="804"/>
      <c r="CJ31" s="804"/>
      <c r="CK31" s="804"/>
      <c r="CL31" s="805"/>
      <c r="CM31" s="803">
        <v>82</v>
      </c>
      <c r="CN31" s="804"/>
      <c r="CO31" s="804"/>
      <c r="CP31" s="804"/>
      <c r="CQ31" s="805"/>
      <c r="CR31" s="803">
        <v>19</v>
      </c>
      <c r="CS31" s="804"/>
      <c r="CT31" s="804"/>
      <c r="CU31" s="804"/>
      <c r="CV31" s="805"/>
      <c r="CW31" s="803" t="s">
        <v>485</v>
      </c>
      <c r="CX31" s="804"/>
      <c r="CY31" s="804"/>
      <c r="CZ31" s="804"/>
      <c r="DA31" s="805"/>
      <c r="DB31" s="803" t="s">
        <v>485</v>
      </c>
      <c r="DC31" s="804"/>
      <c r="DD31" s="804"/>
      <c r="DE31" s="804"/>
      <c r="DF31" s="805"/>
      <c r="DG31" s="803" t="s">
        <v>485</v>
      </c>
      <c r="DH31" s="804"/>
      <c r="DI31" s="804"/>
      <c r="DJ31" s="804"/>
      <c r="DK31" s="805"/>
      <c r="DL31" s="803" t="s">
        <v>485</v>
      </c>
      <c r="DM31" s="804"/>
      <c r="DN31" s="804"/>
      <c r="DO31" s="804"/>
      <c r="DP31" s="805"/>
      <c r="DQ31" s="803" t="s">
        <v>485</v>
      </c>
      <c r="DR31" s="804"/>
      <c r="DS31" s="804"/>
      <c r="DT31" s="804"/>
      <c r="DU31" s="805"/>
      <c r="DV31" s="806"/>
      <c r="DW31" s="807"/>
      <c r="DX31" s="807"/>
      <c r="DY31" s="807"/>
      <c r="DZ31" s="808"/>
      <c r="EA31" s="234"/>
    </row>
    <row r="32" spans="1:131" s="235" customFormat="1" ht="26.25" customHeight="1" x14ac:dyDescent="0.15">
      <c r="A32" s="254">
        <v>5</v>
      </c>
      <c r="B32" s="777"/>
      <c r="C32" s="778"/>
      <c r="D32" s="778"/>
      <c r="E32" s="778"/>
      <c r="F32" s="778"/>
      <c r="G32" s="778"/>
      <c r="H32" s="778"/>
      <c r="I32" s="778"/>
      <c r="J32" s="778"/>
      <c r="K32" s="778"/>
      <c r="L32" s="778"/>
      <c r="M32" s="778"/>
      <c r="N32" s="778"/>
      <c r="O32" s="778"/>
      <c r="P32" s="779"/>
      <c r="Q32" s="780"/>
      <c r="R32" s="781"/>
      <c r="S32" s="781"/>
      <c r="T32" s="781"/>
      <c r="U32" s="781"/>
      <c r="V32" s="781"/>
      <c r="W32" s="781"/>
      <c r="X32" s="781"/>
      <c r="Y32" s="781"/>
      <c r="Z32" s="781"/>
      <c r="AA32" s="781"/>
      <c r="AB32" s="781"/>
      <c r="AC32" s="781"/>
      <c r="AD32" s="781"/>
      <c r="AE32" s="782"/>
      <c r="AF32" s="856"/>
      <c r="AG32" s="781"/>
      <c r="AH32" s="781"/>
      <c r="AI32" s="781"/>
      <c r="AJ32" s="857"/>
      <c r="AK32" s="860"/>
      <c r="AL32" s="861"/>
      <c r="AM32" s="861"/>
      <c r="AN32" s="861"/>
      <c r="AO32" s="861"/>
      <c r="AP32" s="861"/>
      <c r="AQ32" s="861"/>
      <c r="AR32" s="861"/>
      <c r="AS32" s="861"/>
      <c r="AT32" s="861"/>
      <c r="AU32" s="861"/>
      <c r="AV32" s="861"/>
      <c r="AW32" s="861"/>
      <c r="AX32" s="861"/>
      <c r="AY32" s="861"/>
      <c r="AZ32" s="862"/>
      <c r="BA32" s="862"/>
      <c r="BB32" s="862"/>
      <c r="BC32" s="862"/>
      <c r="BD32" s="862"/>
      <c r="BE32" s="858"/>
      <c r="BF32" s="858"/>
      <c r="BG32" s="858"/>
      <c r="BH32" s="858"/>
      <c r="BI32" s="859"/>
      <c r="BJ32" s="240"/>
      <c r="BK32" s="240"/>
      <c r="BL32" s="240"/>
      <c r="BM32" s="240"/>
      <c r="BN32" s="240"/>
      <c r="BO32" s="253"/>
      <c r="BP32" s="253"/>
      <c r="BQ32" s="250">
        <v>26</v>
      </c>
      <c r="BR32" s="251"/>
      <c r="BS32" s="790" t="s">
        <v>566</v>
      </c>
      <c r="BT32" s="791"/>
      <c r="BU32" s="791"/>
      <c r="BV32" s="791"/>
      <c r="BW32" s="791"/>
      <c r="BX32" s="791"/>
      <c r="BY32" s="791"/>
      <c r="BZ32" s="791"/>
      <c r="CA32" s="791"/>
      <c r="CB32" s="791"/>
      <c r="CC32" s="791"/>
      <c r="CD32" s="791"/>
      <c r="CE32" s="791"/>
      <c r="CF32" s="791"/>
      <c r="CG32" s="792"/>
      <c r="CH32" s="803">
        <v>2</v>
      </c>
      <c r="CI32" s="804"/>
      <c r="CJ32" s="804"/>
      <c r="CK32" s="804"/>
      <c r="CL32" s="805"/>
      <c r="CM32" s="803">
        <v>102</v>
      </c>
      <c r="CN32" s="804"/>
      <c r="CO32" s="804"/>
      <c r="CP32" s="804"/>
      <c r="CQ32" s="805"/>
      <c r="CR32" s="803">
        <v>10</v>
      </c>
      <c r="CS32" s="804"/>
      <c r="CT32" s="804"/>
      <c r="CU32" s="804"/>
      <c r="CV32" s="805"/>
      <c r="CW32" s="803" t="s">
        <v>485</v>
      </c>
      <c r="CX32" s="804"/>
      <c r="CY32" s="804"/>
      <c r="CZ32" s="804"/>
      <c r="DA32" s="805"/>
      <c r="DB32" s="803" t="s">
        <v>485</v>
      </c>
      <c r="DC32" s="804"/>
      <c r="DD32" s="804"/>
      <c r="DE32" s="804"/>
      <c r="DF32" s="805"/>
      <c r="DG32" s="803" t="s">
        <v>485</v>
      </c>
      <c r="DH32" s="804"/>
      <c r="DI32" s="804"/>
      <c r="DJ32" s="804"/>
      <c r="DK32" s="805"/>
      <c r="DL32" s="803" t="s">
        <v>485</v>
      </c>
      <c r="DM32" s="804"/>
      <c r="DN32" s="804"/>
      <c r="DO32" s="804"/>
      <c r="DP32" s="805"/>
      <c r="DQ32" s="803" t="s">
        <v>485</v>
      </c>
      <c r="DR32" s="804"/>
      <c r="DS32" s="804"/>
      <c r="DT32" s="804"/>
      <c r="DU32" s="805"/>
      <c r="DV32" s="806"/>
      <c r="DW32" s="807"/>
      <c r="DX32" s="807"/>
      <c r="DY32" s="807"/>
      <c r="DZ32" s="808"/>
      <c r="EA32" s="234"/>
    </row>
    <row r="33" spans="1:131" s="235" customFormat="1" ht="26.25" customHeight="1" x14ac:dyDescent="0.15">
      <c r="A33" s="254">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856"/>
      <c r="AG33" s="781"/>
      <c r="AH33" s="781"/>
      <c r="AI33" s="781"/>
      <c r="AJ33" s="857"/>
      <c r="AK33" s="860"/>
      <c r="AL33" s="861"/>
      <c r="AM33" s="861"/>
      <c r="AN33" s="861"/>
      <c r="AO33" s="861"/>
      <c r="AP33" s="861"/>
      <c r="AQ33" s="861"/>
      <c r="AR33" s="861"/>
      <c r="AS33" s="861"/>
      <c r="AT33" s="861"/>
      <c r="AU33" s="861"/>
      <c r="AV33" s="861"/>
      <c r="AW33" s="861"/>
      <c r="AX33" s="861"/>
      <c r="AY33" s="861"/>
      <c r="AZ33" s="862"/>
      <c r="BA33" s="862"/>
      <c r="BB33" s="862"/>
      <c r="BC33" s="862"/>
      <c r="BD33" s="862"/>
      <c r="BE33" s="858"/>
      <c r="BF33" s="858"/>
      <c r="BG33" s="858"/>
      <c r="BH33" s="858"/>
      <c r="BI33" s="859"/>
      <c r="BJ33" s="240"/>
      <c r="BK33" s="240"/>
      <c r="BL33" s="240"/>
      <c r="BM33" s="240"/>
      <c r="BN33" s="240"/>
      <c r="BO33" s="253"/>
      <c r="BP33" s="253"/>
      <c r="BQ33" s="250">
        <v>27</v>
      </c>
      <c r="BR33" s="251"/>
      <c r="BS33" s="790" t="s">
        <v>567</v>
      </c>
      <c r="BT33" s="791"/>
      <c r="BU33" s="791"/>
      <c r="BV33" s="791"/>
      <c r="BW33" s="791"/>
      <c r="BX33" s="791"/>
      <c r="BY33" s="791"/>
      <c r="BZ33" s="791"/>
      <c r="CA33" s="791"/>
      <c r="CB33" s="791"/>
      <c r="CC33" s="791"/>
      <c r="CD33" s="791"/>
      <c r="CE33" s="791"/>
      <c r="CF33" s="791"/>
      <c r="CG33" s="792"/>
      <c r="CH33" s="803">
        <v>122</v>
      </c>
      <c r="CI33" s="804"/>
      <c r="CJ33" s="804"/>
      <c r="CK33" s="804"/>
      <c r="CL33" s="805"/>
      <c r="CM33" s="803">
        <v>1800</v>
      </c>
      <c r="CN33" s="804"/>
      <c r="CO33" s="804"/>
      <c r="CP33" s="804"/>
      <c r="CQ33" s="805"/>
      <c r="CR33" s="803">
        <v>604</v>
      </c>
      <c r="CS33" s="804"/>
      <c r="CT33" s="804"/>
      <c r="CU33" s="804"/>
      <c r="CV33" s="805"/>
      <c r="CW33" s="803" t="s">
        <v>485</v>
      </c>
      <c r="CX33" s="804"/>
      <c r="CY33" s="804"/>
      <c r="CZ33" s="804"/>
      <c r="DA33" s="805"/>
      <c r="DB33" s="803">
        <v>129</v>
      </c>
      <c r="DC33" s="804"/>
      <c r="DD33" s="804"/>
      <c r="DE33" s="804"/>
      <c r="DF33" s="805"/>
      <c r="DG33" s="803" t="s">
        <v>485</v>
      </c>
      <c r="DH33" s="804"/>
      <c r="DI33" s="804"/>
      <c r="DJ33" s="804"/>
      <c r="DK33" s="805"/>
      <c r="DL33" s="803" t="s">
        <v>485</v>
      </c>
      <c r="DM33" s="804"/>
      <c r="DN33" s="804"/>
      <c r="DO33" s="804"/>
      <c r="DP33" s="805"/>
      <c r="DQ33" s="803" t="s">
        <v>485</v>
      </c>
      <c r="DR33" s="804"/>
      <c r="DS33" s="804"/>
      <c r="DT33" s="804"/>
      <c r="DU33" s="805"/>
      <c r="DV33" s="806"/>
      <c r="DW33" s="807"/>
      <c r="DX33" s="807"/>
      <c r="DY33" s="807"/>
      <c r="DZ33" s="808"/>
      <c r="EA33" s="234"/>
    </row>
    <row r="34" spans="1:131" s="235" customFormat="1" ht="26.25" customHeight="1" x14ac:dyDescent="0.15">
      <c r="A34" s="254">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856"/>
      <c r="AG34" s="781"/>
      <c r="AH34" s="781"/>
      <c r="AI34" s="781"/>
      <c r="AJ34" s="857"/>
      <c r="AK34" s="860"/>
      <c r="AL34" s="861"/>
      <c r="AM34" s="861"/>
      <c r="AN34" s="861"/>
      <c r="AO34" s="861"/>
      <c r="AP34" s="861"/>
      <c r="AQ34" s="861"/>
      <c r="AR34" s="861"/>
      <c r="AS34" s="861"/>
      <c r="AT34" s="861"/>
      <c r="AU34" s="861"/>
      <c r="AV34" s="861"/>
      <c r="AW34" s="861"/>
      <c r="AX34" s="861"/>
      <c r="AY34" s="861"/>
      <c r="AZ34" s="862"/>
      <c r="BA34" s="862"/>
      <c r="BB34" s="862"/>
      <c r="BC34" s="862"/>
      <c r="BD34" s="862"/>
      <c r="BE34" s="858"/>
      <c r="BF34" s="858"/>
      <c r="BG34" s="858"/>
      <c r="BH34" s="858"/>
      <c r="BI34" s="859"/>
      <c r="BJ34" s="240"/>
      <c r="BK34" s="240"/>
      <c r="BL34" s="240"/>
      <c r="BM34" s="240"/>
      <c r="BN34" s="240"/>
      <c r="BO34" s="253"/>
      <c r="BP34" s="253"/>
      <c r="BQ34" s="250">
        <v>28</v>
      </c>
      <c r="BR34" s="251"/>
      <c r="BS34" s="790" t="s">
        <v>568</v>
      </c>
      <c r="BT34" s="791"/>
      <c r="BU34" s="791"/>
      <c r="BV34" s="791"/>
      <c r="BW34" s="791"/>
      <c r="BX34" s="791"/>
      <c r="BY34" s="791"/>
      <c r="BZ34" s="791"/>
      <c r="CA34" s="791"/>
      <c r="CB34" s="791"/>
      <c r="CC34" s="791"/>
      <c r="CD34" s="791"/>
      <c r="CE34" s="791"/>
      <c r="CF34" s="791"/>
      <c r="CG34" s="792"/>
      <c r="CH34" s="803" t="s">
        <v>485</v>
      </c>
      <c r="CI34" s="804"/>
      <c r="CJ34" s="804"/>
      <c r="CK34" s="804"/>
      <c r="CL34" s="805"/>
      <c r="CM34" s="803" t="s">
        <v>485</v>
      </c>
      <c r="CN34" s="804"/>
      <c r="CO34" s="804"/>
      <c r="CP34" s="804"/>
      <c r="CQ34" s="805"/>
      <c r="CR34" s="803">
        <v>30</v>
      </c>
      <c r="CS34" s="804"/>
      <c r="CT34" s="804"/>
      <c r="CU34" s="804"/>
      <c r="CV34" s="805"/>
      <c r="CW34" s="803" t="s">
        <v>485</v>
      </c>
      <c r="CX34" s="804"/>
      <c r="CY34" s="804"/>
      <c r="CZ34" s="804"/>
      <c r="DA34" s="805"/>
      <c r="DB34" s="803" t="s">
        <v>485</v>
      </c>
      <c r="DC34" s="804"/>
      <c r="DD34" s="804"/>
      <c r="DE34" s="804"/>
      <c r="DF34" s="805"/>
      <c r="DG34" s="803" t="s">
        <v>485</v>
      </c>
      <c r="DH34" s="804"/>
      <c r="DI34" s="804"/>
      <c r="DJ34" s="804"/>
      <c r="DK34" s="805"/>
      <c r="DL34" s="803" t="s">
        <v>485</v>
      </c>
      <c r="DM34" s="804"/>
      <c r="DN34" s="804"/>
      <c r="DO34" s="804"/>
      <c r="DP34" s="805"/>
      <c r="DQ34" s="803" t="s">
        <v>485</v>
      </c>
      <c r="DR34" s="804"/>
      <c r="DS34" s="804"/>
      <c r="DT34" s="804"/>
      <c r="DU34" s="805"/>
      <c r="DV34" s="806"/>
      <c r="DW34" s="807"/>
      <c r="DX34" s="807"/>
      <c r="DY34" s="807"/>
      <c r="DZ34" s="808"/>
      <c r="EA34" s="234"/>
    </row>
    <row r="35" spans="1:131" s="235" customFormat="1" ht="26.25" customHeight="1" x14ac:dyDescent="0.15">
      <c r="A35" s="254">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856"/>
      <c r="AG35" s="781"/>
      <c r="AH35" s="781"/>
      <c r="AI35" s="781"/>
      <c r="AJ35" s="857"/>
      <c r="AK35" s="860"/>
      <c r="AL35" s="861"/>
      <c r="AM35" s="861"/>
      <c r="AN35" s="861"/>
      <c r="AO35" s="861"/>
      <c r="AP35" s="861"/>
      <c r="AQ35" s="861"/>
      <c r="AR35" s="861"/>
      <c r="AS35" s="861"/>
      <c r="AT35" s="861"/>
      <c r="AU35" s="861"/>
      <c r="AV35" s="861"/>
      <c r="AW35" s="861"/>
      <c r="AX35" s="861"/>
      <c r="AY35" s="861"/>
      <c r="AZ35" s="862"/>
      <c r="BA35" s="862"/>
      <c r="BB35" s="862"/>
      <c r="BC35" s="862"/>
      <c r="BD35" s="862"/>
      <c r="BE35" s="858"/>
      <c r="BF35" s="858"/>
      <c r="BG35" s="858"/>
      <c r="BH35" s="858"/>
      <c r="BI35" s="859"/>
      <c r="BJ35" s="240"/>
      <c r="BK35" s="240"/>
      <c r="BL35" s="240"/>
      <c r="BM35" s="240"/>
      <c r="BN35" s="240"/>
      <c r="BO35" s="253"/>
      <c r="BP35" s="253"/>
      <c r="BQ35" s="250">
        <v>29</v>
      </c>
      <c r="BR35" s="251" t="s">
        <v>553</v>
      </c>
      <c r="BS35" s="790" t="s">
        <v>569</v>
      </c>
      <c r="BT35" s="791"/>
      <c r="BU35" s="791"/>
      <c r="BV35" s="791"/>
      <c r="BW35" s="791"/>
      <c r="BX35" s="791"/>
      <c r="BY35" s="791"/>
      <c r="BZ35" s="791"/>
      <c r="CA35" s="791"/>
      <c r="CB35" s="791"/>
      <c r="CC35" s="791"/>
      <c r="CD35" s="791"/>
      <c r="CE35" s="791"/>
      <c r="CF35" s="791"/>
      <c r="CG35" s="792"/>
      <c r="CH35" s="803">
        <v>10</v>
      </c>
      <c r="CI35" s="804"/>
      <c r="CJ35" s="804"/>
      <c r="CK35" s="804"/>
      <c r="CL35" s="805"/>
      <c r="CM35" s="803">
        <v>1640</v>
      </c>
      <c r="CN35" s="804"/>
      <c r="CO35" s="804"/>
      <c r="CP35" s="804"/>
      <c r="CQ35" s="805"/>
      <c r="CR35" s="803">
        <v>30</v>
      </c>
      <c r="CS35" s="804"/>
      <c r="CT35" s="804"/>
      <c r="CU35" s="804"/>
      <c r="CV35" s="805"/>
      <c r="CW35" s="803" t="s">
        <v>485</v>
      </c>
      <c r="CX35" s="804"/>
      <c r="CY35" s="804"/>
      <c r="CZ35" s="804"/>
      <c r="DA35" s="805"/>
      <c r="DB35" s="803" t="s">
        <v>485</v>
      </c>
      <c r="DC35" s="804"/>
      <c r="DD35" s="804"/>
      <c r="DE35" s="804"/>
      <c r="DF35" s="805"/>
      <c r="DG35" s="803" t="s">
        <v>485</v>
      </c>
      <c r="DH35" s="804"/>
      <c r="DI35" s="804"/>
      <c r="DJ35" s="804"/>
      <c r="DK35" s="805"/>
      <c r="DL35" s="803" t="s">
        <v>485</v>
      </c>
      <c r="DM35" s="804"/>
      <c r="DN35" s="804"/>
      <c r="DO35" s="804"/>
      <c r="DP35" s="805"/>
      <c r="DQ35" s="803" t="s">
        <v>485</v>
      </c>
      <c r="DR35" s="804"/>
      <c r="DS35" s="804"/>
      <c r="DT35" s="804"/>
      <c r="DU35" s="805"/>
      <c r="DV35" s="806"/>
      <c r="DW35" s="807"/>
      <c r="DX35" s="807"/>
      <c r="DY35" s="807"/>
      <c r="DZ35" s="808"/>
      <c r="EA35" s="234"/>
    </row>
    <row r="36" spans="1:131" s="235" customFormat="1" ht="26.25" customHeight="1" x14ac:dyDescent="0.15">
      <c r="A36" s="254">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856"/>
      <c r="AG36" s="781"/>
      <c r="AH36" s="781"/>
      <c r="AI36" s="781"/>
      <c r="AJ36" s="857"/>
      <c r="AK36" s="860"/>
      <c r="AL36" s="861"/>
      <c r="AM36" s="861"/>
      <c r="AN36" s="861"/>
      <c r="AO36" s="861"/>
      <c r="AP36" s="861"/>
      <c r="AQ36" s="861"/>
      <c r="AR36" s="861"/>
      <c r="AS36" s="861"/>
      <c r="AT36" s="861"/>
      <c r="AU36" s="861"/>
      <c r="AV36" s="861"/>
      <c r="AW36" s="861"/>
      <c r="AX36" s="861"/>
      <c r="AY36" s="861"/>
      <c r="AZ36" s="862"/>
      <c r="BA36" s="862"/>
      <c r="BB36" s="862"/>
      <c r="BC36" s="862"/>
      <c r="BD36" s="862"/>
      <c r="BE36" s="858"/>
      <c r="BF36" s="858"/>
      <c r="BG36" s="858"/>
      <c r="BH36" s="858"/>
      <c r="BI36" s="859"/>
      <c r="BJ36" s="240"/>
      <c r="BK36" s="240"/>
      <c r="BL36" s="240"/>
      <c r="BM36" s="240"/>
      <c r="BN36" s="240"/>
      <c r="BO36" s="253"/>
      <c r="BP36" s="253"/>
      <c r="BQ36" s="250">
        <v>30</v>
      </c>
      <c r="BR36" s="251" t="s">
        <v>553</v>
      </c>
      <c r="BS36" s="790" t="s">
        <v>570</v>
      </c>
      <c r="BT36" s="791"/>
      <c r="BU36" s="791"/>
      <c r="BV36" s="791"/>
      <c r="BW36" s="791"/>
      <c r="BX36" s="791"/>
      <c r="BY36" s="791"/>
      <c r="BZ36" s="791"/>
      <c r="CA36" s="791"/>
      <c r="CB36" s="791"/>
      <c r="CC36" s="791"/>
      <c r="CD36" s="791"/>
      <c r="CE36" s="791"/>
      <c r="CF36" s="791"/>
      <c r="CG36" s="792"/>
      <c r="CH36" s="803" t="s">
        <v>485</v>
      </c>
      <c r="CI36" s="804"/>
      <c r="CJ36" s="804"/>
      <c r="CK36" s="804"/>
      <c r="CL36" s="805"/>
      <c r="CM36" s="803">
        <v>9890</v>
      </c>
      <c r="CN36" s="804"/>
      <c r="CO36" s="804"/>
      <c r="CP36" s="804"/>
      <c r="CQ36" s="805"/>
      <c r="CR36" s="803">
        <v>7490</v>
      </c>
      <c r="CS36" s="804"/>
      <c r="CT36" s="804"/>
      <c r="CU36" s="804"/>
      <c r="CV36" s="805"/>
      <c r="CW36" s="803" t="s">
        <v>485</v>
      </c>
      <c r="CX36" s="804"/>
      <c r="CY36" s="804"/>
      <c r="CZ36" s="804"/>
      <c r="DA36" s="805"/>
      <c r="DB36" s="803">
        <v>450</v>
      </c>
      <c r="DC36" s="804"/>
      <c r="DD36" s="804"/>
      <c r="DE36" s="804"/>
      <c r="DF36" s="805"/>
      <c r="DG36" s="803">
        <v>2795</v>
      </c>
      <c r="DH36" s="804"/>
      <c r="DI36" s="804"/>
      <c r="DJ36" s="804"/>
      <c r="DK36" s="805"/>
      <c r="DL36" s="803" t="s">
        <v>485</v>
      </c>
      <c r="DM36" s="804"/>
      <c r="DN36" s="804"/>
      <c r="DO36" s="804"/>
      <c r="DP36" s="805"/>
      <c r="DQ36" s="803" t="s">
        <v>485</v>
      </c>
      <c r="DR36" s="804"/>
      <c r="DS36" s="804"/>
      <c r="DT36" s="804"/>
      <c r="DU36" s="805"/>
      <c r="DV36" s="806"/>
      <c r="DW36" s="807"/>
      <c r="DX36" s="807"/>
      <c r="DY36" s="807"/>
      <c r="DZ36" s="808"/>
      <c r="EA36" s="234"/>
    </row>
    <row r="37" spans="1:131" s="235" customFormat="1" ht="26.25" customHeight="1" x14ac:dyDescent="0.15">
      <c r="A37" s="254">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856"/>
      <c r="AG37" s="781"/>
      <c r="AH37" s="781"/>
      <c r="AI37" s="781"/>
      <c r="AJ37" s="857"/>
      <c r="AK37" s="860"/>
      <c r="AL37" s="861"/>
      <c r="AM37" s="861"/>
      <c r="AN37" s="861"/>
      <c r="AO37" s="861"/>
      <c r="AP37" s="861"/>
      <c r="AQ37" s="861"/>
      <c r="AR37" s="861"/>
      <c r="AS37" s="861"/>
      <c r="AT37" s="861"/>
      <c r="AU37" s="861"/>
      <c r="AV37" s="861"/>
      <c r="AW37" s="861"/>
      <c r="AX37" s="861"/>
      <c r="AY37" s="861"/>
      <c r="AZ37" s="862"/>
      <c r="BA37" s="862"/>
      <c r="BB37" s="862"/>
      <c r="BC37" s="862"/>
      <c r="BD37" s="862"/>
      <c r="BE37" s="858"/>
      <c r="BF37" s="858"/>
      <c r="BG37" s="858"/>
      <c r="BH37" s="858"/>
      <c r="BI37" s="859"/>
      <c r="BJ37" s="240"/>
      <c r="BK37" s="240"/>
      <c r="BL37" s="240"/>
      <c r="BM37" s="240"/>
      <c r="BN37" s="240"/>
      <c r="BO37" s="253"/>
      <c r="BP37" s="253"/>
      <c r="BQ37" s="250">
        <v>31</v>
      </c>
      <c r="BR37" s="251"/>
      <c r="BS37" s="790" t="s">
        <v>571</v>
      </c>
      <c r="BT37" s="791"/>
      <c r="BU37" s="791"/>
      <c r="BV37" s="791"/>
      <c r="BW37" s="791"/>
      <c r="BX37" s="791"/>
      <c r="BY37" s="791"/>
      <c r="BZ37" s="791"/>
      <c r="CA37" s="791"/>
      <c r="CB37" s="791"/>
      <c r="CC37" s="791"/>
      <c r="CD37" s="791"/>
      <c r="CE37" s="791"/>
      <c r="CF37" s="791"/>
      <c r="CG37" s="792"/>
      <c r="CH37" s="803">
        <v>-1</v>
      </c>
      <c r="CI37" s="804"/>
      <c r="CJ37" s="804"/>
      <c r="CK37" s="804"/>
      <c r="CL37" s="805"/>
      <c r="CM37" s="803">
        <v>527</v>
      </c>
      <c r="CN37" s="804"/>
      <c r="CO37" s="804"/>
      <c r="CP37" s="804"/>
      <c r="CQ37" s="805"/>
      <c r="CR37" s="803">
        <v>116</v>
      </c>
      <c r="CS37" s="804"/>
      <c r="CT37" s="804"/>
      <c r="CU37" s="804"/>
      <c r="CV37" s="805"/>
      <c r="CW37" s="803">
        <v>192</v>
      </c>
      <c r="CX37" s="804"/>
      <c r="CY37" s="804"/>
      <c r="CZ37" s="804"/>
      <c r="DA37" s="805"/>
      <c r="DB37" s="803" t="s">
        <v>485</v>
      </c>
      <c r="DC37" s="804"/>
      <c r="DD37" s="804"/>
      <c r="DE37" s="804"/>
      <c r="DF37" s="805"/>
      <c r="DG37" s="803" t="s">
        <v>485</v>
      </c>
      <c r="DH37" s="804"/>
      <c r="DI37" s="804"/>
      <c r="DJ37" s="804"/>
      <c r="DK37" s="805"/>
      <c r="DL37" s="803" t="s">
        <v>485</v>
      </c>
      <c r="DM37" s="804"/>
      <c r="DN37" s="804"/>
      <c r="DO37" s="804"/>
      <c r="DP37" s="805"/>
      <c r="DQ37" s="803" t="s">
        <v>485</v>
      </c>
      <c r="DR37" s="804"/>
      <c r="DS37" s="804"/>
      <c r="DT37" s="804"/>
      <c r="DU37" s="805"/>
      <c r="DV37" s="806"/>
      <c r="DW37" s="807"/>
      <c r="DX37" s="807"/>
      <c r="DY37" s="807"/>
      <c r="DZ37" s="808"/>
      <c r="EA37" s="234"/>
    </row>
    <row r="38" spans="1:131" s="235" customFormat="1" ht="26.25" customHeight="1" x14ac:dyDescent="0.15">
      <c r="A38" s="254">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856"/>
      <c r="AG38" s="781"/>
      <c r="AH38" s="781"/>
      <c r="AI38" s="781"/>
      <c r="AJ38" s="857"/>
      <c r="AK38" s="860"/>
      <c r="AL38" s="861"/>
      <c r="AM38" s="861"/>
      <c r="AN38" s="861"/>
      <c r="AO38" s="861"/>
      <c r="AP38" s="861"/>
      <c r="AQ38" s="861"/>
      <c r="AR38" s="861"/>
      <c r="AS38" s="861"/>
      <c r="AT38" s="861"/>
      <c r="AU38" s="861"/>
      <c r="AV38" s="861"/>
      <c r="AW38" s="861"/>
      <c r="AX38" s="861"/>
      <c r="AY38" s="861"/>
      <c r="AZ38" s="862"/>
      <c r="BA38" s="862"/>
      <c r="BB38" s="862"/>
      <c r="BC38" s="862"/>
      <c r="BD38" s="862"/>
      <c r="BE38" s="858"/>
      <c r="BF38" s="858"/>
      <c r="BG38" s="858"/>
      <c r="BH38" s="858"/>
      <c r="BI38" s="859"/>
      <c r="BJ38" s="240"/>
      <c r="BK38" s="240"/>
      <c r="BL38" s="240"/>
      <c r="BM38" s="240"/>
      <c r="BN38" s="240"/>
      <c r="BO38" s="253"/>
      <c r="BP38" s="253"/>
      <c r="BQ38" s="250">
        <v>32</v>
      </c>
      <c r="BR38" s="251"/>
      <c r="BS38" s="790" t="s">
        <v>572</v>
      </c>
      <c r="BT38" s="791"/>
      <c r="BU38" s="791"/>
      <c r="BV38" s="791"/>
      <c r="BW38" s="791"/>
      <c r="BX38" s="791"/>
      <c r="BY38" s="791"/>
      <c r="BZ38" s="791"/>
      <c r="CA38" s="791"/>
      <c r="CB38" s="791"/>
      <c r="CC38" s="791"/>
      <c r="CD38" s="791"/>
      <c r="CE38" s="791"/>
      <c r="CF38" s="791"/>
      <c r="CG38" s="792"/>
      <c r="CH38" s="803" t="s">
        <v>485</v>
      </c>
      <c r="CI38" s="804"/>
      <c r="CJ38" s="804"/>
      <c r="CK38" s="804"/>
      <c r="CL38" s="805"/>
      <c r="CM38" s="803" t="s">
        <v>485</v>
      </c>
      <c r="CN38" s="804"/>
      <c r="CO38" s="804"/>
      <c r="CP38" s="804"/>
      <c r="CQ38" s="805"/>
      <c r="CR38" s="803">
        <v>3</v>
      </c>
      <c r="CS38" s="804"/>
      <c r="CT38" s="804"/>
      <c r="CU38" s="804"/>
      <c r="CV38" s="805"/>
      <c r="CW38" s="803" t="s">
        <v>485</v>
      </c>
      <c r="CX38" s="804"/>
      <c r="CY38" s="804"/>
      <c r="CZ38" s="804"/>
      <c r="DA38" s="805"/>
      <c r="DB38" s="803" t="s">
        <v>485</v>
      </c>
      <c r="DC38" s="804"/>
      <c r="DD38" s="804"/>
      <c r="DE38" s="804"/>
      <c r="DF38" s="805"/>
      <c r="DG38" s="803" t="s">
        <v>485</v>
      </c>
      <c r="DH38" s="804"/>
      <c r="DI38" s="804"/>
      <c r="DJ38" s="804"/>
      <c r="DK38" s="805"/>
      <c r="DL38" s="803" t="s">
        <v>485</v>
      </c>
      <c r="DM38" s="804"/>
      <c r="DN38" s="804"/>
      <c r="DO38" s="804"/>
      <c r="DP38" s="805"/>
      <c r="DQ38" s="803" t="s">
        <v>485</v>
      </c>
      <c r="DR38" s="804"/>
      <c r="DS38" s="804"/>
      <c r="DT38" s="804"/>
      <c r="DU38" s="805"/>
      <c r="DV38" s="806"/>
      <c r="DW38" s="807"/>
      <c r="DX38" s="807"/>
      <c r="DY38" s="807"/>
      <c r="DZ38" s="808"/>
      <c r="EA38" s="234"/>
    </row>
    <row r="39" spans="1:131" s="235" customFormat="1" ht="26.25" customHeight="1" x14ac:dyDescent="0.15">
      <c r="A39" s="254">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856"/>
      <c r="AG39" s="781"/>
      <c r="AH39" s="781"/>
      <c r="AI39" s="781"/>
      <c r="AJ39" s="857"/>
      <c r="AK39" s="860"/>
      <c r="AL39" s="861"/>
      <c r="AM39" s="861"/>
      <c r="AN39" s="861"/>
      <c r="AO39" s="861"/>
      <c r="AP39" s="861"/>
      <c r="AQ39" s="861"/>
      <c r="AR39" s="861"/>
      <c r="AS39" s="861"/>
      <c r="AT39" s="861"/>
      <c r="AU39" s="861"/>
      <c r="AV39" s="861"/>
      <c r="AW39" s="861"/>
      <c r="AX39" s="861"/>
      <c r="AY39" s="861"/>
      <c r="AZ39" s="862"/>
      <c r="BA39" s="862"/>
      <c r="BB39" s="862"/>
      <c r="BC39" s="862"/>
      <c r="BD39" s="862"/>
      <c r="BE39" s="858"/>
      <c r="BF39" s="858"/>
      <c r="BG39" s="858"/>
      <c r="BH39" s="858"/>
      <c r="BI39" s="859"/>
      <c r="BJ39" s="240"/>
      <c r="BK39" s="240"/>
      <c r="BL39" s="240"/>
      <c r="BM39" s="240"/>
      <c r="BN39" s="240"/>
      <c r="BO39" s="253"/>
      <c r="BP39" s="253"/>
      <c r="BQ39" s="250">
        <v>33</v>
      </c>
      <c r="BR39" s="251"/>
      <c r="BS39" s="790" t="s">
        <v>573</v>
      </c>
      <c r="BT39" s="791"/>
      <c r="BU39" s="791"/>
      <c r="BV39" s="791"/>
      <c r="BW39" s="791"/>
      <c r="BX39" s="791"/>
      <c r="BY39" s="791"/>
      <c r="BZ39" s="791"/>
      <c r="CA39" s="791"/>
      <c r="CB39" s="791"/>
      <c r="CC39" s="791"/>
      <c r="CD39" s="791"/>
      <c r="CE39" s="791"/>
      <c r="CF39" s="791"/>
      <c r="CG39" s="792"/>
      <c r="CH39" s="803">
        <v>175</v>
      </c>
      <c r="CI39" s="804"/>
      <c r="CJ39" s="804"/>
      <c r="CK39" s="804"/>
      <c r="CL39" s="805"/>
      <c r="CM39" s="803">
        <v>3433</v>
      </c>
      <c r="CN39" s="804"/>
      <c r="CO39" s="804"/>
      <c r="CP39" s="804"/>
      <c r="CQ39" s="805"/>
      <c r="CR39" s="803">
        <v>10</v>
      </c>
      <c r="CS39" s="804"/>
      <c r="CT39" s="804"/>
      <c r="CU39" s="804"/>
      <c r="CV39" s="805"/>
      <c r="CW39" s="803" t="s">
        <v>485</v>
      </c>
      <c r="CX39" s="804"/>
      <c r="CY39" s="804"/>
      <c r="CZ39" s="804"/>
      <c r="DA39" s="805"/>
      <c r="DB39" s="803" t="s">
        <v>485</v>
      </c>
      <c r="DC39" s="804"/>
      <c r="DD39" s="804"/>
      <c r="DE39" s="804"/>
      <c r="DF39" s="805"/>
      <c r="DG39" s="803" t="s">
        <v>485</v>
      </c>
      <c r="DH39" s="804"/>
      <c r="DI39" s="804"/>
      <c r="DJ39" s="804"/>
      <c r="DK39" s="805"/>
      <c r="DL39" s="803" t="s">
        <v>485</v>
      </c>
      <c r="DM39" s="804"/>
      <c r="DN39" s="804"/>
      <c r="DO39" s="804"/>
      <c r="DP39" s="805"/>
      <c r="DQ39" s="803" t="s">
        <v>485</v>
      </c>
      <c r="DR39" s="804"/>
      <c r="DS39" s="804"/>
      <c r="DT39" s="804"/>
      <c r="DU39" s="805"/>
      <c r="DV39" s="806"/>
      <c r="DW39" s="807"/>
      <c r="DX39" s="807"/>
      <c r="DY39" s="807"/>
      <c r="DZ39" s="808"/>
      <c r="EA39" s="234"/>
    </row>
    <row r="40" spans="1:131" s="235" customFormat="1" ht="26.25" customHeight="1" x14ac:dyDescent="0.15">
      <c r="A40" s="249">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856"/>
      <c r="AG40" s="781"/>
      <c r="AH40" s="781"/>
      <c r="AI40" s="781"/>
      <c r="AJ40" s="857"/>
      <c r="AK40" s="860"/>
      <c r="AL40" s="861"/>
      <c r="AM40" s="861"/>
      <c r="AN40" s="861"/>
      <c r="AO40" s="861"/>
      <c r="AP40" s="861"/>
      <c r="AQ40" s="861"/>
      <c r="AR40" s="861"/>
      <c r="AS40" s="861"/>
      <c r="AT40" s="861"/>
      <c r="AU40" s="861"/>
      <c r="AV40" s="861"/>
      <c r="AW40" s="861"/>
      <c r="AX40" s="861"/>
      <c r="AY40" s="861"/>
      <c r="AZ40" s="862"/>
      <c r="BA40" s="862"/>
      <c r="BB40" s="862"/>
      <c r="BC40" s="862"/>
      <c r="BD40" s="862"/>
      <c r="BE40" s="858"/>
      <c r="BF40" s="858"/>
      <c r="BG40" s="858"/>
      <c r="BH40" s="858"/>
      <c r="BI40" s="859"/>
      <c r="BJ40" s="240"/>
      <c r="BK40" s="240"/>
      <c r="BL40" s="240"/>
      <c r="BM40" s="240"/>
      <c r="BN40" s="240"/>
      <c r="BO40" s="253"/>
      <c r="BP40" s="253"/>
      <c r="BQ40" s="250">
        <v>34</v>
      </c>
      <c r="BR40" s="251" t="s">
        <v>553</v>
      </c>
      <c r="BS40" s="790" t="s">
        <v>574</v>
      </c>
      <c r="BT40" s="791"/>
      <c r="BU40" s="791"/>
      <c r="BV40" s="791"/>
      <c r="BW40" s="791"/>
      <c r="BX40" s="791"/>
      <c r="BY40" s="791"/>
      <c r="BZ40" s="791"/>
      <c r="CA40" s="791"/>
      <c r="CB40" s="791"/>
      <c r="CC40" s="791"/>
      <c r="CD40" s="791"/>
      <c r="CE40" s="791"/>
      <c r="CF40" s="791"/>
      <c r="CG40" s="792"/>
      <c r="CH40" s="803">
        <v>-140</v>
      </c>
      <c r="CI40" s="804"/>
      <c r="CJ40" s="804"/>
      <c r="CK40" s="804"/>
      <c r="CL40" s="805"/>
      <c r="CM40" s="803">
        <v>10294</v>
      </c>
      <c r="CN40" s="804"/>
      <c r="CO40" s="804"/>
      <c r="CP40" s="804"/>
      <c r="CQ40" s="805"/>
      <c r="CR40" s="803">
        <v>2317</v>
      </c>
      <c r="CS40" s="804"/>
      <c r="CT40" s="804"/>
      <c r="CU40" s="804"/>
      <c r="CV40" s="805"/>
      <c r="CW40" s="803">
        <v>1368</v>
      </c>
      <c r="CX40" s="804"/>
      <c r="CY40" s="804"/>
      <c r="CZ40" s="804"/>
      <c r="DA40" s="805"/>
      <c r="DB40" s="803">
        <v>13787</v>
      </c>
      <c r="DC40" s="804"/>
      <c r="DD40" s="804"/>
      <c r="DE40" s="804"/>
      <c r="DF40" s="805"/>
      <c r="DG40" s="803" t="s">
        <v>485</v>
      </c>
      <c r="DH40" s="804"/>
      <c r="DI40" s="804"/>
      <c r="DJ40" s="804"/>
      <c r="DK40" s="805"/>
      <c r="DL40" s="803" t="s">
        <v>485</v>
      </c>
      <c r="DM40" s="804"/>
      <c r="DN40" s="804"/>
      <c r="DO40" s="804"/>
      <c r="DP40" s="805"/>
      <c r="DQ40" s="803" t="s">
        <v>485</v>
      </c>
      <c r="DR40" s="804"/>
      <c r="DS40" s="804"/>
      <c r="DT40" s="804"/>
      <c r="DU40" s="805"/>
      <c r="DV40" s="806"/>
      <c r="DW40" s="807"/>
      <c r="DX40" s="807"/>
      <c r="DY40" s="807"/>
      <c r="DZ40" s="808"/>
      <c r="EA40" s="234"/>
    </row>
    <row r="41" spans="1:131" s="235" customFormat="1" ht="26.25" customHeight="1" x14ac:dyDescent="0.15">
      <c r="A41" s="249">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856"/>
      <c r="AG41" s="781"/>
      <c r="AH41" s="781"/>
      <c r="AI41" s="781"/>
      <c r="AJ41" s="857"/>
      <c r="AK41" s="860"/>
      <c r="AL41" s="861"/>
      <c r="AM41" s="861"/>
      <c r="AN41" s="861"/>
      <c r="AO41" s="861"/>
      <c r="AP41" s="861"/>
      <c r="AQ41" s="861"/>
      <c r="AR41" s="861"/>
      <c r="AS41" s="861"/>
      <c r="AT41" s="861"/>
      <c r="AU41" s="861"/>
      <c r="AV41" s="861"/>
      <c r="AW41" s="861"/>
      <c r="AX41" s="861"/>
      <c r="AY41" s="861"/>
      <c r="AZ41" s="862"/>
      <c r="BA41" s="862"/>
      <c r="BB41" s="862"/>
      <c r="BC41" s="862"/>
      <c r="BD41" s="862"/>
      <c r="BE41" s="858"/>
      <c r="BF41" s="858"/>
      <c r="BG41" s="858"/>
      <c r="BH41" s="858"/>
      <c r="BI41" s="859"/>
      <c r="BJ41" s="240"/>
      <c r="BK41" s="240"/>
      <c r="BL41" s="240"/>
      <c r="BM41" s="240"/>
      <c r="BN41" s="240"/>
      <c r="BO41" s="253"/>
      <c r="BP41" s="253"/>
      <c r="BQ41" s="250">
        <v>35</v>
      </c>
      <c r="BR41" s="251"/>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34"/>
    </row>
    <row r="42" spans="1:131" s="235" customFormat="1" ht="26.25" customHeight="1" x14ac:dyDescent="0.15">
      <c r="A42" s="249">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856"/>
      <c r="AG42" s="781"/>
      <c r="AH42" s="781"/>
      <c r="AI42" s="781"/>
      <c r="AJ42" s="857"/>
      <c r="AK42" s="860"/>
      <c r="AL42" s="861"/>
      <c r="AM42" s="861"/>
      <c r="AN42" s="861"/>
      <c r="AO42" s="861"/>
      <c r="AP42" s="861"/>
      <c r="AQ42" s="861"/>
      <c r="AR42" s="861"/>
      <c r="AS42" s="861"/>
      <c r="AT42" s="861"/>
      <c r="AU42" s="861"/>
      <c r="AV42" s="861"/>
      <c r="AW42" s="861"/>
      <c r="AX42" s="861"/>
      <c r="AY42" s="861"/>
      <c r="AZ42" s="862"/>
      <c r="BA42" s="862"/>
      <c r="BB42" s="862"/>
      <c r="BC42" s="862"/>
      <c r="BD42" s="862"/>
      <c r="BE42" s="858"/>
      <c r="BF42" s="858"/>
      <c r="BG42" s="858"/>
      <c r="BH42" s="858"/>
      <c r="BI42" s="859"/>
      <c r="BJ42" s="240"/>
      <c r="BK42" s="240"/>
      <c r="BL42" s="240"/>
      <c r="BM42" s="240"/>
      <c r="BN42" s="240"/>
      <c r="BO42" s="253"/>
      <c r="BP42" s="253"/>
      <c r="BQ42" s="250">
        <v>36</v>
      </c>
      <c r="BR42" s="251"/>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34"/>
    </row>
    <row r="43" spans="1:131" s="235" customFormat="1" ht="26.25" customHeight="1" x14ac:dyDescent="0.15">
      <c r="A43" s="249">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856"/>
      <c r="AG43" s="781"/>
      <c r="AH43" s="781"/>
      <c r="AI43" s="781"/>
      <c r="AJ43" s="857"/>
      <c r="AK43" s="860"/>
      <c r="AL43" s="861"/>
      <c r="AM43" s="861"/>
      <c r="AN43" s="861"/>
      <c r="AO43" s="861"/>
      <c r="AP43" s="861"/>
      <c r="AQ43" s="861"/>
      <c r="AR43" s="861"/>
      <c r="AS43" s="861"/>
      <c r="AT43" s="861"/>
      <c r="AU43" s="861"/>
      <c r="AV43" s="861"/>
      <c r="AW43" s="861"/>
      <c r="AX43" s="861"/>
      <c r="AY43" s="861"/>
      <c r="AZ43" s="862"/>
      <c r="BA43" s="862"/>
      <c r="BB43" s="862"/>
      <c r="BC43" s="862"/>
      <c r="BD43" s="862"/>
      <c r="BE43" s="858"/>
      <c r="BF43" s="858"/>
      <c r="BG43" s="858"/>
      <c r="BH43" s="858"/>
      <c r="BI43" s="859"/>
      <c r="BJ43" s="240"/>
      <c r="BK43" s="240"/>
      <c r="BL43" s="240"/>
      <c r="BM43" s="240"/>
      <c r="BN43" s="240"/>
      <c r="BO43" s="253"/>
      <c r="BP43" s="253"/>
      <c r="BQ43" s="250">
        <v>37</v>
      </c>
      <c r="BR43" s="251"/>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34"/>
    </row>
    <row r="44" spans="1:131" s="235" customFormat="1" ht="26.25" customHeight="1" x14ac:dyDescent="0.15">
      <c r="A44" s="249">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856"/>
      <c r="AG44" s="781"/>
      <c r="AH44" s="781"/>
      <c r="AI44" s="781"/>
      <c r="AJ44" s="857"/>
      <c r="AK44" s="860"/>
      <c r="AL44" s="861"/>
      <c r="AM44" s="861"/>
      <c r="AN44" s="861"/>
      <c r="AO44" s="861"/>
      <c r="AP44" s="861"/>
      <c r="AQ44" s="861"/>
      <c r="AR44" s="861"/>
      <c r="AS44" s="861"/>
      <c r="AT44" s="861"/>
      <c r="AU44" s="861"/>
      <c r="AV44" s="861"/>
      <c r="AW44" s="861"/>
      <c r="AX44" s="861"/>
      <c r="AY44" s="861"/>
      <c r="AZ44" s="862"/>
      <c r="BA44" s="862"/>
      <c r="BB44" s="862"/>
      <c r="BC44" s="862"/>
      <c r="BD44" s="862"/>
      <c r="BE44" s="858"/>
      <c r="BF44" s="858"/>
      <c r="BG44" s="858"/>
      <c r="BH44" s="858"/>
      <c r="BI44" s="859"/>
      <c r="BJ44" s="240"/>
      <c r="BK44" s="240"/>
      <c r="BL44" s="240"/>
      <c r="BM44" s="240"/>
      <c r="BN44" s="240"/>
      <c r="BO44" s="253"/>
      <c r="BP44" s="253"/>
      <c r="BQ44" s="250">
        <v>38</v>
      </c>
      <c r="BR44" s="251"/>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34"/>
    </row>
    <row r="45" spans="1:131" s="235" customFormat="1" ht="26.25" customHeight="1" x14ac:dyDescent="0.15">
      <c r="A45" s="249">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856"/>
      <c r="AG45" s="781"/>
      <c r="AH45" s="781"/>
      <c r="AI45" s="781"/>
      <c r="AJ45" s="857"/>
      <c r="AK45" s="860"/>
      <c r="AL45" s="861"/>
      <c r="AM45" s="861"/>
      <c r="AN45" s="861"/>
      <c r="AO45" s="861"/>
      <c r="AP45" s="861"/>
      <c r="AQ45" s="861"/>
      <c r="AR45" s="861"/>
      <c r="AS45" s="861"/>
      <c r="AT45" s="861"/>
      <c r="AU45" s="861"/>
      <c r="AV45" s="861"/>
      <c r="AW45" s="861"/>
      <c r="AX45" s="861"/>
      <c r="AY45" s="861"/>
      <c r="AZ45" s="862"/>
      <c r="BA45" s="862"/>
      <c r="BB45" s="862"/>
      <c r="BC45" s="862"/>
      <c r="BD45" s="862"/>
      <c r="BE45" s="858"/>
      <c r="BF45" s="858"/>
      <c r="BG45" s="858"/>
      <c r="BH45" s="858"/>
      <c r="BI45" s="859"/>
      <c r="BJ45" s="240"/>
      <c r="BK45" s="240"/>
      <c r="BL45" s="240"/>
      <c r="BM45" s="240"/>
      <c r="BN45" s="240"/>
      <c r="BO45" s="253"/>
      <c r="BP45" s="253"/>
      <c r="BQ45" s="250">
        <v>39</v>
      </c>
      <c r="BR45" s="251"/>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34"/>
    </row>
    <row r="46" spans="1:131" s="235" customFormat="1" ht="26.25" customHeight="1" x14ac:dyDescent="0.15">
      <c r="A46" s="249">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856"/>
      <c r="AG46" s="781"/>
      <c r="AH46" s="781"/>
      <c r="AI46" s="781"/>
      <c r="AJ46" s="857"/>
      <c r="AK46" s="860"/>
      <c r="AL46" s="861"/>
      <c r="AM46" s="861"/>
      <c r="AN46" s="861"/>
      <c r="AO46" s="861"/>
      <c r="AP46" s="861"/>
      <c r="AQ46" s="861"/>
      <c r="AR46" s="861"/>
      <c r="AS46" s="861"/>
      <c r="AT46" s="861"/>
      <c r="AU46" s="861"/>
      <c r="AV46" s="861"/>
      <c r="AW46" s="861"/>
      <c r="AX46" s="861"/>
      <c r="AY46" s="861"/>
      <c r="AZ46" s="862"/>
      <c r="BA46" s="862"/>
      <c r="BB46" s="862"/>
      <c r="BC46" s="862"/>
      <c r="BD46" s="862"/>
      <c r="BE46" s="858"/>
      <c r="BF46" s="858"/>
      <c r="BG46" s="858"/>
      <c r="BH46" s="858"/>
      <c r="BI46" s="859"/>
      <c r="BJ46" s="240"/>
      <c r="BK46" s="240"/>
      <c r="BL46" s="240"/>
      <c r="BM46" s="240"/>
      <c r="BN46" s="240"/>
      <c r="BO46" s="253"/>
      <c r="BP46" s="253"/>
      <c r="BQ46" s="250">
        <v>40</v>
      </c>
      <c r="BR46" s="251"/>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34"/>
    </row>
    <row r="47" spans="1:131" s="235" customFormat="1" ht="26.25" customHeight="1" x14ac:dyDescent="0.15">
      <c r="A47" s="249">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856"/>
      <c r="AG47" s="781"/>
      <c r="AH47" s="781"/>
      <c r="AI47" s="781"/>
      <c r="AJ47" s="857"/>
      <c r="AK47" s="860"/>
      <c r="AL47" s="861"/>
      <c r="AM47" s="861"/>
      <c r="AN47" s="861"/>
      <c r="AO47" s="861"/>
      <c r="AP47" s="861"/>
      <c r="AQ47" s="861"/>
      <c r="AR47" s="861"/>
      <c r="AS47" s="861"/>
      <c r="AT47" s="861"/>
      <c r="AU47" s="861"/>
      <c r="AV47" s="861"/>
      <c r="AW47" s="861"/>
      <c r="AX47" s="861"/>
      <c r="AY47" s="861"/>
      <c r="AZ47" s="862"/>
      <c r="BA47" s="862"/>
      <c r="BB47" s="862"/>
      <c r="BC47" s="862"/>
      <c r="BD47" s="862"/>
      <c r="BE47" s="858"/>
      <c r="BF47" s="858"/>
      <c r="BG47" s="858"/>
      <c r="BH47" s="858"/>
      <c r="BI47" s="859"/>
      <c r="BJ47" s="240"/>
      <c r="BK47" s="240"/>
      <c r="BL47" s="240"/>
      <c r="BM47" s="240"/>
      <c r="BN47" s="240"/>
      <c r="BO47" s="253"/>
      <c r="BP47" s="253"/>
      <c r="BQ47" s="250">
        <v>41</v>
      </c>
      <c r="BR47" s="251"/>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34"/>
    </row>
    <row r="48" spans="1:131" s="235" customFormat="1" ht="26.25" customHeight="1" x14ac:dyDescent="0.15">
      <c r="A48" s="249">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856"/>
      <c r="AG48" s="781"/>
      <c r="AH48" s="781"/>
      <c r="AI48" s="781"/>
      <c r="AJ48" s="857"/>
      <c r="AK48" s="860"/>
      <c r="AL48" s="861"/>
      <c r="AM48" s="861"/>
      <c r="AN48" s="861"/>
      <c r="AO48" s="861"/>
      <c r="AP48" s="861"/>
      <c r="AQ48" s="861"/>
      <c r="AR48" s="861"/>
      <c r="AS48" s="861"/>
      <c r="AT48" s="861"/>
      <c r="AU48" s="861"/>
      <c r="AV48" s="861"/>
      <c r="AW48" s="861"/>
      <c r="AX48" s="861"/>
      <c r="AY48" s="861"/>
      <c r="AZ48" s="862"/>
      <c r="BA48" s="862"/>
      <c r="BB48" s="862"/>
      <c r="BC48" s="862"/>
      <c r="BD48" s="862"/>
      <c r="BE48" s="858"/>
      <c r="BF48" s="858"/>
      <c r="BG48" s="858"/>
      <c r="BH48" s="858"/>
      <c r="BI48" s="859"/>
      <c r="BJ48" s="240"/>
      <c r="BK48" s="240"/>
      <c r="BL48" s="240"/>
      <c r="BM48" s="240"/>
      <c r="BN48" s="240"/>
      <c r="BO48" s="253"/>
      <c r="BP48" s="253"/>
      <c r="BQ48" s="250">
        <v>42</v>
      </c>
      <c r="BR48" s="251"/>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34"/>
    </row>
    <row r="49" spans="1:131" s="235" customFormat="1" ht="26.25" customHeight="1" x14ac:dyDescent="0.15">
      <c r="A49" s="249">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856"/>
      <c r="AG49" s="781"/>
      <c r="AH49" s="781"/>
      <c r="AI49" s="781"/>
      <c r="AJ49" s="857"/>
      <c r="AK49" s="860"/>
      <c r="AL49" s="861"/>
      <c r="AM49" s="861"/>
      <c r="AN49" s="861"/>
      <c r="AO49" s="861"/>
      <c r="AP49" s="861"/>
      <c r="AQ49" s="861"/>
      <c r="AR49" s="861"/>
      <c r="AS49" s="861"/>
      <c r="AT49" s="861"/>
      <c r="AU49" s="861"/>
      <c r="AV49" s="861"/>
      <c r="AW49" s="861"/>
      <c r="AX49" s="861"/>
      <c r="AY49" s="861"/>
      <c r="AZ49" s="862"/>
      <c r="BA49" s="862"/>
      <c r="BB49" s="862"/>
      <c r="BC49" s="862"/>
      <c r="BD49" s="862"/>
      <c r="BE49" s="858"/>
      <c r="BF49" s="858"/>
      <c r="BG49" s="858"/>
      <c r="BH49" s="858"/>
      <c r="BI49" s="859"/>
      <c r="BJ49" s="240"/>
      <c r="BK49" s="240"/>
      <c r="BL49" s="240"/>
      <c r="BM49" s="240"/>
      <c r="BN49" s="240"/>
      <c r="BO49" s="253"/>
      <c r="BP49" s="253"/>
      <c r="BQ49" s="250">
        <v>43</v>
      </c>
      <c r="BR49" s="251"/>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34"/>
    </row>
    <row r="50" spans="1:131" s="235" customFormat="1" ht="26.25" customHeight="1" x14ac:dyDescent="0.15">
      <c r="A50" s="249">
        <v>23</v>
      </c>
      <c r="B50" s="777"/>
      <c r="C50" s="778"/>
      <c r="D50" s="778"/>
      <c r="E50" s="778"/>
      <c r="F50" s="778"/>
      <c r="G50" s="778"/>
      <c r="H50" s="778"/>
      <c r="I50" s="778"/>
      <c r="J50" s="778"/>
      <c r="K50" s="778"/>
      <c r="L50" s="778"/>
      <c r="M50" s="778"/>
      <c r="N50" s="778"/>
      <c r="O50" s="778"/>
      <c r="P50" s="779"/>
      <c r="Q50" s="863"/>
      <c r="R50" s="864"/>
      <c r="S50" s="864"/>
      <c r="T50" s="864"/>
      <c r="U50" s="864"/>
      <c r="V50" s="864"/>
      <c r="W50" s="864"/>
      <c r="X50" s="864"/>
      <c r="Y50" s="864"/>
      <c r="Z50" s="864"/>
      <c r="AA50" s="864"/>
      <c r="AB50" s="864"/>
      <c r="AC50" s="864"/>
      <c r="AD50" s="864"/>
      <c r="AE50" s="865"/>
      <c r="AF50" s="856"/>
      <c r="AG50" s="781"/>
      <c r="AH50" s="781"/>
      <c r="AI50" s="781"/>
      <c r="AJ50" s="857"/>
      <c r="AK50" s="866"/>
      <c r="AL50" s="864"/>
      <c r="AM50" s="864"/>
      <c r="AN50" s="864"/>
      <c r="AO50" s="864"/>
      <c r="AP50" s="864"/>
      <c r="AQ50" s="864"/>
      <c r="AR50" s="864"/>
      <c r="AS50" s="864"/>
      <c r="AT50" s="864"/>
      <c r="AU50" s="864"/>
      <c r="AV50" s="864"/>
      <c r="AW50" s="864"/>
      <c r="AX50" s="864"/>
      <c r="AY50" s="864"/>
      <c r="AZ50" s="867"/>
      <c r="BA50" s="867"/>
      <c r="BB50" s="867"/>
      <c r="BC50" s="867"/>
      <c r="BD50" s="867"/>
      <c r="BE50" s="858"/>
      <c r="BF50" s="858"/>
      <c r="BG50" s="858"/>
      <c r="BH50" s="858"/>
      <c r="BI50" s="859"/>
      <c r="BJ50" s="240"/>
      <c r="BK50" s="240"/>
      <c r="BL50" s="240"/>
      <c r="BM50" s="240"/>
      <c r="BN50" s="240"/>
      <c r="BO50" s="253"/>
      <c r="BP50" s="253"/>
      <c r="BQ50" s="250">
        <v>44</v>
      </c>
      <c r="BR50" s="251"/>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34"/>
    </row>
    <row r="51" spans="1:131" s="235" customFormat="1" ht="26.25" customHeight="1" x14ac:dyDescent="0.15">
      <c r="A51" s="249">
        <v>24</v>
      </c>
      <c r="B51" s="777"/>
      <c r="C51" s="778"/>
      <c r="D51" s="778"/>
      <c r="E51" s="778"/>
      <c r="F51" s="778"/>
      <c r="G51" s="778"/>
      <c r="H51" s="778"/>
      <c r="I51" s="778"/>
      <c r="J51" s="778"/>
      <c r="K51" s="778"/>
      <c r="L51" s="778"/>
      <c r="M51" s="778"/>
      <c r="N51" s="778"/>
      <c r="O51" s="778"/>
      <c r="P51" s="779"/>
      <c r="Q51" s="863"/>
      <c r="R51" s="864"/>
      <c r="S51" s="864"/>
      <c r="T51" s="864"/>
      <c r="U51" s="864"/>
      <c r="V51" s="864"/>
      <c r="W51" s="864"/>
      <c r="X51" s="864"/>
      <c r="Y51" s="864"/>
      <c r="Z51" s="864"/>
      <c r="AA51" s="864"/>
      <c r="AB51" s="864"/>
      <c r="AC51" s="864"/>
      <c r="AD51" s="864"/>
      <c r="AE51" s="865"/>
      <c r="AF51" s="856"/>
      <c r="AG51" s="781"/>
      <c r="AH51" s="781"/>
      <c r="AI51" s="781"/>
      <c r="AJ51" s="857"/>
      <c r="AK51" s="866"/>
      <c r="AL51" s="864"/>
      <c r="AM51" s="864"/>
      <c r="AN51" s="864"/>
      <c r="AO51" s="864"/>
      <c r="AP51" s="864"/>
      <c r="AQ51" s="864"/>
      <c r="AR51" s="864"/>
      <c r="AS51" s="864"/>
      <c r="AT51" s="864"/>
      <c r="AU51" s="864"/>
      <c r="AV51" s="864"/>
      <c r="AW51" s="864"/>
      <c r="AX51" s="864"/>
      <c r="AY51" s="864"/>
      <c r="AZ51" s="867"/>
      <c r="BA51" s="867"/>
      <c r="BB51" s="867"/>
      <c r="BC51" s="867"/>
      <c r="BD51" s="867"/>
      <c r="BE51" s="858"/>
      <c r="BF51" s="858"/>
      <c r="BG51" s="858"/>
      <c r="BH51" s="858"/>
      <c r="BI51" s="859"/>
      <c r="BJ51" s="240"/>
      <c r="BK51" s="240"/>
      <c r="BL51" s="240"/>
      <c r="BM51" s="240"/>
      <c r="BN51" s="240"/>
      <c r="BO51" s="253"/>
      <c r="BP51" s="253"/>
      <c r="BQ51" s="250">
        <v>45</v>
      </c>
      <c r="BR51" s="251"/>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34"/>
    </row>
    <row r="52" spans="1:131" s="235" customFormat="1" ht="26.25" customHeight="1" x14ac:dyDescent="0.15">
      <c r="A52" s="249">
        <v>25</v>
      </c>
      <c r="B52" s="777"/>
      <c r="C52" s="778"/>
      <c r="D52" s="778"/>
      <c r="E52" s="778"/>
      <c r="F52" s="778"/>
      <c r="G52" s="778"/>
      <c r="H52" s="778"/>
      <c r="I52" s="778"/>
      <c r="J52" s="778"/>
      <c r="K52" s="778"/>
      <c r="L52" s="778"/>
      <c r="M52" s="778"/>
      <c r="N52" s="778"/>
      <c r="O52" s="778"/>
      <c r="P52" s="779"/>
      <c r="Q52" s="863"/>
      <c r="R52" s="864"/>
      <c r="S52" s="864"/>
      <c r="T52" s="864"/>
      <c r="U52" s="864"/>
      <c r="V52" s="864"/>
      <c r="W52" s="864"/>
      <c r="X52" s="864"/>
      <c r="Y52" s="864"/>
      <c r="Z52" s="864"/>
      <c r="AA52" s="864"/>
      <c r="AB52" s="864"/>
      <c r="AC52" s="864"/>
      <c r="AD52" s="864"/>
      <c r="AE52" s="865"/>
      <c r="AF52" s="856"/>
      <c r="AG52" s="781"/>
      <c r="AH52" s="781"/>
      <c r="AI52" s="781"/>
      <c r="AJ52" s="857"/>
      <c r="AK52" s="866"/>
      <c r="AL52" s="864"/>
      <c r="AM52" s="864"/>
      <c r="AN52" s="864"/>
      <c r="AO52" s="864"/>
      <c r="AP52" s="864"/>
      <c r="AQ52" s="864"/>
      <c r="AR52" s="864"/>
      <c r="AS52" s="864"/>
      <c r="AT52" s="864"/>
      <c r="AU52" s="864"/>
      <c r="AV52" s="864"/>
      <c r="AW52" s="864"/>
      <c r="AX52" s="864"/>
      <c r="AY52" s="864"/>
      <c r="AZ52" s="867"/>
      <c r="BA52" s="867"/>
      <c r="BB52" s="867"/>
      <c r="BC52" s="867"/>
      <c r="BD52" s="867"/>
      <c r="BE52" s="858"/>
      <c r="BF52" s="858"/>
      <c r="BG52" s="858"/>
      <c r="BH52" s="858"/>
      <c r="BI52" s="859"/>
      <c r="BJ52" s="240"/>
      <c r="BK52" s="240"/>
      <c r="BL52" s="240"/>
      <c r="BM52" s="240"/>
      <c r="BN52" s="240"/>
      <c r="BO52" s="253"/>
      <c r="BP52" s="253"/>
      <c r="BQ52" s="250">
        <v>46</v>
      </c>
      <c r="BR52" s="251"/>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34"/>
    </row>
    <row r="53" spans="1:131" s="235" customFormat="1" ht="26.25" customHeight="1" x14ac:dyDescent="0.15">
      <c r="A53" s="249">
        <v>26</v>
      </c>
      <c r="B53" s="777"/>
      <c r="C53" s="778"/>
      <c r="D53" s="778"/>
      <c r="E53" s="778"/>
      <c r="F53" s="778"/>
      <c r="G53" s="778"/>
      <c r="H53" s="778"/>
      <c r="I53" s="778"/>
      <c r="J53" s="778"/>
      <c r="K53" s="778"/>
      <c r="L53" s="778"/>
      <c r="M53" s="778"/>
      <c r="N53" s="778"/>
      <c r="O53" s="778"/>
      <c r="P53" s="779"/>
      <c r="Q53" s="863"/>
      <c r="R53" s="864"/>
      <c r="S53" s="864"/>
      <c r="T53" s="864"/>
      <c r="U53" s="864"/>
      <c r="V53" s="864"/>
      <c r="W53" s="864"/>
      <c r="X53" s="864"/>
      <c r="Y53" s="864"/>
      <c r="Z53" s="864"/>
      <c r="AA53" s="864"/>
      <c r="AB53" s="864"/>
      <c r="AC53" s="864"/>
      <c r="AD53" s="864"/>
      <c r="AE53" s="865"/>
      <c r="AF53" s="856"/>
      <c r="AG53" s="781"/>
      <c r="AH53" s="781"/>
      <c r="AI53" s="781"/>
      <c r="AJ53" s="857"/>
      <c r="AK53" s="866"/>
      <c r="AL53" s="864"/>
      <c r="AM53" s="864"/>
      <c r="AN53" s="864"/>
      <c r="AO53" s="864"/>
      <c r="AP53" s="864"/>
      <c r="AQ53" s="864"/>
      <c r="AR53" s="864"/>
      <c r="AS53" s="864"/>
      <c r="AT53" s="864"/>
      <c r="AU53" s="864"/>
      <c r="AV53" s="864"/>
      <c r="AW53" s="864"/>
      <c r="AX53" s="864"/>
      <c r="AY53" s="864"/>
      <c r="AZ53" s="867"/>
      <c r="BA53" s="867"/>
      <c r="BB53" s="867"/>
      <c r="BC53" s="867"/>
      <c r="BD53" s="867"/>
      <c r="BE53" s="858"/>
      <c r="BF53" s="858"/>
      <c r="BG53" s="858"/>
      <c r="BH53" s="858"/>
      <c r="BI53" s="859"/>
      <c r="BJ53" s="240"/>
      <c r="BK53" s="240"/>
      <c r="BL53" s="240"/>
      <c r="BM53" s="240"/>
      <c r="BN53" s="240"/>
      <c r="BO53" s="253"/>
      <c r="BP53" s="253"/>
      <c r="BQ53" s="250">
        <v>47</v>
      </c>
      <c r="BR53" s="251"/>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34"/>
    </row>
    <row r="54" spans="1:131" s="235" customFormat="1" ht="26.25" customHeight="1" x14ac:dyDescent="0.15">
      <c r="A54" s="249">
        <v>27</v>
      </c>
      <c r="B54" s="777"/>
      <c r="C54" s="778"/>
      <c r="D54" s="778"/>
      <c r="E54" s="778"/>
      <c r="F54" s="778"/>
      <c r="G54" s="778"/>
      <c r="H54" s="778"/>
      <c r="I54" s="778"/>
      <c r="J54" s="778"/>
      <c r="K54" s="778"/>
      <c r="L54" s="778"/>
      <c r="M54" s="778"/>
      <c r="N54" s="778"/>
      <c r="O54" s="778"/>
      <c r="P54" s="779"/>
      <c r="Q54" s="863"/>
      <c r="R54" s="864"/>
      <c r="S54" s="864"/>
      <c r="T54" s="864"/>
      <c r="U54" s="864"/>
      <c r="V54" s="864"/>
      <c r="W54" s="864"/>
      <c r="X54" s="864"/>
      <c r="Y54" s="864"/>
      <c r="Z54" s="864"/>
      <c r="AA54" s="864"/>
      <c r="AB54" s="864"/>
      <c r="AC54" s="864"/>
      <c r="AD54" s="864"/>
      <c r="AE54" s="865"/>
      <c r="AF54" s="856"/>
      <c r="AG54" s="781"/>
      <c r="AH54" s="781"/>
      <c r="AI54" s="781"/>
      <c r="AJ54" s="857"/>
      <c r="AK54" s="866"/>
      <c r="AL54" s="864"/>
      <c r="AM54" s="864"/>
      <c r="AN54" s="864"/>
      <c r="AO54" s="864"/>
      <c r="AP54" s="864"/>
      <c r="AQ54" s="864"/>
      <c r="AR54" s="864"/>
      <c r="AS54" s="864"/>
      <c r="AT54" s="864"/>
      <c r="AU54" s="864"/>
      <c r="AV54" s="864"/>
      <c r="AW54" s="864"/>
      <c r="AX54" s="864"/>
      <c r="AY54" s="864"/>
      <c r="AZ54" s="867"/>
      <c r="BA54" s="867"/>
      <c r="BB54" s="867"/>
      <c r="BC54" s="867"/>
      <c r="BD54" s="867"/>
      <c r="BE54" s="858"/>
      <c r="BF54" s="858"/>
      <c r="BG54" s="858"/>
      <c r="BH54" s="858"/>
      <c r="BI54" s="859"/>
      <c r="BJ54" s="240"/>
      <c r="BK54" s="240"/>
      <c r="BL54" s="240"/>
      <c r="BM54" s="240"/>
      <c r="BN54" s="240"/>
      <c r="BO54" s="253"/>
      <c r="BP54" s="253"/>
      <c r="BQ54" s="250">
        <v>48</v>
      </c>
      <c r="BR54" s="251"/>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34"/>
    </row>
    <row r="55" spans="1:131" s="235" customFormat="1" ht="26.25" customHeight="1" x14ac:dyDescent="0.15">
      <c r="A55" s="249">
        <v>28</v>
      </c>
      <c r="B55" s="777"/>
      <c r="C55" s="778"/>
      <c r="D55" s="778"/>
      <c r="E55" s="778"/>
      <c r="F55" s="778"/>
      <c r="G55" s="778"/>
      <c r="H55" s="778"/>
      <c r="I55" s="778"/>
      <c r="J55" s="778"/>
      <c r="K55" s="778"/>
      <c r="L55" s="778"/>
      <c r="M55" s="778"/>
      <c r="N55" s="778"/>
      <c r="O55" s="778"/>
      <c r="P55" s="779"/>
      <c r="Q55" s="863"/>
      <c r="R55" s="864"/>
      <c r="S55" s="864"/>
      <c r="T55" s="864"/>
      <c r="U55" s="864"/>
      <c r="V55" s="864"/>
      <c r="W55" s="864"/>
      <c r="X55" s="864"/>
      <c r="Y55" s="864"/>
      <c r="Z55" s="864"/>
      <c r="AA55" s="864"/>
      <c r="AB55" s="864"/>
      <c r="AC55" s="864"/>
      <c r="AD55" s="864"/>
      <c r="AE55" s="865"/>
      <c r="AF55" s="856"/>
      <c r="AG55" s="781"/>
      <c r="AH55" s="781"/>
      <c r="AI55" s="781"/>
      <c r="AJ55" s="857"/>
      <c r="AK55" s="866"/>
      <c r="AL55" s="864"/>
      <c r="AM55" s="864"/>
      <c r="AN55" s="864"/>
      <c r="AO55" s="864"/>
      <c r="AP55" s="864"/>
      <c r="AQ55" s="864"/>
      <c r="AR55" s="864"/>
      <c r="AS55" s="864"/>
      <c r="AT55" s="864"/>
      <c r="AU55" s="864"/>
      <c r="AV55" s="864"/>
      <c r="AW55" s="864"/>
      <c r="AX55" s="864"/>
      <c r="AY55" s="864"/>
      <c r="AZ55" s="867"/>
      <c r="BA55" s="867"/>
      <c r="BB55" s="867"/>
      <c r="BC55" s="867"/>
      <c r="BD55" s="867"/>
      <c r="BE55" s="858"/>
      <c r="BF55" s="858"/>
      <c r="BG55" s="858"/>
      <c r="BH55" s="858"/>
      <c r="BI55" s="859"/>
      <c r="BJ55" s="240"/>
      <c r="BK55" s="240"/>
      <c r="BL55" s="240"/>
      <c r="BM55" s="240"/>
      <c r="BN55" s="240"/>
      <c r="BO55" s="253"/>
      <c r="BP55" s="253"/>
      <c r="BQ55" s="250">
        <v>49</v>
      </c>
      <c r="BR55" s="251"/>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34"/>
    </row>
    <row r="56" spans="1:131" s="235" customFormat="1" ht="26.25" customHeight="1" x14ac:dyDescent="0.15">
      <c r="A56" s="249">
        <v>29</v>
      </c>
      <c r="B56" s="777"/>
      <c r="C56" s="778"/>
      <c r="D56" s="778"/>
      <c r="E56" s="778"/>
      <c r="F56" s="778"/>
      <c r="G56" s="778"/>
      <c r="H56" s="778"/>
      <c r="I56" s="778"/>
      <c r="J56" s="778"/>
      <c r="K56" s="778"/>
      <c r="L56" s="778"/>
      <c r="M56" s="778"/>
      <c r="N56" s="778"/>
      <c r="O56" s="778"/>
      <c r="P56" s="779"/>
      <c r="Q56" s="863"/>
      <c r="R56" s="864"/>
      <c r="S56" s="864"/>
      <c r="T56" s="864"/>
      <c r="U56" s="864"/>
      <c r="V56" s="864"/>
      <c r="W56" s="864"/>
      <c r="X56" s="864"/>
      <c r="Y56" s="864"/>
      <c r="Z56" s="864"/>
      <c r="AA56" s="864"/>
      <c r="AB56" s="864"/>
      <c r="AC56" s="864"/>
      <c r="AD56" s="864"/>
      <c r="AE56" s="865"/>
      <c r="AF56" s="856"/>
      <c r="AG56" s="781"/>
      <c r="AH56" s="781"/>
      <c r="AI56" s="781"/>
      <c r="AJ56" s="857"/>
      <c r="AK56" s="866"/>
      <c r="AL56" s="864"/>
      <c r="AM56" s="864"/>
      <c r="AN56" s="864"/>
      <c r="AO56" s="864"/>
      <c r="AP56" s="864"/>
      <c r="AQ56" s="864"/>
      <c r="AR56" s="864"/>
      <c r="AS56" s="864"/>
      <c r="AT56" s="864"/>
      <c r="AU56" s="864"/>
      <c r="AV56" s="864"/>
      <c r="AW56" s="864"/>
      <c r="AX56" s="864"/>
      <c r="AY56" s="864"/>
      <c r="AZ56" s="867"/>
      <c r="BA56" s="867"/>
      <c r="BB56" s="867"/>
      <c r="BC56" s="867"/>
      <c r="BD56" s="867"/>
      <c r="BE56" s="858"/>
      <c r="BF56" s="858"/>
      <c r="BG56" s="858"/>
      <c r="BH56" s="858"/>
      <c r="BI56" s="859"/>
      <c r="BJ56" s="240"/>
      <c r="BK56" s="240"/>
      <c r="BL56" s="240"/>
      <c r="BM56" s="240"/>
      <c r="BN56" s="240"/>
      <c r="BO56" s="253"/>
      <c r="BP56" s="253"/>
      <c r="BQ56" s="250">
        <v>50</v>
      </c>
      <c r="BR56" s="251"/>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34"/>
    </row>
    <row r="57" spans="1:131" s="235" customFormat="1" ht="26.25" customHeight="1" x14ac:dyDescent="0.15">
      <c r="A57" s="249">
        <v>30</v>
      </c>
      <c r="B57" s="777"/>
      <c r="C57" s="778"/>
      <c r="D57" s="778"/>
      <c r="E57" s="778"/>
      <c r="F57" s="778"/>
      <c r="G57" s="778"/>
      <c r="H57" s="778"/>
      <c r="I57" s="778"/>
      <c r="J57" s="778"/>
      <c r="K57" s="778"/>
      <c r="L57" s="778"/>
      <c r="M57" s="778"/>
      <c r="N57" s="778"/>
      <c r="O57" s="778"/>
      <c r="P57" s="779"/>
      <c r="Q57" s="863"/>
      <c r="R57" s="864"/>
      <c r="S57" s="864"/>
      <c r="T57" s="864"/>
      <c r="U57" s="864"/>
      <c r="V57" s="864"/>
      <c r="W57" s="864"/>
      <c r="X57" s="864"/>
      <c r="Y57" s="864"/>
      <c r="Z57" s="864"/>
      <c r="AA57" s="864"/>
      <c r="AB57" s="864"/>
      <c r="AC57" s="864"/>
      <c r="AD57" s="864"/>
      <c r="AE57" s="865"/>
      <c r="AF57" s="856"/>
      <c r="AG57" s="781"/>
      <c r="AH57" s="781"/>
      <c r="AI57" s="781"/>
      <c r="AJ57" s="857"/>
      <c r="AK57" s="866"/>
      <c r="AL57" s="864"/>
      <c r="AM57" s="864"/>
      <c r="AN57" s="864"/>
      <c r="AO57" s="864"/>
      <c r="AP57" s="864"/>
      <c r="AQ57" s="864"/>
      <c r="AR57" s="864"/>
      <c r="AS57" s="864"/>
      <c r="AT57" s="864"/>
      <c r="AU57" s="864"/>
      <c r="AV57" s="864"/>
      <c r="AW57" s="864"/>
      <c r="AX57" s="864"/>
      <c r="AY57" s="864"/>
      <c r="AZ57" s="867"/>
      <c r="BA57" s="867"/>
      <c r="BB57" s="867"/>
      <c r="BC57" s="867"/>
      <c r="BD57" s="867"/>
      <c r="BE57" s="858"/>
      <c r="BF57" s="858"/>
      <c r="BG57" s="858"/>
      <c r="BH57" s="858"/>
      <c r="BI57" s="859"/>
      <c r="BJ57" s="240"/>
      <c r="BK57" s="240"/>
      <c r="BL57" s="240"/>
      <c r="BM57" s="240"/>
      <c r="BN57" s="240"/>
      <c r="BO57" s="253"/>
      <c r="BP57" s="253"/>
      <c r="BQ57" s="250">
        <v>51</v>
      </c>
      <c r="BR57" s="251"/>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34"/>
    </row>
    <row r="58" spans="1:131" s="235" customFormat="1" ht="26.25" customHeight="1" x14ac:dyDescent="0.15">
      <c r="A58" s="249">
        <v>31</v>
      </c>
      <c r="B58" s="777"/>
      <c r="C58" s="778"/>
      <c r="D58" s="778"/>
      <c r="E58" s="778"/>
      <c r="F58" s="778"/>
      <c r="G58" s="778"/>
      <c r="H58" s="778"/>
      <c r="I58" s="778"/>
      <c r="J58" s="778"/>
      <c r="K58" s="778"/>
      <c r="L58" s="778"/>
      <c r="M58" s="778"/>
      <c r="N58" s="778"/>
      <c r="O58" s="778"/>
      <c r="P58" s="779"/>
      <c r="Q58" s="863"/>
      <c r="R58" s="864"/>
      <c r="S58" s="864"/>
      <c r="T58" s="864"/>
      <c r="U58" s="864"/>
      <c r="V58" s="864"/>
      <c r="W58" s="864"/>
      <c r="X58" s="864"/>
      <c r="Y58" s="864"/>
      <c r="Z58" s="864"/>
      <c r="AA58" s="864"/>
      <c r="AB58" s="864"/>
      <c r="AC58" s="864"/>
      <c r="AD58" s="864"/>
      <c r="AE58" s="865"/>
      <c r="AF58" s="856"/>
      <c r="AG58" s="781"/>
      <c r="AH58" s="781"/>
      <c r="AI58" s="781"/>
      <c r="AJ58" s="857"/>
      <c r="AK58" s="866"/>
      <c r="AL58" s="864"/>
      <c r="AM58" s="864"/>
      <c r="AN58" s="864"/>
      <c r="AO58" s="864"/>
      <c r="AP58" s="864"/>
      <c r="AQ58" s="864"/>
      <c r="AR58" s="864"/>
      <c r="AS58" s="864"/>
      <c r="AT58" s="864"/>
      <c r="AU58" s="864"/>
      <c r="AV58" s="864"/>
      <c r="AW58" s="864"/>
      <c r="AX58" s="864"/>
      <c r="AY58" s="864"/>
      <c r="AZ58" s="867"/>
      <c r="BA58" s="867"/>
      <c r="BB58" s="867"/>
      <c r="BC58" s="867"/>
      <c r="BD58" s="867"/>
      <c r="BE58" s="858"/>
      <c r="BF58" s="858"/>
      <c r="BG58" s="858"/>
      <c r="BH58" s="858"/>
      <c r="BI58" s="859"/>
      <c r="BJ58" s="240"/>
      <c r="BK58" s="240"/>
      <c r="BL58" s="240"/>
      <c r="BM58" s="240"/>
      <c r="BN58" s="240"/>
      <c r="BO58" s="253"/>
      <c r="BP58" s="253"/>
      <c r="BQ58" s="250">
        <v>52</v>
      </c>
      <c r="BR58" s="251"/>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34"/>
    </row>
    <row r="59" spans="1:131" s="235" customFormat="1" ht="26.25" customHeight="1" x14ac:dyDescent="0.15">
      <c r="A59" s="249">
        <v>32</v>
      </c>
      <c r="B59" s="777"/>
      <c r="C59" s="778"/>
      <c r="D59" s="778"/>
      <c r="E59" s="778"/>
      <c r="F59" s="778"/>
      <c r="G59" s="778"/>
      <c r="H59" s="778"/>
      <c r="I59" s="778"/>
      <c r="J59" s="778"/>
      <c r="K59" s="778"/>
      <c r="L59" s="778"/>
      <c r="M59" s="778"/>
      <c r="N59" s="778"/>
      <c r="O59" s="778"/>
      <c r="P59" s="779"/>
      <c r="Q59" s="863"/>
      <c r="R59" s="864"/>
      <c r="S59" s="864"/>
      <c r="T59" s="864"/>
      <c r="U59" s="864"/>
      <c r="V59" s="864"/>
      <c r="W59" s="864"/>
      <c r="X59" s="864"/>
      <c r="Y59" s="864"/>
      <c r="Z59" s="864"/>
      <c r="AA59" s="864"/>
      <c r="AB59" s="864"/>
      <c r="AC59" s="864"/>
      <c r="AD59" s="864"/>
      <c r="AE59" s="865"/>
      <c r="AF59" s="856"/>
      <c r="AG59" s="781"/>
      <c r="AH59" s="781"/>
      <c r="AI59" s="781"/>
      <c r="AJ59" s="857"/>
      <c r="AK59" s="866"/>
      <c r="AL59" s="864"/>
      <c r="AM59" s="864"/>
      <c r="AN59" s="864"/>
      <c r="AO59" s="864"/>
      <c r="AP59" s="864"/>
      <c r="AQ59" s="864"/>
      <c r="AR59" s="864"/>
      <c r="AS59" s="864"/>
      <c r="AT59" s="864"/>
      <c r="AU59" s="864"/>
      <c r="AV59" s="864"/>
      <c r="AW59" s="864"/>
      <c r="AX59" s="864"/>
      <c r="AY59" s="864"/>
      <c r="AZ59" s="867"/>
      <c r="BA59" s="867"/>
      <c r="BB59" s="867"/>
      <c r="BC59" s="867"/>
      <c r="BD59" s="867"/>
      <c r="BE59" s="858"/>
      <c r="BF59" s="858"/>
      <c r="BG59" s="858"/>
      <c r="BH59" s="858"/>
      <c r="BI59" s="859"/>
      <c r="BJ59" s="240"/>
      <c r="BK59" s="240"/>
      <c r="BL59" s="240"/>
      <c r="BM59" s="240"/>
      <c r="BN59" s="240"/>
      <c r="BO59" s="253"/>
      <c r="BP59" s="253"/>
      <c r="BQ59" s="250">
        <v>53</v>
      </c>
      <c r="BR59" s="251"/>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34"/>
    </row>
    <row r="60" spans="1:131" s="235" customFormat="1" ht="26.25" customHeight="1" x14ac:dyDescent="0.15">
      <c r="A60" s="249">
        <v>33</v>
      </c>
      <c r="B60" s="777"/>
      <c r="C60" s="778"/>
      <c r="D60" s="778"/>
      <c r="E60" s="778"/>
      <c r="F60" s="778"/>
      <c r="G60" s="778"/>
      <c r="H60" s="778"/>
      <c r="I60" s="778"/>
      <c r="J60" s="778"/>
      <c r="K60" s="778"/>
      <c r="L60" s="778"/>
      <c r="M60" s="778"/>
      <c r="N60" s="778"/>
      <c r="O60" s="778"/>
      <c r="P60" s="779"/>
      <c r="Q60" s="863"/>
      <c r="R60" s="864"/>
      <c r="S60" s="864"/>
      <c r="T60" s="864"/>
      <c r="U60" s="864"/>
      <c r="V60" s="864"/>
      <c r="W60" s="864"/>
      <c r="X60" s="864"/>
      <c r="Y60" s="864"/>
      <c r="Z60" s="864"/>
      <c r="AA60" s="864"/>
      <c r="AB60" s="864"/>
      <c r="AC60" s="864"/>
      <c r="AD60" s="864"/>
      <c r="AE60" s="865"/>
      <c r="AF60" s="856"/>
      <c r="AG60" s="781"/>
      <c r="AH60" s="781"/>
      <c r="AI60" s="781"/>
      <c r="AJ60" s="857"/>
      <c r="AK60" s="866"/>
      <c r="AL60" s="864"/>
      <c r="AM60" s="864"/>
      <c r="AN60" s="864"/>
      <c r="AO60" s="864"/>
      <c r="AP60" s="864"/>
      <c r="AQ60" s="864"/>
      <c r="AR60" s="864"/>
      <c r="AS60" s="864"/>
      <c r="AT60" s="864"/>
      <c r="AU60" s="864"/>
      <c r="AV60" s="864"/>
      <c r="AW60" s="864"/>
      <c r="AX60" s="864"/>
      <c r="AY60" s="864"/>
      <c r="AZ60" s="867"/>
      <c r="BA60" s="867"/>
      <c r="BB60" s="867"/>
      <c r="BC60" s="867"/>
      <c r="BD60" s="867"/>
      <c r="BE60" s="858"/>
      <c r="BF60" s="858"/>
      <c r="BG60" s="858"/>
      <c r="BH60" s="858"/>
      <c r="BI60" s="859"/>
      <c r="BJ60" s="240"/>
      <c r="BK60" s="240"/>
      <c r="BL60" s="240"/>
      <c r="BM60" s="240"/>
      <c r="BN60" s="240"/>
      <c r="BO60" s="253"/>
      <c r="BP60" s="253"/>
      <c r="BQ60" s="250">
        <v>54</v>
      </c>
      <c r="BR60" s="251"/>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34"/>
    </row>
    <row r="61" spans="1:131" s="235" customFormat="1" ht="26.25" customHeight="1" thickBot="1" x14ac:dyDescent="0.2">
      <c r="A61" s="249">
        <v>34</v>
      </c>
      <c r="B61" s="777"/>
      <c r="C61" s="778"/>
      <c r="D61" s="778"/>
      <c r="E61" s="778"/>
      <c r="F61" s="778"/>
      <c r="G61" s="778"/>
      <c r="H61" s="778"/>
      <c r="I61" s="778"/>
      <c r="J61" s="778"/>
      <c r="K61" s="778"/>
      <c r="L61" s="778"/>
      <c r="M61" s="778"/>
      <c r="N61" s="778"/>
      <c r="O61" s="778"/>
      <c r="P61" s="779"/>
      <c r="Q61" s="863"/>
      <c r="R61" s="864"/>
      <c r="S61" s="864"/>
      <c r="T61" s="864"/>
      <c r="U61" s="864"/>
      <c r="V61" s="864"/>
      <c r="W61" s="864"/>
      <c r="X61" s="864"/>
      <c r="Y61" s="864"/>
      <c r="Z61" s="864"/>
      <c r="AA61" s="864"/>
      <c r="AB61" s="864"/>
      <c r="AC61" s="864"/>
      <c r="AD61" s="864"/>
      <c r="AE61" s="865"/>
      <c r="AF61" s="856"/>
      <c r="AG61" s="781"/>
      <c r="AH61" s="781"/>
      <c r="AI61" s="781"/>
      <c r="AJ61" s="857"/>
      <c r="AK61" s="866"/>
      <c r="AL61" s="864"/>
      <c r="AM61" s="864"/>
      <c r="AN61" s="864"/>
      <c r="AO61" s="864"/>
      <c r="AP61" s="864"/>
      <c r="AQ61" s="864"/>
      <c r="AR61" s="864"/>
      <c r="AS61" s="864"/>
      <c r="AT61" s="864"/>
      <c r="AU61" s="864"/>
      <c r="AV61" s="864"/>
      <c r="AW61" s="864"/>
      <c r="AX61" s="864"/>
      <c r="AY61" s="864"/>
      <c r="AZ61" s="867"/>
      <c r="BA61" s="867"/>
      <c r="BB61" s="867"/>
      <c r="BC61" s="867"/>
      <c r="BD61" s="867"/>
      <c r="BE61" s="858"/>
      <c r="BF61" s="858"/>
      <c r="BG61" s="858"/>
      <c r="BH61" s="858"/>
      <c r="BI61" s="859"/>
      <c r="BJ61" s="240"/>
      <c r="BK61" s="240"/>
      <c r="BL61" s="240"/>
      <c r="BM61" s="240"/>
      <c r="BN61" s="240"/>
      <c r="BO61" s="253"/>
      <c r="BP61" s="253"/>
      <c r="BQ61" s="250">
        <v>55</v>
      </c>
      <c r="BR61" s="251"/>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34"/>
    </row>
    <row r="62" spans="1:131" s="235" customFormat="1" ht="26.25" customHeight="1" x14ac:dyDescent="0.15">
      <c r="A62" s="249">
        <v>35</v>
      </c>
      <c r="B62" s="878"/>
      <c r="C62" s="879"/>
      <c r="D62" s="879"/>
      <c r="E62" s="879"/>
      <c r="F62" s="879"/>
      <c r="G62" s="879"/>
      <c r="H62" s="879"/>
      <c r="I62" s="879"/>
      <c r="J62" s="879"/>
      <c r="K62" s="879"/>
      <c r="L62" s="879"/>
      <c r="M62" s="879"/>
      <c r="N62" s="879"/>
      <c r="O62" s="879"/>
      <c r="P62" s="880"/>
      <c r="Q62" s="863"/>
      <c r="R62" s="864"/>
      <c r="S62" s="864"/>
      <c r="T62" s="864"/>
      <c r="U62" s="864"/>
      <c r="V62" s="864"/>
      <c r="W62" s="864"/>
      <c r="X62" s="864"/>
      <c r="Y62" s="864"/>
      <c r="Z62" s="864"/>
      <c r="AA62" s="864"/>
      <c r="AB62" s="864"/>
      <c r="AC62" s="864"/>
      <c r="AD62" s="864"/>
      <c r="AE62" s="865"/>
      <c r="AF62" s="881"/>
      <c r="AG62" s="864"/>
      <c r="AH62" s="864"/>
      <c r="AI62" s="864"/>
      <c r="AJ62" s="882"/>
      <c r="AK62" s="866"/>
      <c r="AL62" s="864"/>
      <c r="AM62" s="864"/>
      <c r="AN62" s="864"/>
      <c r="AO62" s="864"/>
      <c r="AP62" s="864"/>
      <c r="AQ62" s="864"/>
      <c r="AR62" s="864"/>
      <c r="AS62" s="864"/>
      <c r="AT62" s="864"/>
      <c r="AU62" s="864"/>
      <c r="AV62" s="864"/>
      <c r="AW62" s="864"/>
      <c r="AX62" s="864"/>
      <c r="AY62" s="864"/>
      <c r="AZ62" s="867"/>
      <c r="BA62" s="867"/>
      <c r="BB62" s="867"/>
      <c r="BC62" s="867"/>
      <c r="BD62" s="867"/>
      <c r="BE62" s="875"/>
      <c r="BF62" s="875"/>
      <c r="BG62" s="875"/>
      <c r="BH62" s="875"/>
      <c r="BI62" s="876"/>
      <c r="BJ62" s="877" t="s">
        <v>392</v>
      </c>
      <c r="BK62" s="834"/>
      <c r="BL62" s="834"/>
      <c r="BM62" s="834"/>
      <c r="BN62" s="835"/>
      <c r="BO62" s="253"/>
      <c r="BP62" s="253"/>
      <c r="BQ62" s="250">
        <v>56</v>
      </c>
      <c r="BR62" s="251"/>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34"/>
    </row>
    <row r="63" spans="1:131" s="235" customFormat="1" ht="26.25" customHeight="1" thickBot="1" x14ac:dyDescent="0.2">
      <c r="A63" s="252" t="s">
        <v>374</v>
      </c>
      <c r="B63" s="818" t="s">
        <v>393</v>
      </c>
      <c r="C63" s="819"/>
      <c r="D63" s="819"/>
      <c r="E63" s="819"/>
      <c r="F63" s="819"/>
      <c r="G63" s="819"/>
      <c r="H63" s="819"/>
      <c r="I63" s="819"/>
      <c r="J63" s="819"/>
      <c r="K63" s="819"/>
      <c r="L63" s="819"/>
      <c r="M63" s="819"/>
      <c r="N63" s="819"/>
      <c r="O63" s="819"/>
      <c r="P63" s="820"/>
      <c r="Q63" s="868"/>
      <c r="R63" s="869"/>
      <c r="S63" s="869"/>
      <c r="T63" s="869"/>
      <c r="U63" s="869"/>
      <c r="V63" s="869"/>
      <c r="W63" s="869"/>
      <c r="X63" s="869"/>
      <c r="Y63" s="869"/>
      <c r="Z63" s="869"/>
      <c r="AA63" s="869"/>
      <c r="AB63" s="869"/>
      <c r="AC63" s="869"/>
      <c r="AD63" s="869"/>
      <c r="AE63" s="870"/>
      <c r="AF63" s="871">
        <v>4763</v>
      </c>
      <c r="AG63" s="872"/>
      <c r="AH63" s="872"/>
      <c r="AI63" s="872"/>
      <c r="AJ63" s="873"/>
      <c r="AK63" s="874"/>
      <c r="AL63" s="869"/>
      <c r="AM63" s="869"/>
      <c r="AN63" s="869"/>
      <c r="AO63" s="869"/>
      <c r="AP63" s="872"/>
      <c r="AQ63" s="872"/>
      <c r="AR63" s="872"/>
      <c r="AS63" s="872"/>
      <c r="AT63" s="872"/>
      <c r="AU63" s="872"/>
      <c r="AV63" s="872"/>
      <c r="AW63" s="872"/>
      <c r="AX63" s="872"/>
      <c r="AY63" s="872"/>
      <c r="AZ63" s="883"/>
      <c r="BA63" s="883"/>
      <c r="BB63" s="883"/>
      <c r="BC63" s="883"/>
      <c r="BD63" s="883"/>
      <c r="BE63" s="884"/>
      <c r="BF63" s="884"/>
      <c r="BG63" s="884"/>
      <c r="BH63" s="884"/>
      <c r="BI63" s="885"/>
      <c r="BJ63" s="886" t="s">
        <v>118</v>
      </c>
      <c r="BK63" s="887"/>
      <c r="BL63" s="887"/>
      <c r="BM63" s="887"/>
      <c r="BN63" s="888"/>
      <c r="BO63" s="253"/>
      <c r="BP63" s="253"/>
      <c r="BQ63" s="250">
        <v>57</v>
      </c>
      <c r="BR63" s="251"/>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34"/>
    </row>
    <row r="64" spans="1:131" s="235" customFormat="1" ht="26.25" customHeight="1" x14ac:dyDescent="0.15">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0">
        <v>58</v>
      </c>
      <c r="BR64" s="251"/>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34"/>
    </row>
    <row r="65" spans="1:131" s="235" customFormat="1" ht="26.25" customHeight="1" thickBot="1" x14ac:dyDescent="0.2">
      <c r="A65" s="240" t="s">
        <v>394</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53"/>
      <c r="BF65" s="253"/>
      <c r="BG65" s="253"/>
      <c r="BH65" s="253"/>
      <c r="BI65" s="253"/>
      <c r="BJ65" s="253"/>
      <c r="BK65" s="253"/>
      <c r="BL65" s="253"/>
      <c r="BM65" s="253"/>
      <c r="BN65" s="253"/>
      <c r="BO65" s="253"/>
      <c r="BP65" s="253"/>
      <c r="BQ65" s="250">
        <v>59</v>
      </c>
      <c r="BR65" s="251"/>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34"/>
    </row>
    <row r="66" spans="1:131" s="235" customFormat="1" ht="26.25" customHeight="1" x14ac:dyDescent="0.15">
      <c r="A66" s="762" t="s">
        <v>395</v>
      </c>
      <c r="B66" s="763"/>
      <c r="C66" s="763"/>
      <c r="D66" s="763"/>
      <c r="E66" s="763"/>
      <c r="F66" s="763"/>
      <c r="G66" s="763"/>
      <c r="H66" s="763"/>
      <c r="I66" s="763"/>
      <c r="J66" s="763"/>
      <c r="K66" s="763"/>
      <c r="L66" s="763"/>
      <c r="M66" s="763"/>
      <c r="N66" s="763"/>
      <c r="O66" s="763"/>
      <c r="P66" s="764"/>
      <c r="Q66" s="739" t="s">
        <v>378</v>
      </c>
      <c r="R66" s="740"/>
      <c r="S66" s="740"/>
      <c r="T66" s="740"/>
      <c r="U66" s="741"/>
      <c r="V66" s="739" t="s">
        <v>379</v>
      </c>
      <c r="W66" s="740"/>
      <c r="X66" s="740"/>
      <c r="Y66" s="740"/>
      <c r="Z66" s="741"/>
      <c r="AA66" s="739" t="s">
        <v>380</v>
      </c>
      <c r="AB66" s="740"/>
      <c r="AC66" s="740"/>
      <c r="AD66" s="740"/>
      <c r="AE66" s="741"/>
      <c r="AF66" s="889" t="s">
        <v>381</v>
      </c>
      <c r="AG66" s="841"/>
      <c r="AH66" s="841"/>
      <c r="AI66" s="841"/>
      <c r="AJ66" s="890"/>
      <c r="AK66" s="739" t="s">
        <v>382</v>
      </c>
      <c r="AL66" s="763"/>
      <c r="AM66" s="763"/>
      <c r="AN66" s="763"/>
      <c r="AO66" s="764"/>
      <c r="AP66" s="739" t="s">
        <v>383</v>
      </c>
      <c r="AQ66" s="740"/>
      <c r="AR66" s="740"/>
      <c r="AS66" s="740"/>
      <c r="AT66" s="741"/>
      <c r="AU66" s="739" t="s">
        <v>396</v>
      </c>
      <c r="AV66" s="740"/>
      <c r="AW66" s="740"/>
      <c r="AX66" s="740"/>
      <c r="AY66" s="741"/>
      <c r="AZ66" s="739" t="s">
        <v>350</v>
      </c>
      <c r="BA66" s="740"/>
      <c r="BB66" s="740"/>
      <c r="BC66" s="740"/>
      <c r="BD66" s="751"/>
      <c r="BE66" s="253"/>
      <c r="BF66" s="253"/>
      <c r="BG66" s="253"/>
      <c r="BH66" s="253"/>
      <c r="BI66" s="253"/>
      <c r="BJ66" s="253"/>
      <c r="BK66" s="253"/>
      <c r="BL66" s="253"/>
      <c r="BM66" s="253"/>
      <c r="BN66" s="253"/>
      <c r="BO66" s="253"/>
      <c r="BP66" s="253"/>
      <c r="BQ66" s="250">
        <v>60</v>
      </c>
      <c r="BR66" s="255"/>
      <c r="BS66" s="900"/>
      <c r="BT66" s="901"/>
      <c r="BU66" s="901"/>
      <c r="BV66" s="901"/>
      <c r="BW66" s="901"/>
      <c r="BX66" s="901"/>
      <c r="BY66" s="901"/>
      <c r="BZ66" s="901"/>
      <c r="CA66" s="901"/>
      <c r="CB66" s="901"/>
      <c r="CC66" s="901"/>
      <c r="CD66" s="901"/>
      <c r="CE66" s="901"/>
      <c r="CF66" s="901"/>
      <c r="CG66" s="902"/>
      <c r="CH66" s="897"/>
      <c r="CI66" s="898"/>
      <c r="CJ66" s="898"/>
      <c r="CK66" s="898"/>
      <c r="CL66" s="899"/>
      <c r="CM66" s="897"/>
      <c r="CN66" s="898"/>
      <c r="CO66" s="898"/>
      <c r="CP66" s="898"/>
      <c r="CQ66" s="899"/>
      <c r="CR66" s="897"/>
      <c r="CS66" s="898"/>
      <c r="CT66" s="898"/>
      <c r="CU66" s="898"/>
      <c r="CV66" s="899"/>
      <c r="CW66" s="897"/>
      <c r="CX66" s="898"/>
      <c r="CY66" s="898"/>
      <c r="CZ66" s="898"/>
      <c r="DA66" s="899"/>
      <c r="DB66" s="897"/>
      <c r="DC66" s="898"/>
      <c r="DD66" s="898"/>
      <c r="DE66" s="898"/>
      <c r="DF66" s="899"/>
      <c r="DG66" s="897"/>
      <c r="DH66" s="898"/>
      <c r="DI66" s="898"/>
      <c r="DJ66" s="898"/>
      <c r="DK66" s="899"/>
      <c r="DL66" s="897"/>
      <c r="DM66" s="898"/>
      <c r="DN66" s="898"/>
      <c r="DO66" s="898"/>
      <c r="DP66" s="899"/>
      <c r="DQ66" s="897"/>
      <c r="DR66" s="898"/>
      <c r="DS66" s="898"/>
      <c r="DT66" s="898"/>
      <c r="DU66" s="899"/>
      <c r="DV66" s="894"/>
      <c r="DW66" s="895"/>
      <c r="DX66" s="895"/>
      <c r="DY66" s="895"/>
      <c r="DZ66" s="896"/>
      <c r="EA66" s="234"/>
    </row>
    <row r="67" spans="1:131" s="235"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91"/>
      <c r="AG67" s="844"/>
      <c r="AH67" s="844"/>
      <c r="AI67" s="844"/>
      <c r="AJ67" s="892"/>
      <c r="AK67" s="893"/>
      <c r="AL67" s="766"/>
      <c r="AM67" s="766"/>
      <c r="AN67" s="766"/>
      <c r="AO67" s="767"/>
      <c r="AP67" s="742"/>
      <c r="AQ67" s="743"/>
      <c r="AR67" s="743"/>
      <c r="AS67" s="743"/>
      <c r="AT67" s="744"/>
      <c r="AU67" s="742"/>
      <c r="AV67" s="743"/>
      <c r="AW67" s="743"/>
      <c r="AX67" s="743"/>
      <c r="AY67" s="744"/>
      <c r="AZ67" s="742"/>
      <c r="BA67" s="743"/>
      <c r="BB67" s="743"/>
      <c r="BC67" s="743"/>
      <c r="BD67" s="752"/>
      <c r="BE67" s="253"/>
      <c r="BF67" s="253"/>
      <c r="BG67" s="253"/>
      <c r="BH67" s="253"/>
      <c r="BI67" s="253"/>
      <c r="BJ67" s="253"/>
      <c r="BK67" s="253"/>
      <c r="BL67" s="253"/>
      <c r="BM67" s="253"/>
      <c r="BN67" s="253"/>
      <c r="BO67" s="253"/>
      <c r="BP67" s="253"/>
      <c r="BQ67" s="250">
        <v>61</v>
      </c>
      <c r="BR67" s="255"/>
      <c r="BS67" s="900"/>
      <c r="BT67" s="901"/>
      <c r="BU67" s="901"/>
      <c r="BV67" s="901"/>
      <c r="BW67" s="901"/>
      <c r="BX67" s="901"/>
      <c r="BY67" s="901"/>
      <c r="BZ67" s="901"/>
      <c r="CA67" s="901"/>
      <c r="CB67" s="901"/>
      <c r="CC67" s="901"/>
      <c r="CD67" s="901"/>
      <c r="CE67" s="901"/>
      <c r="CF67" s="901"/>
      <c r="CG67" s="902"/>
      <c r="CH67" s="897"/>
      <c r="CI67" s="898"/>
      <c r="CJ67" s="898"/>
      <c r="CK67" s="898"/>
      <c r="CL67" s="899"/>
      <c r="CM67" s="897"/>
      <c r="CN67" s="898"/>
      <c r="CO67" s="898"/>
      <c r="CP67" s="898"/>
      <c r="CQ67" s="899"/>
      <c r="CR67" s="897"/>
      <c r="CS67" s="898"/>
      <c r="CT67" s="898"/>
      <c r="CU67" s="898"/>
      <c r="CV67" s="899"/>
      <c r="CW67" s="897"/>
      <c r="CX67" s="898"/>
      <c r="CY67" s="898"/>
      <c r="CZ67" s="898"/>
      <c r="DA67" s="899"/>
      <c r="DB67" s="897"/>
      <c r="DC67" s="898"/>
      <c r="DD67" s="898"/>
      <c r="DE67" s="898"/>
      <c r="DF67" s="899"/>
      <c r="DG67" s="897"/>
      <c r="DH67" s="898"/>
      <c r="DI67" s="898"/>
      <c r="DJ67" s="898"/>
      <c r="DK67" s="899"/>
      <c r="DL67" s="897"/>
      <c r="DM67" s="898"/>
      <c r="DN67" s="898"/>
      <c r="DO67" s="898"/>
      <c r="DP67" s="899"/>
      <c r="DQ67" s="897"/>
      <c r="DR67" s="898"/>
      <c r="DS67" s="898"/>
      <c r="DT67" s="898"/>
      <c r="DU67" s="899"/>
      <c r="DV67" s="894"/>
      <c r="DW67" s="895"/>
      <c r="DX67" s="895"/>
      <c r="DY67" s="895"/>
      <c r="DZ67" s="896"/>
      <c r="EA67" s="234"/>
    </row>
    <row r="68" spans="1:131" s="235" customFormat="1" ht="26.25" customHeight="1" thickTop="1" x14ac:dyDescent="0.15">
      <c r="A68" s="246">
        <v>1</v>
      </c>
      <c r="B68" s="906"/>
      <c r="C68" s="907"/>
      <c r="D68" s="907"/>
      <c r="E68" s="907"/>
      <c r="F68" s="907"/>
      <c r="G68" s="907"/>
      <c r="H68" s="907"/>
      <c r="I68" s="907"/>
      <c r="J68" s="907"/>
      <c r="K68" s="907"/>
      <c r="L68" s="907"/>
      <c r="M68" s="907"/>
      <c r="N68" s="907"/>
      <c r="O68" s="907"/>
      <c r="P68" s="908"/>
      <c r="Q68" s="909"/>
      <c r="R68" s="903"/>
      <c r="S68" s="903"/>
      <c r="T68" s="903"/>
      <c r="U68" s="903"/>
      <c r="V68" s="903"/>
      <c r="W68" s="903"/>
      <c r="X68" s="903"/>
      <c r="Y68" s="903"/>
      <c r="Z68" s="903"/>
      <c r="AA68" s="903"/>
      <c r="AB68" s="903"/>
      <c r="AC68" s="903"/>
      <c r="AD68" s="903"/>
      <c r="AE68" s="903"/>
      <c r="AF68" s="903"/>
      <c r="AG68" s="903"/>
      <c r="AH68" s="903"/>
      <c r="AI68" s="903"/>
      <c r="AJ68" s="903"/>
      <c r="AK68" s="903"/>
      <c r="AL68" s="903"/>
      <c r="AM68" s="903"/>
      <c r="AN68" s="903"/>
      <c r="AO68" s="903"/>
      <c r="AP68" s="903"/>
      <c r="AQ68" s="903"/>
      <c r="AR68" s="903"/>
      <c r="AS68" s="903"/>
      <c r="AT68" s="903"/>
      <c r="AU68" s="903"/>
      <c r="AV68" s="903"/>
      <c r="AW68" s="903"/>
      <c r="AX68" s="903"/>
      <c r="AY68" s="903"/>
      <c r="AZ68" s="904"/>
      <c r="BA68" s="904"/>
      <c r="BB68" s="904"/>
      <c r="BC68" s="904"/>
      <c r="BD68" s="905"/>
      <c r="BE68" s="253"/>
      <c r="BF68" s="253"/>
      <c r="BG68" s="253"/>
      <c r="BH68" s="253"/>
      <c r="BI68" s="253"/>
      <c r="BJ68" s="253"/>
      <c r="BK68" s="253"/>
      <c r="BL68" s="253"/>
      <c r="BM68" s="253"/>
      <c r="BN68" s="253"/>
      <c r="BO68" s="253"/>
      <c r="BP68" s="253"/>
      <c r="BQ68" s="250">
        <v>62</v>
      </c>
      <c r="BR68" s="255"/>
      <c r="BS68" s="900"/>
      <c r="BT68" s="901"/>
      <c r="BU68" s="901"/>
      <c r="BV68" s="901"/>
      <c r="BW68" s="901"/>
      <c r="BX68" s="901"/>
      <c r="BY68" s="901"/>
      <c r="BZ68" s="901"/>
      <c r="CA68" s="901"/>
      <c r="CB68" s="901"/>
      <c r="CC68" s="901"/>
      <c r="CD68" s="901"/>
      <c r="CE68" s="901"/>
      <c r="CF68" s="901"/>
      <c r="CG68" s="902"/>
      <c r="CH68" s="897"/>
      <c r="CI68" s="898"/>
      <c r="CJ68" s="898"/>
      <c r="CK68" s="898"/>
      <c r="CL68" s="899"/>
      <c r="CM68" s="897"/>
      <c r="CN68" s="898"/>
      <c r="CO68" s="898"/>
      <c r="CP68" s="898"/>
      <c r="CQ68" s="899"/>
      <c r="CR68" s="897"/>
      <c r="CS68" s="898"/>
      <c r="CT68" s="898"/>
      <c r="CU68" s="898"/>
      <c r="CV68" s="899"/>
      <c r="CW68" s="897"/>
      <c r="CX68" s="898"/>
      <c r="CY68" s="898"/>
      <c r="CZ68" s="898"/>
      <c r="DA68" s="899"/>
      <c r="DB68" s="897"/>
      <c r="DC68" s="898"/>
      <c r="DD68" s="898"/>
      <c r="DE68" s="898"/>
      <c r="DF68" s="899"/>
      <c r="DG68" s="897"/>
      <c r="DH68" s="898"/>
      <c r="DI68" s="898"/>
      <c r="DJ68" s="898"/>
      <c r="DK68" s="899"/>
      <c r="DL68" s="897"/>
      <c r="DM68" s="898"/>
      <c r="DN68" s="898"/>
      <c r="DO68" s="898"/>
      <c r="DP68" s="899"/>
      <c r="DQ68" s="897"/>
      <c r="DR68" s="898"/>
      <c r="DS68" s="898"/>
      <c r="DT68" s="898"/>
      <c r="DU68" s="899"/>
      <c r="DV68" s="894"/>
      <c r="DW68" s="895"/>
      <c r="DX68" s="895"/>
      <c r="DY68" s="895"/>
      <c r="DZ68" s="896"/>
      <c r="EA68" s="234"/>
    </row>
    <row r="69" spans="1:131" s="235" customFormat="1" ht="26.25" customHeight="1" x14ac:dyDescent="0.15">
      <c r="A69" s="249">
        <v>2</v>
      </c>
      <c r="B69" s="910"/>
      <c r="C69" s="911"/>
      <c r="D69" s="911"/>
      <c r="E69" s="911"/>
      <c r="F69" s="911"/>
      <c r="G69" s="911"/>
      <c r="H69" s="911"/>
      <c r="I69" s="911"/>
      <c r="J69" s="911"/>
      <c r="K69" s="911"/>
      <c r="L69" s="911"/>
      <c r="M69" s="911"/>
      <c r="N69" s="911"/>
      <c r="O69" s="911"/>
      <c r="P69" s="912"/>
      <c r="Q69" s="913"/>
      <c r="R69" s="861"/>
      <c r="S69" s="861"/>
      <c r="T69" s="861"/>
      <c r="U69" s="861"/>
      <c r="V69" s="861"/>
      <c r="W69" s="861"/>
      <c r="X69" s="861"/>
      <c r="Y69" s="861"/>
      <c r="Z69" s="861"/>
      <c r="AA69" s="861"/>
      <c r="AB69" s="861"/>
      <c r="AC69" s="861"/>
      <c r="AD69" s="861"/>
      <c r="AE69" s="861"/>
      <c r="AF69" s="861"/>
      <c r="AG69" s="861"/>
      <c r="AH69" s="861"/>
      <c r="AI69" s="861"/>
      <c r="AJ69" s="861"/>
      <c r="AK69" s="861"/>
      <c r="AL69" s="861"/>
      <c r="AM69" s="861"/>
      <c r="AN69" s="861"/>
      <c r="AO69" s="861"/>
      <c r="AP69" s="861"/>
      <c r="AQ69" s="861"/>
      <c r="AR69" s="861"/>
      <c r="AS69" s="861"/>
      <c r="AT69" s="861"/>
      <c r="AU69" s="861"/>
      <c r="AV69" s="861"/>
      <c r="AW69" s="861"/>
      <c r="AX69" s="861"/>
      <c r="AY69" s="861"/>
      <c r="AZ69" s="914"/>
      <c r="BA69" s="914"/>
      <c r="BB69" s="914"/>
      <c r="BC69" s="914"/>
      <c r="BD69" s="915"/>
      <c r="BE69" s="253"/>
      <c r="BF69" s="253"/>
      <c r="BG69" s="253"/>
      <c r="BH69" s="253"/>
      <c r="BI69" s="253"/>
      <c r="BJ69" s="253"/>
      <c r="BK69" s="253"/>
      <c r="BL69" s="253"/>
      <c r="BM69" s="253"/>
      <c r="BN69" s="253"/>
      <c r="BO69" s="253"/>
      <c r="BP69" s="253"/>
      <c r="BQ69" s="250">
        <v>63</v>
      </c>
      <c r="BR69" s="255"/>
      <c r="BS69" s="900"/>
      <c r="BT69" s="901"/>
      <c r="BU69" s="901"/>
      <c r="BV69" s="901"/>
      <c r="BW69" s="901"/>
      <c r="BX69" s="901"/>
      <c r="BY69" s="901"/>
      <c r="BZ69" s="901"/>
      <c r="CA69" s="901"/>
      <c r="CB69" s="901"/>
      <c r="CC69" s="901"/>
      <c r="CD69" s="901"/>
      <c r="CE69" s="901"/>
      <c r="CF69" s="901"/>
      <c r="CG69" s="902"/>
      <c r="CH69" s="897"/>
      <c r="CI69" s="898"/>
      <c r="CJ69" s="898"/>
      <c r="CK69" s="898"/>
      <c r="CL69" s="899"/>
      <c r="CM69" s="897"/>
      <c r="CN69" s="898"/>
      <c r="CO69" s="898"/>
      <c r="CP69" s="898"/>
      <c r="CQ69" s="899"/>
      <c r="CR69" s="897"/>
      <c r="CS69" s="898"/>
      <c r="CT69" s="898"/>
      <c r="CU69" s="898"/>
      <c r="CV69" s="899"/>
      <c r="CW69" s="897"/>
      <c r="CX69" s="898"/>
      <c r="CY69" s="898"/>
      <c r="CZ69" s="898"/>
      <c r="DA69" s="899"/>
      <c r="DB69" s="897"/>
      <c r="DC69" s="898"/>
      <c r="DD69" s="898"/>
      <c r="DE69" s="898"/>
      <c r="DF69" s="899"/>
      <c r="DG69" s="897"/>
      <c r="DH69" s="898"/>
      <c r="DI69" s="898"/>
      <c r="DJ69" s="898"/>
      <c r="DK69" s="899"/>
      <c r="DL69" s="897"/>
      <c r="DM69" s="898"/>
      <c r="DN69" s="898"/>
      <c r="DO69" s="898"/>
      <c r="DP69" s="899"/>
      <c r="DQ69" s="897"/>
      <c r="DR69" s="898"/>
      <c r="DS69" s="898"/>
      <c r="DT69" s="898"/>
      <c r="DU69" s="899"/>
      <c r="DV69" s="894"/>
      <c r="DW69" s="895"/>
      <c r="DX69" s="895"/>
      <c r="DY69" s="895"/>
      <c r="DZ69" s="896"/>
      <c r="EA69" s="234"/>
    </row>
    <row r="70" spans="1:131" s="235" customFormat="1" ht="26.25" customHeight="1" x14ac:dyDescent="0.15">
      <c r="A70" s="249">
        <v>3</v>
      </c>
      <c r="B70" s="910"/>
      <c r="C70" s="911"/>
      <c r="D70" s="911"/>
      <c r="E70" s="911"/>
      <c r="F70" s="911"/>
      <c r="G70" s="911"/>
      <c r="H70" s="911"/>
      <c r="I70" s="911"/>
      <c r="J70" s="911"/>
      <c r="K70" s="911"/>
      <c r="L70" s="911"/>
      <c r="M70" s="911"/>
      <c r="N70" s="911"/>
      <c r="O70" s="911"/>
      <c r="P70" s="912"/>
      <c r="Q70" s="913"/>
      <c r="R70" s="861"/>
      <c r="S70" s="861"/>
      <c r="T70" s="861"/>
      <c r="U70" s="861"/>
      <c r="V70" s="861"/>
      <c r="W70" s="861"/>
      <c r="X70" s="861"/>
      <c r="Y70" s="861"/>
      <c r="Z70" s="861"/>
      <c r="AA70" s="861"/>
      <c r="AB70" s="861"/>
      <c r="AC70" s="861"/>
      <c r="AD70" s="861"/>
      <c r="AE70" s="861"/>
      <c r="AF70" s="861"/>
      <c r="AG70" s="861"/>
      <c r="AH70" s="861"/>
      <c r="AI70" s="861"/>
      <c r="AJ70" s="861"/>
      <c r="AK70" s="861"/>
      <c r="AL70" s="861"/>
      <c r="AM70" s="861"/>
      <c r="AN70" s="861"/>
      <c r="AO70" s="861"/>
      <c r="AP70" s="861"/>
      <c r="AQ70" s="861"/>
      <c r="AR70" s="861"/>
      <c r="AS70" s="861"/>
      <c r="AT70" s="861"/>
      <c r="AU70" s="861"/>
      <c r="AV70" s="861"/>
      <c r="AW70" s="861"/>
      <c r="AX70" s="861"/>
      <c r="AY70" s="861"/>
      <c r="AZ70" s="914"/>
      <c r="BA70" s="914"/>
      <c r="BB70" s="914"/>
      <c r="BC70" s="914"/>
      <c r="BD70" s="915"/>
      <c r="BE70" s="253"/>
      <c r="BF70" s="253"/>
      <c r="BG70" s="253"/>
      <c r="BH70" s="253"/>
      <c r="BI70" s="253"/>
      <c r="BJ70" s="253"/>
      <c r="BK70" s="253"/>
      <c r="BL70" s="253"/>
      <c r="BM70" s="253"/>
      <c r="BN70" s="253"/>
      <c r="BO70" s="253"/>
      <c r="BP70" s="253"/>
      <c r="BQ70" s="250">
        <v>64</v>
      </c>
      <c r="BR70" s="255"/>
      <c r="BS70" s="900"/>
      <c r="BT70" s="901"/>
      <c r="BU70" s="901"/>
      <c r="BV70" s="901"/>
      <c r="BW70" s="901"/>
      <c r="BX70" s="901"/>
      <c r="BY70" s="901"/>
      <c r="BZ70" s="901"/>
      <c r="CA70" s="901"/>
      <c r="CB70" s="901"/>
      <c r="CC70" s="901"/>
      <c r="CD70" s="901"/>
      <c r="CE70" s="901"/>
      <c r="CF70" s="901"/>
      <c r="CG70" s="902"/>
      <c r="CH70" s="897"/>
      <c r="CI70" s="898"/>
      <c r="CJ70" s="898"/>
      <c r="CK70" s="898"/>
      <c r="CL70" s="899"/>
      <c r="CM70" s="897"/>
      <c r="CN70" s="898"/>
      <c r="CO70" s="898"/>
      <c r="CP70" s="898"/>
      <c r="CQ70" s="899"/>
      <c r="CR70" s="897"/>
      <c r="CS70" s="898"/>
      <c r="CT70" s="898"/>
      <c r="CU70" s="898"/>
      <c r="CV70" s="899"/>
      <c r="CW70" s="897"/>
      <c r="CX70" s="898"/>
      <c r="CY70" s="898"/>
      <c r="CZ70" s="898"/>
      <c r="DA70" s="899"/>
      <c r="DB70" s="897"/>
      <c r="DC70" s="898"/>
      <c r="DD70" s="898"/>
      <c r="DE70" s="898"/>
      <c r="DF70" s="899"/>
      <c r="DG70" s="897"/>
      <c r="DH70" s="898"/>
      <c r="DI70" s="898"/>
      <c r="DJ70" s="898"/>
      <c r="DK70" s="899"/>
      <c r="DL70" s="897"/>
      <c r="DM70" s="898"/>
      <c r="DN70" s="898"/>
      <c r="DO70" s="898"/>
      <c r="DP70" s="899"/>
      <c r="DQ70" s="897"/>
      <c r="DR70" s="898"/>
      <c r="DS70" s="898"/>
      <c r="DT70" s="898"/>
      <c r="DU70" s="899"/>
      <c r="DV70" s="894"/>
      <c r="DW70" s="895"/>
      <c r="DX70" s="895"/>
      <c r="DY70" s="895"/>
      <c r="DZ70" s="896"/>
      <c r="EA70" s="234"/>
    </row>
    <row r="71" spans="1:131" s="235" customFormat="1" ht="26.25" customHeight="1" x14ac:dyDescent="0.15">
      <c r="A71" s="249">
        <v>4</v>
      </c>
      <c r="B71" s="910"/>
      <c r="C71" s="911"/>
      <c r="D71" s="911"/>
      <c r="E71" s="911"/>
      <c r="F71" s="911"/>
      <c r="G71" s="911"/>
      <c r="H71" s="911"/>
      <c r="I71" s="911"/>
      <c r="J71" s="911"/>
      <c r="K71" s="911"/>
      <c r="L71" s="911"/>
      <c r="M71" s="911"/>
      <c r="N71" s="911"/>
      <c r="O71" s="911"/>
      <c r="P71" s="912"/>
      <c r="Q71" s="913"/>
      <c r="R71" s="861"/>
      <c r="S71" s="861"/>
      <c r="T71" s="861"/>
      <c r="U71" s="861"/>
      <c r="V71" s="861"/>
      <c r="W71" s="861"/>
      <c r="X71" s="861"/>
      <c r="Y71" s="861"/>
      <c r="Z71" s="861"/>
      <c r="AA71" s="861"/>
      <c r="AB71" s="861"/>
      <c r="AC71" s="861"/>
      <c r="AD71" s="861"/>
      <c r="AE71" s="861"/>
      <c r="AF71" s="861"/>
      <c r="AG71" s="861"/>
      <c r="AH71" s="861"/>
      <c r="AI71" s="861"/>
      <c r="AJ71" s="861"/>
      <c r="AK71" s="861"/>
      <c r="AL71" s="861"/>
      <c r="AM71" s="861"/>
      <c r="AN71" s="861"/>
      <c r="AO71" s="861"/>
      <c r="AP71" s="861"/>
      <c r="AQ71" s="861"/>
      <c r="AR71" s="861"/>
      <c r="AS71" s="861"/>
      <c r="AT71" s="861"/>
      <c r="AU71" s="861"/>
      <c r="AV71" s="861"/>
      <c r="AW71" s="861"/>
      <c r="AX71" s="861"/>
      <c r="AY71" s="861"/>
      <c r="AZ71" s="914"/>
      <c r="BA71" s="914"/>
      <c r="BB71" s="914"/>
      <c r="BC71" s="914"/>
      <c r="BD71" s="915"/>
      <c r="BE71" s="253"/>
      <c r="BF71" s="253"/>
      <c r="BG71" s="253"/>
      <c r="BH71" s="253"/>
      <c r="BI71" s="253"/>
      <c r="BJ71" s="253"/>
      <c r="BK71" s="253"/>
      <c r="BL71" s="253"/>
      <c r="BM71" s="253"/>
      <c r="BN71" s="253"/>
      <c r="BO71" s="253"/>
      <c r="BP71" s="253"/>
      <c r="BQ71" s="250">
        <v>65</v>
      </c>
      <c r="BR71" s="255"/>
      <c r="BS71" s="900"/>
      <c r="BT71" s="901"/>
      <c r="BU71" s="901"/>
      <c r="BV71" s="901"/>
      <c r="BW71" s="901"/>
      <c r="BX71" s="901"/>
      <c r="BY71" s="901"/>
      <c r="BZ71" s="901"/>
      <c r="CA71" s="901"/>
      <c r="CB71" s="901"/>
      <c r="CC71" s="901"/>
      <c r="CD71" s="901"/>
      <c r="CE71" s="901"/>
      <c r="CF71" s="901"/>
      <c r="CG71" s="902"/>
      <c r="CH71" s="897"/>
      <c r="CI71" s="898"/>
      <c r="CJ71" s="898"/>
      <c r="CK71" s="898"/>
      <c r="CL71" s="899"/>
      <c r="CM71" s="897"/>
      <c r="CN71" s="898"/>
      <c r="CO71" s="898"/>
      <c r="CP71" s="898"/>
      <c r="CQ71" s="899"/>
      <c r="CR71" s="897"/>
      <c r="CS71" s="898"/>
      <c r="CT71" s="898"/>
      <c r="CU71" s="898"/>
      <c r="CV71" s="899"/>
      <c r="CW71" s="897"/>
      <c r="CX71" s="898"/>
      <c r="CY71" s="898"/>
      <c r="CZ71" s="898"/>
      <c r="DA71" s="899"/>
      <c r="DB71" s="897"/>
      <c r="DC71" s="898"/>
      <c r="DD71" s="898"/>
      <c r="DE71" s="898"/>
      <c r="DF71" s="899"/>
      <c r="DG71" s="897"/>
      <c r="DH71" s="898"/>
      <c r="DI71" s="898"/>
      <c r="DJ71" s="898"/>
      <c r="DK71" s="899"/>
      <c r="DL71" s="897"/>
      <c r="DM71" s="898"/>
      <c r="DN71" s="898"/>
      <c r="DO71" s="898"/>
      <c r="DP71" s="899"/>
      <c r="DQ71" s="897"/>
      <c r="DR71" s="898"/>
      <c r="DS71" s="898"/>
      <c r="DT71" s="898"/>
      <c r="DU71" s="899"/>
      <c r="DV71" s="894"/>
      <c r="DW71" s="895"/>
      <c r="DX71" s="895"/>
      <c r="DY71" s="895"/>
      <c r="DZ71" s="896"/>
      <c r="EA71" s="234"/>
    </row>
    <row r="72" spans="1:131" s="235" customFormat="1" ht="26.25" customHeight="1" x14ac:dyDescent="0.15">
      <c r="A72" s="249">
        <v>5</v>
      </c>
      <c r="B72" s="910"/>
      <c r="C72" s="911"/>
      <c r="D72" s="911"/>
      <c r="E72" s="911"/>
      <c r="F72" s="911"/>
      <c r="G72" s="911"/>
      <c r="H72" s="911"/>
      <c r="I72" s="911"/>
      <c r="J72" s="911"/>
      <c r="K72" s="911"/>
      <c r="L72" s="911"/>
      <c r="M72" s="911"/>
      <c r="N72" s="911"/>
      <c r="O72" s="911"/>
      <c r="P72" s="912"/>
      <c r="Q72" s="913"/>
      <c r="R72" s="861"/>
      <c r="S72" s="861"/>
      <c r="T72" s="861"/>
      <c r="U72" s="861"/>
      <c r="V72" s="861"/>
      <c r="W72" s="861"/>
      <c r="X72" s="861"/>
      <c r="Y72" s="861"/>
      <c r="Z72" s="861"/>
      <c r="AA72" s="861"/>
      <c r="AB72" s="861"/>
      <c r="AC72" s="861"/>
      <c r="AD72" s="861"/>
      <c r="AE72" s="861"/>
      <c r="AF72" s="861"/>
      <c r="AG72" s="861"/>
      <c r="AH72" s="861"/>
      <c r="AI72" s="861"/>
      <c r="AJ72" s="861"/>
      <c r="AK72" s="861"/>
      <c r="AL72" s="861"/>
      <c r="AM72" s="861"/>
      <c r="AN72" s="861"/>
      <c r="AO72" s="861"/>
      <c r="AP72" s="861"/>
      <c r="AQ72" s="861"/>
      <c r="AR72" s="861"/>
      <c r="AS72" s="861"/>
      <c r="AT72" s="861"/>
      <c r="AU72" s="861"/>
      <c r="AV72" s="861"/>
      <c r="AW72" s="861"/>
      <c r="AX72" s="861"/>
      <c r="AY72" s="861"/>
      <c r="AZ72" s="914"/>
      <c r="BA72" s="914"/>
      <c r="BB72" s="914"/>
      <c r="BC72" s="914"/>
      <c r="BD72" s="915"/>
      <c r="BE72" s="253"/>
      <c r="BF72" s="253"/>
      <c r="BG72" s="253"/>
      <c r="BH72" s="253"/>
      <c r="BI72" s="253"/>
      <c r="BJ72" s="253"/>
      <c r="BK72" s="253"/>
      <c r="BL72" s="253"/>
      <c r="BM72" s="253"/>
      <c r="BN72" s="253"/>
      <c r="BO72" s="253"/>
      <c r="BP72" s="253"/>
      <c r="BQ72" s="250">
        <v>66</v>
      </c>
      <c r="BR72" s="255"/>
      <c r="BS72" s="900"/>
      <c r="BT72" s="901"/>
      <c r="BU72" s="901"/>
      <c r="BV72" s="901"/>
      <c r="BW72" s="901"/>
      <c r="BX72" s="901"/>
      <c r="BY72" s="901"/>
      <c r="BZ72" s="901"/>
      <c r="CA72" s="901"/>
      <c r="CB72" s="901"/>
      <c r="CC72" s="901"/>
      <c r="CD72" s="901"/>
      <c r="CE72" s="901"/>
      <c r="CF72" s="901"/>
      <c r="CG72" s="902"/>
      <c r="CH72" s="897"/>
      <c r="CI72" s="898"/>
      <c r="CJ72" s="898"/>
      <c r="CK72" s="898"/>
      <c r="CL72" s="899"/>
      <c r="CM72" s="897"/>
      <c r="CN72" s="898"/>
      <c r="CO72" s="898"/>
      <c r="CP72" s="898"/>
      <c r="CQ72" s="899"/>
      <c r="CR72" s="897"/>
      <c r="CS72" s="898"/>
      <c r="CT72" s="898"/>
      <c r="CU72" s="898"/>
      <c r="CV72" s="899"/>
      <c r="CW72" s="897"/>
      <c r="CX72" s="898"/>
      <c r="CY72" s="898"/>
      <c r="CZ72" s="898"/>
      <c r="DA72" s="899"/>
      <c r="DB72" s="897"/>
      <c r="DC72" s="898"/>
      <c r="DD72" s="898"/>
      <c r="DE72" s="898"/>
      <c r="DF72" s="899"/>
      <c r="DG72" s="897"/>
      <c r="DH72" s="898"/>
      <c r="DI72" s="898"/>
      <c r="DJ72" s="898"/>
      <c r="DK72" s="899"/>
      <c r="DL72" s="897"/>
      <c r="DM72" s="898"/>
      <c r="DN72" s="898"/>
      <c r="DO72" s="898"/>
      <c r="DP72" s="899"/>
      <c r="DQ72" s="897"/>
      <c r="DR72" s="898"/>
      <c r="DS72" s="898"/>
      <c r="DT72" s="898"/>
      <c r="DU72" s="899"/>
      <c r="DV72" s="894"/>
      <c r="DW72" s="895"/>
      <c r="DX72" s="895"/>
      <c r="DY72" s="895"/>
      <c r="DZ72" s="896"/>
      <c r="EA72" s="234"/>
    </row>
    <row r="73" spans="1:131" s="235" customFormat="1" ht="26.25" customHeight="1" x14ac:dyDescent="0.15">
      <c r="A73" s="249">
        <v>6</v>
      </c>
      <c r="B73" s="910"/>
      <c r="C73" s="911"/>
      <c r="D73" s="911"/>
      <c r="E73" s="911"/>
      <c r="F73" s="911"/>
      <c r="G73" s="911"/>
      <c r="H73" s="911"/>
      <c r="I73" s="911"/>
      <c r="J73" s="911"/>
      <c r="K73" s="911"/>
      <c r="L73" s="911"/>
      <c r="M73" s="911"/>
      <c r="N73" s="911"/>
      <c r="O73" s="911"/>
      <c r="P73" s="912"/>
      <c r="Q73" s="913"/>
      <c r="R73" s="861"/>
      <c r="S73" s="861"/>
      <c r="T73" s="861"/>
      <c r="U73" s="861"/>
      <c r="V73" s="861"/>
      <c r="W73" s="861"/>
      <c r="X73" s="861"/>
      <c r="Y73" s="861"/>
      <c r="Z73" s="861"/>
      <c r="AA73" s="861"/>
      <c r="AB73" s="861"/>
      <c r="AC73" s="861"/>
      <c r="AD73" s="861"/>
      <c r="AE73" s="861"/>
      <c r="AF73" s="861"/>
      <c r="AG73" s="861"/>
      <c r="AH73" s="861"/>
      <c r="AI73" s="861"/>
      <c r="AJ73" s="861"/>
      <c r="AK73" s="861"/>
      <c r="AL73" s="861"/>
      <c r="AM73" s="861"/>
      <c r="AN73" s="861"/>
      <c r="AO73" s="861"/>
      <c r="AP73" s="861"/>
      <c r="AQ73" s="861"/>
      <c r="AR73" s="861"/>
      <c r="AS73" s="861"/>
      <c r="AT73" s="861"/>
      <c r="AU73" s="861"/>
      <c r="AV73" s="861"/>
      <c r="AW73" s="861"/>
      <c r="AX73" s="861"/>
      <c r="AY73" s="861"/>
      <c r="AZ73" s="914"/>
      <c r="BA73" s="914"/>
      <c r="BB73" s="914"/>
      <c r="BC73" s="914"/>
      <c r="BD73" s="915"/>
      <c r="BE73" s="253"/>
      <c r="BF73" s="253"/>
      <c r="BG73" s="253"/>
      <c r="BH73" s="253"/>
      <c r="BI73" s="253"/>
      <c r="BJ73" s="253"/>
      <c r="BK73" s="253"/>
      <c r="BL73" s="253"/>
      <c r="BM73" s="253"/>
      <c r="BN73" s="253"/>
      <c r="BO73" s="253"/>
      <c r="BP73" s="253"/>
      <c r="BQ73" s="250">
        <v>67</v>
      </c>
      <c r="BR73" s="255"/>
      <c r="BS73" s="900"/>
      <c r="BT73" s="901"/>
      <c r="BU73" s="901"/>
      <c r="BV73" s="901"/>
      <c r="BW73" s="901"/>
      <c r="BX73" s="901"/>
      <c r="BY73" s="901"/>
      <c r="BZ73" s="901"/>
      <c r="CA73" s="901"/>
      <c r="CB73" s="901"/>
      <c r="CC73" s="901"/>
      <c r="CD73" s="901"/>
      <c r="CE73" s="901"/>
      <c r="CF73" s="901"/>
      <c r="CG73" s="902"/>
      <c r="CH73" s="897"/>
      <c r="CI73" s="898"/>
      <c r="CJ73" s="898"/>
      <c r="CK73" s="898"/>
      <c r="CL73" s="899"/>
      <c r="CM73" s="897"/>
      <c r="CN73" s="898"/>
      <c r="CO73" s="898"/>
      <c r="CP73" s="898"/>
      <c r="CQ73" s="899"/>
      <c r="CR73" s="897"/>
      <c r="CS73" s="898"/>
      <c r="CT73" s="898"/>
      <c r="CU73" s="898"/>
      <c r="CV73" s="899"/>
      <c r="CW73" s="897"/>
      <c r="CX73" s="898"/>
      <c r="CY73" s="898"/>
      <c r="CZ73" s="898"/>
      <c r="DA73" s="899"/>
      <c r="DB73" s="897"/>
      <c r="DC73" s="898"/>
      <c r="DD73" s="898"/>
      <c r="DE73" s="898"/>
      <c r="DF73" s="899"/>
      <c r="DG73" s="897"/>
      <c r="DH73" s="898"/>
      <c r="DI73" s="898"/>
      <c r="DJ73" s="898"/>
      <c r="DK73" s="899"/>
      <c r="DL73" s="897"/>
      <c r="DM73" s="898"/>
      <c r="DN73" s="898"/>
      <c r="DO73" s="898"/>
      <c r="DP73" s="899"/>
      <c r="DQ73" s="897"/>
      <c r="DR73" s="898"/>
      <c r="DS73" s="898"/>
      <c r="DT73" s="898"/>
      <c r="DU73" s="899"/>
      <c r="DV73" s="894"/>
      <c r="DW73" s="895"/>
      <c r="DX73" s="895"/>
      <c r="DY73" s="895"/>
      <c r="DZ73" s="896"/>
      <c r="EA73" s="234"/>
    </row>
    <row r="74" spans="1:131" s="235" customFormat="1" ht="26.25" customHeight="1" x14ac:dyDescent="0.15">
      <c r="A74" s="249">
        <v>7</v>
      </c>
      <c r="B74" s="910"/>
      <c r="C74" s="911"/>
      <c r="D74" s="911"/>
      <c r="E74" s="911"/>
      <c r="F74" s="911"/>
      <c r="G74" s="911"/>
      <c r="H74" s="911"/>
      <c r="I74" s="911"/>
      <c r="J74" s="911"/>
      <c r="K74" s="911"/>
      <c r="L74" s="911"/>
      <c r="M74" s="911"/>
      <c r="N74" s="911"/>
      <c r="O74" s="911"/>
      <c r="P74" s="912"/>
      <c r="Q74" s="913"/>
      <c r="R74" s="861"/>
      <c r="S74" s="861"/>
      <c r="T74" s="861"/>
      <c r="U74" s="861"/>
      <c r="V74" s="861"/>
      <c r="W74" s="861"/>
      <c r="X74" s="861"/>
      <c r="Y74" s="861"/>
      <c r="Z74" s="861"/>
      <c r="AA74" s="861"/>
      <c r="AB74" s="861"/>
      <c r="AC74" s="861"/>
      <c r="AD74" s="861"/>
      <c r="AE74" s="861"/>
      <c r="AF74" s="861"/>
      <c r="AG74" s="861"/>
      <c r="AH74" s="861"/>
      <c r="AI74" s="861"/>
      <c r="AJ74" s="861"/>
      <c r="AK74" s="861"/>
      <c r="AL74" s="861"/>
      <c r="AM74" s="861"/>
      <c r="AN74" s="861"/>
      <c r="AO74" s="861"/>
      <c r="AP74" s="861"/>
      <c r="AQ74" s="861"/>
      <c r="AR74" s="861"/>
      <c r="AS74" s="861"/>
      <c r="AT74" s="861"/>
      <c r="AU74" s="861"/>
      <c r="AV74" s="861"/>
      <c r="AW74" s="861"/>
      <c r="AX74" s="861"/>
      <c r="AY74" s="861"/>
      <c r="AZ74" s="914"/>
      <c r="BA74" s="914"/>
      <c r="BB74" s="914"/>
      <c r="BC74" s="914"/>
      <c r="BD74" s="915"/>
      <c r="BE74" s="253"/>
      <c r="BF74" s="253"/>
      <c r="BG74" s="253"/>
      <c r="BH74" s="253"/>
      <c r="BI74" s="253"/>
      <c r="BJ74" s="253"/>
      <c r="BK74" s="253"/>
      <c r="BL74" s="253"/>
      <c r="BM74" s="253"/>
      <c r="BN74" s="253"/>
      <c r="BO74" s="253"/>
      <c r="BP74" s="253"/>
      <c r="BQ74" s="250">
        <v>68</v>
      </c>
      <c r="BR74" s="255"/>
      <c r="BS74" s="900"/>
      <c r="BT74" s="901"/>
      <c r="BU74" s="901"/>
      <c r="BV74" s="901"/>
      <c r="BW74" s="901"/>
      <c r="BX74" s="901"/>
      <c r="BY74" s="901"/>
      <c r="BZ74" s="901"/>
      <c r="CA74" s="901"/>
      <c r="CB74" s="901"/>
      <c r="CC74" s="901"/>
      <c r="CD74" s="901"/>
      <c r="CE74" s="901"/>
      <c r="CF74" s="901"/>
      <c r="CG74" s="902"/>
      <c r="CH74" s="897"/>
      <c r="CI74" s="898"/>
      <c r="CJ74" s="898"/>
      <c r="CK74" s="898"/>
      <c r="CL74" s="899"/>
      <c r="CM74" s="897"/>
      <c r="CN74" s="898"/>
      <c r="CO74" s="898"/>
      <c r="CP74" s="898"/>
      <c r="CQ74" s="899"/>
      <c r="CR74" s="897"/>
      <c r="CS74" s="898"/>
      <c r="CT74" s="898"/>
      <c r="CU74" s="898"/>
      <c r="CV74" s="899"/>
      <c r="CW74" s="897"/>
      <c r="CX74" s="898"/>
      <c r="CY74" s="898"/>
      <c r="CZ74" s="898"/>
      <c r="DA74" s="899"/>
      <c r="DB74" s="897"/>
      <c r="DC74" s="898"/>
      <c r="DD74" s="898"/>
      <c r="DE74" s="898"/>
      <c r="DF74" s="899"/>
      <c r="DG74" s="897"/>
      <c r="DH74" s="898"/>
      <c r="DI74" s="898"/>
      <c r="DJ74" s="898"/>
      <c r="DK74" s="899"/>
      <c r="DL74" s="897"/>
      <c r="DM74" s="898"/>
      <c r="DN74" s="898"/>
      <c r="DO74" s="898"/>
      <c r="DP74" s="899"/>
      <c r="DQ74" s="897"/>
      <c r="DR74" s="898"/>
      <c r="DS74" s="898"/>
      <c r="DT74" s="898"/>
      <c r="DU74" s="899"/>
      <c r="DV74" s="894"/>
      <c r="DW74" s="895"/>
      <c r="DX74" s="895"/>
      <c r="DY74" s="895"/>
      <c r="DZ74" s="896"/>
      <c r="EA74" s="234"/>
    </row>
    <row r="75" spans="1:131" s="235" customFormat="1" ht="26.25" customHeight="1" x14ac:dyDescent="0.15">
      <c r="A75" s="249">
        <v>8</v>
      </c>
      <c r="B75" s="910"/>
      <c r="C75" s="911"/>
      <c r="D75" s="911"/>
      <c r="E75" s="911"/>
      <c r="F75" s="911"/>
      <c r="G75" s="911"/>
      <c r="H75" s="911"/>
      <c r="I75" s="911"/>
      <c r="J75" s="911"/>
      <c r="K75" s="911"/>
      <c r="L75" s="911"/>
      <c r="M75" s="911"/>
      <c r="N75" s="911"/>
      <c r="O75" s="911"/>
      <c r="P75" s="912"/>
      <c r="Q75" s="916"/>
      <c r="R75" s="917"/>
      <c r="S75" s="917"/>
      <c r="T75" s="917"/>
      <c r="U75" s="860"/>
      <c r="V75" s="918"/>
      <c r="W75" s="917"/>
      <c r="X75" s="917"/>
      <c r="Y75" s="917"/>
      <c r="Z75" s="860"/>
      <c r="AA75" s="918"/>
      <c r="AB75" s="917"/>
      <c r="AC75" s="917"/>
      <c r="AD75" s="917"/>
      <c r="AE75" s="860"/>
      <c r="AF75" s="918"/>
      <c r="AG75" s="917"/>
      <c r="AH75" s="917"/>
      <c r="AI75" s="917"/>
      <c r="AJ75" s="860"/>
      <c r="AK75" s="918"/>
      <c r="AL75" s="917"/>
      <c r="AM75" s="917"/>
      <c r="AN75" s="917"/>
      <c r="AO75" s="860"/>
      <c r="AP75" s="918"/>
      <c r="AQ75" s="917"/>
      <c r="AR75" s="917"/>
      <c r="AS75" s="917"/>
      <c r="AT75" s="860"/>
      <c r="AU75" s="918"/>
      <c r="AV75" s="917"/>
      <c r="AW75" s="917"/>
      <c r="AX75" s="917"/>
      <c r="AY75" s="860"/>
      <c r="AZ75" s="914"/>
      <c r="BA75" s="914"/>
      <c r="BB75" s="914"/>
      <c r="BC75" s="914"/>
      <c r="BD75" s="915"/>
      <c r="BE75" s="253"/>
      <c r="BF75" s="253"/>
      <c r="BG75" s="253"/>
      <c r="BH75" s="253"/>
      <c r="BI75" s="253"/>
      <c r="BJ75" s="253"/>
      <c r="BK75" s="253"/>
      <c r="BL75" s="253"/>
      <c r="BM75" s="253"/>
      <c r="BN75" s="253"/>
      <c r="BO75" s="253"/>
      <c r="BP75" s="253"/>
      <c r="BQ75" s="250">
        <v>69</v>
      </c>
      <c r="BR75" s="255"/>
      <c r="BS75" s="900"/>
      <c r="BT75" s="901"/>
      <c r="BU75" s="901"/>
      <c r="BV75" s="901"/>
      <c r="BW75" s="901"/>
      <c r="BX75" s="901"/>
      <c r="BY75" s="901"/>
      <c r="BZ75" s="901"/>
      <c r="CA75" s="901"/>
      <c r="CB75" s="901"/>
      <c r="CC75" s="901"/>
      <c r="CD75" s="901"/>
      <c r="CE75" s="901"/>
      <c r="CF75" s="901"/>
      <c r="CG75" s="902"/>
      <c r="CH75" s="897"/>
      <c r="CI75" s="898"/>
      <c r="CJ75" s="898"/>
      <c r="CK75" s="898"/>
      <c r="CL75" s="899"/>
      <c r="CM75" s="897"/>
      <c r="CN75" s="898"/>
      <c r="CO75" s="898"/>
      <c r="CP75" s="898"/>
      <c r="CQ75" s="899"/>
      <c r="CR75" s="897"/>
      <c r="CS75" s="898"/>
      <c r="CT75" s="898"/>
      <c r="CU75" s="898"/>
      <c r="CV75" s="899"/>
      <c r="CW75" s="897"/>
      <c r="CX75" s="898"/>
      <c r="CY75" s="898"/>
      <c r="CZ75" s="898"/>
      <c r="DA75" s="899"/>
      <c r="DB75" s="897"/>
      <c r="DC75" s="898"/>
      <c r="DD75" s="898"/>
      <c r="DE75" s="898"/>
      <c r="DF75" s="899"/>
      <c r="DG75" s="897"/>
      <c r="DH75" s="898"/>
      <c r="DI75" s="898"/>
      <c r="DJ75" s="898"/>
      <c r="DK75" s="899"/>
      <c r="DL75" s="897"/>
      <c r="DM75" s="898"/>
      <c r="DN75" s="898"/>
      <c r="DO75" s="898"/>
      <c r="DP75" s="899"/>
      <c r="DQ75" s="897"/>
      <c r="DR75" s="898"/>
      <c r="DS75" s="898"/>
      <c r="DT75" s="898"/>
      <c r="DU75" s="899"/>
      <c r="DV75" s="894"/>
      <c r="DW75" s="895"/>
      <c r="DX75" s="895"/>
      <c r="DY75" s="895"/>
      <c r="DZ75" s="896"/>
      <c r="EA75" s="234"/>
    </row>
    <row r="76" spans="1:131" s="235" customFormat="1" ht="26.25" customHeight="1" x14ac:dyDescent="0.15">
      <c r="A76" s="249">
        <v>9</v>
      </c>
      <c r="B76" s="910"/>
      <c r="C76" s="911"/>
      <c r="D76" s="911"/>
      <c r="E76" s="911"/>
      <c r="F76" s="911"/>
      <c r="G76" s="911"/>
      <c r="H76" s="911"/>
      <c r="I76" s="911"/>
      <c r="J76" s="911"/>
      <c r="K76" s="911"/>
      <c r="L76" s="911"/>
      <c r="M76" s="911"/>
      <c r="N76" s="911"/>
      <c r="O76" s="911"/>
      <c r="P76" s="912"/>
      <c r="Q76" s="916"/>
      <c r="R76" s="917"/>
      <c r="S76" s="917"/>
      <c r="T76" s="917"/>
      <c r="U76" s="860"/>
      <c r="V76" s="918"/>
      <c r="W76" s="917"/>
      <c r="X76" s="917"/>
      <c r="Y76" s="917"/>
      <c r="Z76" s="860"/>
      <c r="AA76" s="918"/>
      <c r="AB76" s="917"/>
      <c r="AC76" s="917"/>
      <c r="AD76" s="917"/>
      <c r="AE76" s="860"/>
      <c r="AF76" s="918"/>
      <c r="AG76" s="917"/>
      <c r="AH76" s="917"/>
      <c r="AI76" s="917"/>
      <c r="AJ76" s="860"/>
      <c r="AK76" s="918"/>
      <c r="AL76" s="917"/>
      <c r="AM76" s="917"/>
      <c r="AN76" s="917"/>
      <c r="AO76" s="860"/>
      <c r="AP76" s="918"/>
      <c r="AQ76" s="917"/>
      <c r="AR76" s="917"/>
      <c r="AS76" s="917"/>
      <c r="AT76" s="860"/>
      <c r="AU76" s="918"/>
      <c r="AV76" s="917"/>
      <c r="AW76" s="917"/>
      <c r="AX76" s="917"/>
      <c r="AY76" s="860"/>
      <c r="AZ76" s="914"/>
      <c r="BA76" s="914"/>
      <c r="BB76" s="914"/>
      <c r="BC76" s="914"/>
      <c r="BD76" s="915"/>
      <c r="BE76" s="253"/>
      <c r="BF76" s="253"/>
      <c r="BG76" s="253"/>
      <c r="BH76" s="253"/>
      <c r="BI76" s="253"/>
      <c r="BJ76" s="253"/>
      <c r="BK76" s="253"/>
      <c r="BL76" s="253"/>
      <c r="BM76" s="253"/>
      <c r="BN76" s="253"/>
      <c r="BO76" s="253"/>
      <c r="BP76" s="253"/>
      <c r="BQ76" s="250">
        <v>70</v>
      </c>
      <c r="BR76" s="255"/>
      <c r="BS76" s="900"/>
      <c r="BT76" s="901"/>
      <c r="BU76" s="901"/>
      <c r="BV76" s="901"/>
      <c r="BW76" s="901"/>
      <c r="BX76" s="901"/>
      <c r="BY76" s="901"/>
      <c r="BZ76" s="901"/>
      <c r="CA76" s="901"/>
      <c r="CB76" s="901"/>
      <c r="CC76" s="901"/>
      <c r="CD76" s="901"/>
      <c r="CE76" s="901"/>
      <c r="CF76" s="901"/>
      <c r="CG76" s="902"/>
      <c r="CH76" s="897"/>
      <c r="CI76" s="898"/>
      <c r="CJ76" s="898"/>
      <c r="CK76" s="898"/>
      <c r="CL76" s="899"/>
      <c r="CM76" s="897"/>
      <c r="CN76" s="898"/>
      <c r="CO76" s="898"/>
      <c r="CP76" s="898"/>
      <c r="CQ76" s="899"/>
      <c r="CR76" s="897"/>
      <c r="CS76" s="898"/>
      <c r="CT76" s="898"/>
      <c r="CU76" s="898"/>
      <c r="CV76" s="899"/>
      <c r="CW76" s="897"/>
      <c r="CX76" s="898"/>
      <c r="CY76" s="898"/>
      <c r="CZ76" s="898"/>
      <c r="DA76" s="899"/>
      <c r="DB76" s="897"/>
      <c r="DC76" s="898"/>
      <c r="DD76" s="898"/>
      <c r="DE76" s="898"/>
      <c r="DF76" s="899"/>
      <c r="DG76" s="897"/>
      <c r="DH76" s="898"/>
      <c r="DI76" s="898"/>
      <c r="DJ76" s="898"/>
      <c r="DK76" s="899"/>
      <c r="DL76" s="897"/>
      <c r="DM76" s="898"/>
      <c r="DN76" s="898"/>
      <c r="DO76" s="898"/>
      <c r="DP76" s="899"/>
      <c r="DQ76" s="897"/>
      <c r="DR76" s="898"/>
      <c r="DS76" s="898"/>
      <c r="DT76" s="898"/>
      <c r="DU76" s="899"/>
      <c r="DV76" s="894"/>
      <c r="DW76" s="895"/>
      <c r="DX76" s="895"/>
      <c r="DY76" s="895"/>
      <c r="DZ76" s="896"/>
      <c r="EA76" s="234"/>
    </row>
    <row r="77" spans="1:131" s="235" customFormat="1" ht="26.25" customHeight="1" x14ac:dyDescent="0.15">
      <c r="A77" s="249">
        <v>10</v>
      </c>
      <c r="B77" s="910"/>
      <c r="C77" s="911"/>
      <c r="D77" s="911"/>
      <c r="E77" s="911"/>
      <c r="F77" s="911"/>
      <c r="G77" s="911"/>
      <c r="H77" s="911"/>
      <c r="I77" s="911"/>
      <c r="J77" s="911"/>
      <c r="K77" s="911"/>
      <c r="L77" s="911"/>
      <c r="M77" s="911"/>
      <c r="N77" s="911"/>
      <c r="O77" s="911"/>
      <c r="P77" s="912"/>
      <c r="Q77" s="916"/>
      <c r="R77" s="917"/>
      <c r="S77" s="917"/>
      <c r="T77" s="917"/>
      <c r="U77" s="860"/>
      <c r="V77" s="918"/>
      <c r="W77" s="917"/>
      <c r="X77" s="917"/>
      <c r="Y77" s="917"/>
      <c r="Z77" s="860"/>
      <c r="AA77" s="918"/>
      <c r="AB77" s="917"/>
      <c r="AC77" s="917"/>
      <c r="AD77" s="917"/>
      <c r="AE77" s="860"/>
      <c r="AF77" s="918"/>
      <c r="AG77" s="917"/>
      <c r="AH77" s="917"/>
      <c r="AI77" s="917"/>
      <c r="AJ77" s="860"/>
      <c r="AK77" s="918"/>
      <c r="AL77" s="917"/>
      <c r="AM77" s="917"/>
      <c r="AN77" s="917"/>
      <c r="AO77" s="860"/>
      <c r="AP77" s="918"/>
      <c r="AQ77" s="917"/>
      <c r="AR77" s="917"/>
      <c r="AS77" s="917"/>
      <c r="AT77" s="860"/>
      <c r="AU77" s="918"/>
      <c r="AV77" s="917"/>
      <c r="AW77" s="917"/>
      <c r="AX77" s="917"/>
      <c r="AY77" s="860"/>
      <c r="AZ77" s="914"/>
      <c r="BA77" s="914"/>
      <c r="BB77" s="914"/>
      <c r="BC77" s="914"/>
      <c r="BD77" s="915"/>
      <c r="BE77" s="253"/>
      <c r="BF77" s="253"/>
      <c r="BG77" s="253"/>
      <c r="BH77" s="253"/>
      <c r="BI77" s="253"/>
      <c r="BJ77" s="253"/>
      <c r="BK77" s="253"/>
      <c r="BL77" s="253"/>
      <c r="BM77" s="253"/>
      <c r="BN77" s="253"/>
      <c r="BO77" s="253"/>
      <c r="BP77" s="253"/>
      <c r="BQ77" s="250">
        <v>71</v>
      </c>
      <c r="BR77" s="255"/>
      <c r="BS77" s="900"/>
      <c r="BT77" s="901"/>
      <c r="BU77" s="901"/>
      <c r="BV77" s="901"/>
      <c r="BW77" s="901"/>
      <c r="BX77" s="901"/>
      <c r="BY77" s="901"/>
      <c r="BZ77" s="901"/>
      <c r="CA77" s="901"/>
      <c r="CB77" s="901"/>
      <c r="CC77" s="901"/>
      <c r="CD77" s="901"/>
      <c r="CE77" s="901"/>
      <c r="CF77" s="901"/>
      <c r="CG77" s="902"/>
      <c r="CH77" s="897"/>
      <c r="CI77" s="898"/>
      <c r="CJ77" s="898"/>
      <c r="CK77" s="898"/>
      <c r="CL77" s="899"/>
      <c r="CM77" s="897"/>
      <c r="CN77" s="898"/>
      <c r="CO77" s="898"/>
      <c r="CP77" s="898"/>
      <c r="CQ77" s="899"/>
      <c r="CR77" s="897"/>
      <c r="CS77" s="898"/>
      <c r="CT77" s="898"/>
      <c r="CU77" s="898"/>
      <c r="CV77" s="899"/>
      <c r="CW77" s="897"/>
      <c r="CX77" s="898"/>
      <c r="CY77" s="898"/>
      <c r="CZ77" s="898"/>
      <c r="DA77" s="899"/>
      <c r="DB77" s="897"/>
      <c r="DC77" s="898"/>
      <c r="DD77" s="898"/>
      <c r="DE77" s="898"/>
      <c r="DF77" s="899"/>
      <c r="DG77" s="897"/>
      <c r="DH77" s="898"/>
      <c r="DI77" s="898"/>
      <c r="DJ77" s="898"/>
      <c r="DK77" s="899"/>
      <c r="DL77" s="897"/>
      <c r="DM77" s="898"/>
      <c r="DN77" s="898"/>
      <c r="DO77" s="898"/>
      <c r="DP77" s="899"/>
      <c r="DQ77" s="897"/>
      <c r="DR77" s="898"/>
      <c r="DS77" s="898"/>
      <c r="DT77" s="898"/>
      <c r="DU77" s="899"/>
      <c r="DV77" s="894"/>
      <c r="DW77" s="895"/>
      <c r="DX77" s="895"/>
      <c r="DY77" s="895"/>
      <c r="DZ77" s="896"/>
      <c r="EA77" s="234"/>
    </row>
    <row r="78" spans="1:131" s="235" customFormat="1" ht="26.25" customHeight="1" x14ac:dyDescent="0.15">
      <c r="A78" s="249">
        <v>11</v>
      </c>
      <c r="B78" s="910"/>
      <c r="C78" s="911"/>
      <c r="D78" s="911"/>
      <c r="E78" s="911"/>
      <c r="F78" s="911"/>
      <c r="G78" s="911"/>
      <c r="H78" s="911"/>
      <c r="I78" s="911"/>
      <c r="J78" s="911"/>
      <c r="K78" s="911"/>
      <c r="L78" s="911"/>
      <c r="M78" s="911"/>
      <c r="N78" s="911"/>
      <c r="O78" s="911"/>
      <c r="P78" s="912"/>
      <c r="Q78" s="913"/>
      <c r="R78" s="861"/>
      <c r="S78" s="861"/>
      <c r="T78" s="861"/>
      <c r="U78" s="861"/>
      <c r="V78" s="861"/>
      <c r="W78" s="861"/>
      <c r="X78" s="861"/>
      <c r="Y78" s="861"/>
      <c r="Z78" s="861"/>
      <c r="AA78" s="861"/>
      <c r="AB78" s="861"/>
      <c r="AC78" s="861"/>
      <c r="AD78" s="861"/>
      <c r="AE78" s="861"/>
      <c r="AF78" s="861"/>
      <c r="AG78" s="861"/>
      <c r="AH78" s="861"/>
      <c r="AI78" s="861"/>
      <c r="AJ78" s="861"/>
      <c r="AK78" s="861"/>
      <c r="AL78" s="861"/>
      <c r="AM78" s="861"/>
      <c r="AN78" s="861"/>
      <c r="AO78" s="861"/>
      <c r="AP78" s="861"/>
      <c r="AQ78" s="861"/>
      <c r="AR78" s="861"/>
      <c r="AS78" s="861"/>
      <c r="AT78" s="861"/>
      <c r="AU78" s="861"/>
      <c r="AV78" s="861"/>
      <c r="AW78" s="861"/>
      <c r="AX78" s="861"/>
      <c r="AY78" s="861"/>
      <c r="AZ78" s="914"/>
      <c r="BA78" s="914"/>
      <c r="BB78" s="914"/>
      <c r="BC78" s="914"/>
      <c r="BD78" s="915"/>
      <c r="BE78" s="253"/>
      <c r="BF78" s="253"/>
      <c r="BG78" s="253"/>
      <c r="BH78" s="253"/>
      <c r="BI78" s="253"/>
      <c r="BJ78" s="256"/>
      <c r="BK78" s="256"/>
      <c r="BL78" s="256"/>
      <c r="BM78" s="256"/>
      <c r="BN78" s="256"/>
      <c r="BO78" s="253"/>
      <c r="BP78" s="253"/>
      <c r="BQ78" s="250">
        <v>72</v>
      </c>
      <c r="BR78" s="255"/>
      <c r="BS78" s="900"/>
      <c r="BT78" s="901"/>
      <c r="BU78" s="901"/>
      <c r="BV78" s="901"/>
      <c r="BW78" s="901"/>
      <c r="BX78" s="901"/>
      <c r="BY78" s="901"/>
      <c r="BZ78" s="901"/>
      <c r="CA78" s="901"/>
      <c r="CB78" s="901"/>
      <c r="CC78" s="901"/>
      <c r="CD78" s="901"/>
      <c r="CE78" s="901"/>
      <c r="CF78" s="901"/>
      <c r="CG78" s="902"/>
      <c r="CH78" s="897"/>
      <c r="CI78" s="898"/>
      <c r="CJ78" s="898"/>
      <c r="CK78" s="898"/>
      <c r="CL78" s="899"/>
      <c r="CM78" s="897"/>
      <c r="CN78" s="898"/>
      <c r="CO78" s="898"/>
      <c r="CP78" s="898"/>
      <c r="CQ78" s="899"/>
      <c r="CR78" s="897"/>
      <c r="CS78" s="898"/>
      <c r="CT78" s="898"/>
      <c r="CU78" s="898"/>
      <c r="CV78" s="899"/>
      <c r="CW78" s="897"/>
      <c r="CX78" s="898"/>
      <c r="CY78" s="898"/>
      <c r="CZ78" s="898"/>
      <c r="DA78" s="899"/>
      <c r="DB78" s="897"/>
      <c r="DC78" s="898"/>
      <c r="DD78" s="898"/>
      <c r="DE78" s="898"/>
      <c r="DF78" s="899"/>
      <c r="DG78" s="897"/>
      <c r="DH78" s="898"/>
      <c r="DI78" s="898"/>
      <c r="DJ78" s="898"/>
      <c r="DK78" s="899"/>
      <c r="DL78" s="897"/>
      <c r="DM78" s="898"/>
      <c r="DN78" s="898"/>
      <c r="DO78" s="898"/>
      <c r="DP78" s="899"/>
      <c r="DQ78" s="897"/>
      <c r="DR78" s="898"/>
      <c r="DS78" s="898"/>
      <c r="DT78" s="898"/>
      <c r="DU78" s="899"/>
      <c r="DV78" s="894"/>
      <c r="DW78" s="895"/>
      <c r="DX78" s="895"/>
      <c r="DY78" s="895"/>
      <c r="DZ78" s="896"/>
      <c r="EA78" s="234"/>
    </row>
    <row r="79" spans="1:131" s="235" customFormat="1" ht="26.25" customHeight="1" x14ac:dyDescent="0.15">
      <c r="A79" s="249">
        <v>12</v>
      </c>
      <c r="B79" s="910"/>
      <c r="C79" s="911"/>
      <c r="D79" s="911"/>
      <c r="E79" s="911"/>
      <c r="F79" s="911"/>
      <c r="G79" s="911"/>
      <c r="H79" s="911"/>
      <c r="I79" s="911"/>
      <c r="J79" s="911"/>
      <c r="K79" s="911"/>
      <c r="L79" s="911"/>
      <c r="M79" s="911"/>
      <c r="N79" s="911"/>
      <c r="O79" s="911"/>
      <c r="P79" s="912"/>
      <c r="Q79" s="913"/>
      <c r="R79" s="861"/>
      <c r="S79" s="861"/>
      <c r="T79" s="861"/>
      <c r="U79" s="861"/>
      <c r="V79" s="861"/>
      <c r="W79" s="861"/>
      <c r="X79" s="861"/>
      <c r="Y79" s="861"/>
      <c r="Z79" s="861"/>
      <c r="AA79" s="861"/>
      <c r="AB79" s="861"/>
      <c r="AC79" s="861"/>
      <c r="AD79" s="861"/>
      <c r="AE79" s="861"/>
      <c r="AF79" s="861"/>
      <c r="AG79" s="861"/>
      <c r="AH79" s="861"/>
      <c r="AI79" s="861"/>
      <c r="AJ79" s="861"/>
      <c r="AK79" s="861"/>
      <c r="AL79" s="861"/>
      <c r="AM79" s="861"/>
      <c r="AN79" s="861"/>
      <c r="AO79" s="861"/>
      <c r="AP79" s="861"/>
      <c r="AQ79" s="861"/>
      <c r="AR79" s="861"/>
      <c r="AS79" s="861"/>
      <c r="AT79" s="861"/>
      <c r="AU79" s="861"/>
      <c r="AV79" s="861"/>
      <c r="AW79" s="861"/>
      <c r="AX79" s="861"/>
      <c r="AY79" s="861"/>
      <c r="AZ79" s="914"/>
      <c r="BA79" s="914"/>
      <c r="BB79" s="914"/>
      <c r="BC79" s="914"/>
      <c r="BD79" s="915"/>
      <c r="BE79" s="253"/>
      <c r="BF79" s="253"/>
      <c r="BG79" s="253"/>
      <c r="BH79" s="253"/>
      <c r="BI79" s="253"/>
      <c r="BJ79" s="256"/>
      <c r="BK79" s="256"/>
      <c r="BL79" s="256"/>
      <c r="BM79" s="256"/>
      <c r="BN79" s="256"/>
      <c r="BO79" s="253"/>
      <c r="BP79" s="253"/>
      <c r="BQ79" s="250">
        <v>73</v>
      </c>
      <c r="BR79" s="255"/>
      <c r="BS79" s="900"/>
      <c r="BT79" s="901"/>
      <c r="BU79" s="901"/>
      <c r="BV79" s="901"/>
      <c r="BW79" s="901"/>
      <c r="BX79" s="901"/>
      <c r="BY79" s="901"/>
      <c r="BZ79" s="901"/>
      <c r="CA79" s="901"/>
      <c r="CB79" s="901"/>
      <c r="CC79" s="901"/>
      <c r="CD79" s="901"/>
      <c r="CE79" s="901"/>
      <c r="CF79" s="901"/>
      <c r="CG79" s="902"/>
      <c r="CH79" s="897"/>
      <c r="CI79" s="898"/>
      <c r="CJ79" s="898"/>
      <c r="CK79" s="898"/>
      <c r="CL79" s="899"/>
      <c r="CM79" s="897"/>
      <c r="CN79" s="898"/>
      <c r="CO79" s="898"/>
      <c r="CP79" s="898"/>
      <c r="CQ79" s="899"/>
      <c r="CR79" s="897"/>
      <c r="CS79" s="898"/>
      <c r="CT79" s="898"/>
      <c r="CU79" s="898"/>
      <c r="CV79" s="899"/>
      <c r="CW79" s="897"/>
      <c r="CX79" s="898"/>
      <c r="CY79" s="898"/>
      <c r="CZ79" s="898"/>
      <c r="DA79" s="899"/>
      <c r="DB79" s="897"/>
      <c r="DC79" s="898"/>
      <c r="DD79" s="898"/>
      <c r="DE79" s="898"/>
      <c r="DF79" s="899"/>
      <c r="DG79" s="897"/>
      <c r="DH79" s="898"/>
      <c r="DI79" s="898"/>
      <c r="DJ79" s="898"/>
      <c r="DK79" s="899"/>
      <c r="DL79" s="897"/>
      <c r="DM79" s="898"/>
      <c r="DN79" s="898"/>
      <c r="DO79" s="898"/>
      <c r="DP79" s="899"/>
      <c r="DQ79" s="897"/>
      <c r="DR79" s="898"/>
      <c r="DS79" s="898"/>
      <c r="DT79" s="898"/>
      <c r="DU79" s="899"/>
      <c r="DV79" s="894"/>
      <c r="DW79" s="895"/>
      <c r="DX79" s="895"/>
      <c r="DY79" s="895"/>
      <c r="DZ79" s="896"/>
      <c r="EA79" s="234"/>
    </row>
    <row r="80" spans="1:131" s="235" customFormat="1" ht="26.25" customHeight="1" x14ac:dyDescent="0.15">
      <c r="A80" s="249">
        <v>13</v>
      </c>
      <c r="B80" s="910"/>
      <c r="C80" s="911"/>
      <c r="D80" s="911"/>
      <c r="E80" s="911"/>
      <c r="F80" s="911"/>
      <c r="G80" s="911"/>
      <c r="H80" s="911"/>
      <c r="I80" s="911"/>
      <c r="J80" s="911"/>
      <c r="K80" s="911"/>
      <c r="L80" s="911"/>
      <c r="M80" s="911"/>
      <c r="N80" s="911"/>
      <c r="O80" s="911"/>
      <c r="P80" s="912"/>
      <c r="Q80" s="913"/>
      <c r="R80" s="861"/>
      <c r="S80" s="861"/>
      <c r="T80" s="861"/>
      <c r="U80" s="861"/>
      <c r="V80" s="861"/>
      <c r="W80" s="861"/>
      <c r="X80" s="861"/>
      <c r="Y80" s="861"/>
      <c r="Z80" s="861"/>
      <c r="AA80" s="861"/>
      <c r="AB80" s="861"/>
      <c r="AC80" s="861"/>
      <c r="AD80" s="861"/>
      <c r="AE80" s="861"/>
      <c r="AF80" s="861"/>
      <c r="AG80" s="861"/>
      <c r="AH80" s="861"/>
      <c r="AI80" s="861"/>
      <c r="AJ80" s="861"/>
      <c r="AK80" s="861"/>
      <c r="AL80" s="861"/>
      <c r="AM80" s="861"/>
      <c r="AN80" s="861"/>
      <c r="AO80" s="861"/>
      <c r="AP80" s="861"/>
      <c r="AQ80" s="861"/>
      <c r="AR80" s="861"/>
      <c r="AS80" s="861"/>
      <c r="AT80" s="861"/>
      <c r="AU80" s="861"/>
      <c r="AV80" s="861"/>
      <c r="AW80" s="861"/>
      <c r="AX80" s="861"/>
      <c r="AY80" s="861"/>
      <c r="AZ80" s="914"/>
      <c r="BA80" s="914"/>
      <c r="BB80" s="914"/>
      <c r="BC80" s="914"/>
      <c r="BD80" s="915"/>
      <c r="BE80" s="253"/>
      <c r="BF80" s="253"/>
      <c r="BG80" s="253"/>
      <c r="BH80" s="253"/>
      <c r="BI80" s="253"/>
      <c r="BJ80" s="253"/>
      <c r="BK80" s="253"/>
      <c r="BL80" s="253"/>
      <c r="BM80" s="253"/>
      <c r="BN80" s="253"/>
      <c r="BO80" s="253"/>
      <c r="BP80" s="253"/>
      <c r="BQ80" s="250">
        <v>74</v>
      </c>
      <c r="BR80" s="255"/>
      <c r="BS80" s="900"/>
      <c r="BT80" s="901"/>
      <c r="BU80" s="901"/>
      <c r="BV80" s="901"/>
      <c r="BW80" s="901"/>
      <c r="BX80" s="901"/>
      <c r="BY80" s="901"/>
      <c r="BZ80" s="901"/>
      <c r="CA80" s="901"/>
      <c r="CB80" s="901"/>
      <c r="CC80" s="901"/>
      <c r="CD80" s="901"/>
      <c r="CE80" s="901"/>
      <c r="CF80" s="901"/>
      <c r="CG80" s="902"/>
      <c r="CH80" s="897"/>
      <c r="CI80" s="898"/>
      <c r="CJ80" s="898"/>
      <c r="CK80" s="898"/>
      <c r="CL80" s="899"/>
      <c r="CM80" s="897"/>
      <c r="CN80" s="898"/>
      <c r="CO80" s="898"/>
      <c r="CP80" s="898"/>
      <c r="CQ80" s="899"/>
      <c r="CR80" s="897"/>
      <c r="CS80" s="898"/>
      <c r="CT80" s="898"/>
      <c r="CU80" s="898"/>
      <c r="CV80" s="899"/>
      <c r="CW80" s="897"/>
      <c r="CX80" s="898"/>
      <c r="CY80" s="898"/>
      <c r="CZ80" s="898"/>
      <c r="DA80" s="899"/>
      <c r="DB80" s="897"/>
      <c r="DC80" s="898"/>
      <c r="DD80" s="898"/>
      <c r="DE80" s="898"/>
      <c r="DF80" s="899"/>
      <c r="DG80" s="897"/>
      <c r="DH80" s="898"/>
      <c r="DI80" s="898"/>
      <c r="DJ80" s="898"/>
      <c r="DK80" s="899"/>
      <c r="DL80" s="897"/>
      <c r="DM80" s="898"/>
      <c r="DN80" s="898"/>
      <c r="DO80" s="898"/>
      <c r="DP80" s="899"/>
      <c r="DQ80" s="897"/>
      <c r="DR80" s="898"/>
      <c r="DS80" s="898"/>
      <c r="DT80" s="898"/>
      <c r="DU80" s="899"/>
      <c r="DV80" s="894"/>
      <c r="DW80" s="895"/>
      <c r="DX80" s="895"/>
      <c r="DY80" s="895"/>
      <c r="DZ80" s="896"/>
      <c r="EA80" s="234"/>
    </row>
    <row r="81" spans="1:131" s="235" customFormat="1" ht="26.25" customHeight="1" x14ac:dyDescent="0.15">
      <c r="A81" s="249">
        <v>14</v>
      </c>
      <c r="B81" s="910"/>
      <c r="C81" s="911"/>
      <c r="D81" s="911"/>
      <c r="E81" s="911"/>
      <c r="F81" s="911"/>
      <c r="G81" s="911"/>
      <c r="H81" s="911"/>
      <c r="I81" s="911"/>
      <c r="J81" s="911"/>
      <c r="K81" s="911"/>
      <c r="L81" s="911"/>
      <c r="M81" s="911"/>
      <c r="N81" s="911"/>
      <c r="O81" s="911"/>
      <c r="P81" s="912"/>
      <c r="Q81" s="913"/>
      <c r="R81" s="861"/>
      <c r="S81" s="861"/>
      <c r="T81" s="861"/>
      <c r="U81" s="861"/>
      <c r="V81" s="861"/>
      <c r="W81" s="861"/>
      <c r="X81" s="861"/>
      <c r="Y81" s="861"/>
      <c r="Z81" s="861"/>
      <c r="AA81" s="861"/>
      <c r="AB81" s="861"/>
      <c r="AC81" s="861"/>
      <c r="AD81" s="861"/>
      <c r="AE81" s="861"/>
      <c r="AF81" s="861"/>
      <c r="AG81" s="861"/>
      <c r="AH81" s="861"/>
      <c r="AI81" s="861"/>
      <c r="AJ81" s="861"/>
      <c r="AK81" s="861"/>
      <c r="AL81" s="861"/>
      <c r="AM81" s="861"/>
      <c r="AN81" s="861"/>
      <c r="AO81" s="861"/>
      <c r="AP81" s="861"/>
      <c r="AQ81" s="861"/>
      <c r="AR81" s="861"/>
      <c r="AS81" s="861"/>
      <c r="AT81" s="861"/>
      <c r="AU81" s="861"/>
      <c r="AV81" s="861"/>
      <c r="AW81" s="861"/>
      <c r="AX81" s="861"/>
      <c r="AY81" s="861"/>
      <c r="AZ81" s="914"/>
      <c r="BA81" s="914"/>
      <c r="BB81" s="914"/>
      <c r="BC81" s="914"/>
      <c r="BD81" s="915"/>
      <c r="BE81" s="253"/>
      <c r="BF81" s="253"/>
      <c r="BG81" s="253"/>
      <c r="BH81" s="253"/>
      <c r="BI81" s="253"/>
      <c r="BJ81" s="253"/>
      <c r="BK81" s="253"/>
      <c r="BL81" s="253"/>
      <c r="BM81" s="253"/>
      <c r="BN81" s="253"/>
      <c r="BO81" s="253"/>
      <c r="BP81" s="253"/>
      <c r="BQ81" s="250">
        <v>75</v>
      </c>
      <c r="BR81" s="255"/>
      <c r="BS81" s="900"/>
      <c r="BT81" s="901"/>
      <c r="BU81" s="901"/>
      <c r="BV81" s="901"/>
      <c r="BW81" s="901"/>
      <c r="BX81" s="901"/>
      <c r="BY81" s="901"/>
      <c r="BZ81" s="901"/>
      <c r="CA81" s="901"/>
      <c r="CB81" s="901"/>
      <c r="CC81" s="901"/>
      <c r="CD81" s="901"/>
      <c r="CE81" s="901"/>
      <c r="CF81" s="901"/>
      <c r="CG81" s="902"/>
      <c r="CH81" s="897"/>
      <c r="CI81" s="898"/>
      <c r="CJ81" s="898"/>
      <c r="CK81" s="898"/>
      <c r="CL81" s="899"/>
      <c r="CM81" s="897"/>
      <c r="CN81" s="898"/>
      <c r="CO81" s="898"/>
      <c r="CP81" s="898"/>
      <c r="CQ81" s="899"/>
      <c r="CR81" s="897"/>
      <c r="CS81" s="898"/>
      <c r="CT81" s="898"/>
      <c r="CU81" s="898"/>
      <c r="CV81" s="899"/>
      <c r="CW81" s="897"/>
      <c r="CX81" s="898"/>
      <c r="CY81" s="898"/>
      <c r="CZ81" s="898"/>
      <c r="DA81" s="899"/>
      <c r="DB81" s="897"/>
      <c r="DC81" s="898"/>
      <c r="DD81" s="898"/>
      <c r="DE81" s="898"/>
      <c r="DF81" s="899"/>
      <c r="DG81" s="897"/>
      <c r="DH81" s="898"/>
      <c r="DI81" s="898"/>
      <c r="DJ81" s="898"/>
      <c r="DK81" s="899"/>
      <c r="DL81" s="897"/>
      <c r="DM81" s="898"/>
      <c r="DN81" s="898"/>
      <c r="DO81" s="898"/>
      <c r="DP81" s="899"/>
      <c r="DQ81" s="897"/>
      <c r="DR81" s="898"/>
      <c r="DS81" s="898"/>
      <c r="DT81" s="898"/>
      <c r="DU81" s="899"/>
      <c r="DV81" s="894"/>
      <c r="DW81" s="895"/>
      <c r="DX81" s="895"/>
      <c r="DY81" s="895"/>
      <c r="DZ81" s="896"/>
      <c r="EA81" s="234"/>
    </row>
    <row r="82" spans="1:131" s="235" customFormat="1" ht="26.25" customHeight="1" x14ac:dyDescent="0.15">
      <c r="A82" s="249">
        <v>15</v>
      </c>
      <c r="B82" s="910"/>
      <c r="C82" s="911"/>
      <c r="D82" s="911"/>
      <c r="E82" s="911"/>
      <c r="F82" s="911"/>
      <c r="G82" s="911"/>
      <c r="H82" s="911"/>
      <c r="I82" s="911"/>
      <c r="J82" s="911"/>
      <c r="K82" s="911"/>
      <c r="L82" s="911"/>
      <c r="M82" s="911"/>
      <c r="N82" s="911"/>
      <c r="O82" s="911"/>
      <c r="P82" s="912"/>
      <c r="Q82" s="913"/>
      <c r="R82" s="861"/>
      <c r="S82" s="861"/>
      <c r="T82" s="861"/>
      <c r="U82" s="861"/>
      <c r="V82" s="861"/>
      <c r="W82" s="861"/>
      <c r="X82" s="861"/>
      <c r="Y82" s="861"/>
      <c r="Z82" s="861"/>
      <c r="AA82" s="861"/>
      <c r="AB82" s="861"/>
      <c r="AC82" s="861"/>
      <c r="AD82" s="861"/>
      <c r="AE82" s="861"/>
      <c r="AF82" s="861"/>
      <c r="AG82" s="861"/>
      <c r="AH82" s="861"/>
      <c r="AI82" s="861"/>
      <c r="AJ82" s="861"/>
      <c r="AK82" s="861"/>
      <c r="AL82" s="861"/>
      <c r="AM82" s="861"/>
      <c r="AN82" s="861"/>
      <c r="AO82" s="861"/>
      <c r="AP82" s="861"/>
      <c r="AQ82" s="861"/>
      <c r="AR82" s="861"/>
      <c r="AS82" s="861"/>
      <c r="AT82" s="861"/>
      <c r="AU82" s="861"/>
      <c r="AV82" s="861"/>
      <c r="AW82" s="861"/>
      <c r="AX82" s="861"/>
      <c r="AY82" s="861"/>
      <c r="AZ82" s="914"/>
      <c r="BA82" s="914"/>
      <c r="BB82" s="914"/>
      <c r="BC82" s="914"/>
      <c r="BD82" s="915"/>
      <c r="BE82" s="253"/>
      <c r="BF82" s="253"/>
      <c r="BG82" s="253"/>
      <c r="BH82" s="253"/>
      <c r="BI82" s="253"/>
      <c r="BJ82" s="253"/>
      <c r="BK82" s="253"/>
      <c r="BL82" s="253"/>
      <c r="BM82" s="253"/>
      <c r="BN82" s="253"/>
      <c r="BO82" s="253"/>
      <c r="BP82" s="253"/>
      <c r="BQ82" s="250">
        <v>76</v>
      </c>
      <c r="BR82" s="255"/>
      <c r="BS82" s="900"/>
      <c r="BT82" s="901"/>
      <c r="BU82" s="901"/>
      <c r="BV82" s="901"/>
      <c r="BW82" s="901"/>
      <c r="BX82" s="901"/>
      <c r="BY82" s="901"/>
      <c r="BZ82" s="901"/>
      <c r="CA82" s="901"/>
      <c r="CB82" s="901"/>
      <c r="CC82" s="901"/>
      <c r="CD82" s="901"/>
      <c r="CE82" s="901"/>
      <c r="CF82" s="901"/>
      <c r="CG82" s="902"/>
      <c r="CH82" s="897"/>
      <c r="CI82" s="898"/>
      <c r="CJ82" s="898"/>
      <c r="CK82" s="898"/>
      <c r="CL82" s="899"/>
      <c r="CM82" s="897"/>
      <c r="CN82" s="898"/>
      <c r="CO82" s="898"/>
      <c r="CP82" s="898"/>
      <c r="CQ82" s="899"/>
      <c r="CR82" s="897"/>
      <c r="CS82" s="898"/>
      <c r="CT82" s="898"/>
      <c r="CU82" s="898"/>
      <c r="CV82" s="899"/>
      <c r="CW82" s="897"/>
      <c r="CX82" s="898"/>
      <c r="CY82" s="898"/>
      <c r="CZ82" s="898"/>
      <c r="DA82" s="899"/>
      <c r="DB82" s="897"/>
      <c r="DC82" s="898"/>
      <c r="DD82" s="898"/>
      <c r="DE82" s="898"/>
      <c r="DF82" s="899"/>
      <c r="DG82" s="897"/>
      <c r="DH82" s="898"/>
      <c r="DI82" s="898"/>
      <c r="DJ82" s="898"/>
      <c r="DK82" s="899"/>
      <c r="DL82" s="897"/>
      <c r="DM82" s="898"/>
      <c r="DN82" s="898"/>
      <c r="DO82" s="898"/>
      <c r="DP82" s="899"/>
      <c r="DQ82" s="897"/>
      <c r="DR82" s="898"/>
      <c r="DS82" s="898"/>
      <c r="DT82" s="898"/>
      <c r="DU82" s="899"/>
      <c r="DV82" s="894"/>
      <c r="DW82" s="895"/>
      <c r="DX82" s="895"/>
      <c r="DY82" s="895"/>
      <c r="DZ82" s="896"/>
      <c r="EA82" s="234"/>
    </row>
    <row r="83" spans="1:131" s="235" customFormat="1" ht="26.25" customHeight="1" x14ac:dyDescent="0.15">
      <c r="A83" s="249">
        <v>16</v>
      </c>
      <c r="B83" s="910"/>
      <c r="C83" s="911"/>
      <c r="D83" s="911"/>
      <c r="E83" s="911"/>
      <c r="F83" s="911"/>
      <c r="G83" s="911"/>
      <c r="H83" s="911"/>
      <c r="I83" s="911"/>
      <c r="J83" s="911"/>
      <c r="K83" s="911"/>
      <c r="L83" s="911"/>
      <c r="M83" s="911"/>
      <c r="N83" s="911"/>
      <c r="O83" s="911"/>
      <c r="P83" s="912"/>
      <c r="Q83" s="913"/>
      <c r="R83" s="861"/>
      <c r="S83" s="861"/>
      <c r="T83" s="861"/>
      <c r="U83" s="861"/>
      <c r="V83" s="861"/>
      <c r="W83" s="861"/>
      <c r="X83" s="861"/>
      <c r="Y83" s="861"/>
      <c r="Z83" s="861"/>
      <c r="AA83" s="861"/>
      <c r="AB83" s="861"/>
      <c r="AC83" s="861"/>
      <c r="AD83" s="861"/>
      <c r="AE83" s="861"/>
      <c r="AF83" s="861"/>
      <c r="AG83" s="861"/>
      <c r="AH83" s="861"/>
      <c r="AI83" s="861"/>
      <c r="AJ83" s="861"/>
      <c r="AK83" s="861"/>
      <c r="AL83" s="861"/>
      <c r="AM83" s="861"/>
      <c r="AN83" s="861"/>
      <c r="AO83" s="861"/>
      <c r="AP83" s="861"/>
      <c r="AQ83" s="861"/>
      <c r="AR83" s="861"/>
      <c r="AS83" s="861"/>
      <c r="AT83" s="861"/>
      <c r="AU83" s="861"/>
      <c r="AV83" s="861"/>
      <c r="AW83" s="861"/>
      <c r="AX83" s="861"/>
      <c r="AY83" s="861"/>
      <c r="AZ83" s="914"/>
      <c r="BA83" s="914"/>
      <c r="BB83" s="914"/>
      <c r="BC83" s="914"/>
      <c r="BD83" s="915"/>
      <c r="BE83" s="253"/>
      <c r="BF83" s="253"/>
      <c r="BG83" s="253"/>
      <c r="BH83" s="253"/>
      <c r="BI83" s="253"/>
      <c r="BJ83" s="253"/>
      <c r="BK83" s="253"/>
      <c r="BL83" s="253"/>
      <c r="BM83" s="253"/>
      <c r="BN83" s="253"/>
      <c r="BO83" s="253"/>
      <c r="BP83" s="253"/>
      <c r="BQ83" s="250">
        <v>77</v>
      </c>
      <c r="BR83" s="255"/>
      <c r="BS83" s="900"/>
      <c r="BT83" s="901"/>
      <c r="BU83" s="901"/>
      <c r="BV83" s="901"/>
      <c r="BW83" s="901"/>
      <c r="BX83" s="901"/>
      <c r="BY83" s="901"/>
      <c r="BZ83" s="901"/>
      <c r="CA83" s="901"/>
      <c r="CB83" s="901"/>
      <c r="CC83" s="901"/>
      <c r="CD83" s="901"/>
      <c r="CE83" s="901"/>
      <c r="CF83" s="901"/>
      <c r="CG83" s="902"/>
      <c r="CH83" s="897"/>
      <c r="CI83" s="898"/>
      <c r="CJ83" s="898"/>
      <c r="CK83" s="898"/>
      <c r="CL83" s="899"/>
      <c r="CM83" s="897"/>
      <c r="CN83" s="898"/>
      <c r="CO83" s="898"/>
      <c r="CP83" s="898"/>
      <c r="CQ83" s="899"/>
      <c r="CR83" s="897"/>
      <c r="CS83" s="898"/>
      <c r="CT83" s="898"/>
      <c r="CU83" s="898"/>
      <c r="CV83" s="899"/>
      <c r="CW83" s="897"/>
      <c r="CX83" s="898"/>
      <c r="CY83" s="898"/>
      <c r="CZ83" s="898"/>
      <c r="DA83" s="899"/>
      <c r="DB83" s="897"/>
      <c r="DC83" s="898"/>
      <c r="DD83" s="898"/>
      <c r="DE83" s="898"/>
      <c r="DF83" s="899"/>
      <c r="DG83" s="897"/>
      <c r="DH83" s="898"/>
      <c r="DI83" s="898"/>
      <c r="DJ83" s="898"/>
      <c r="DK83" s="899"/>
      <c r="DL83" s="897"/>
      <c r="DM83" s="898"/>
      <c r="DN83" s="898"/>
      <c r="DO83" s="898"/>
      <c r="DP83" s="899"/>
      <c r="DQ83" s="897"/>
      <c r="DR83" s="898"/>
      <c r="DS83" s="898"/>
      <c r="DT83" s="898"/>
      <c r="DU83" s="899"/>
      <c r="DV83" s="894"/>
      <c r="DW83" s="895"/>
      <c r="DX83" s="895"/>
      <c r="DY83" s="895"/>
      <c r="DZ83" s="896"/>
      <c r="EA83" s="234"/>
    </row>
    <row r="84" spans="1:131" s="235" customFormat="1" ht="26.25" customHeight="1" x14ac:dyDescent="0.15">
      <c r="A84" s="249">
        <v>17</v>
      </c>
      <c r="B84" s="910"/>
      <c r="C84" s="911"/>
      <c r="D84" s="911"/>
      <c r="E84" s="911"/>
      <c r="F84" s="911"/>
      <c r="G84" s="911"/>
      <c r="H84" s="911"/>
      <c r="I84" s="911"/>
      <c r="J84" s="911"/>
      <c r="K84" s="911"/>
      <c r="L84" s="911"/>
      <c r="M84" s="911"/>
      <c r="N84" s="911"/>
      <c r="O84" s="911"/>
      <c r="P84" s="912"/>
      <c r="Q84" s="913"/>
      <c r="R84" s="861"/>
      <c r="S84" s="861"/>
      <c r="T84" s="861"/>
      <c r="U84" s="861"/>
      <c r="V84" s="861"/>
      <c r="W84" s="861"/>
      <c r="X84" s="861"/>
      <c r="Y84" s="861"/>
      <c r="Z84" s="861"/>
      <c r="AA84" s="861"/>
      <c r="AB84" s="861"/>
      <c r="AC84" s="861"/>
      <c r="AD84" s="861"/>
      <c r="AE84" s="861"/>
      <c r="AF84" s="861"/>
      <c r="AG84" s="861"/>
      <c r="AH84" s="861"/>
      <c r="AI84" s="861"/>
      <c r="AJ84" s="861"/>
      <c r="AK84" s="861"/>
      <c r="AL84" s="861"/>
      <c r="AM84" s="861"/>
      <c r="AN84" s="861"/>
      <c r="AO84" s="861"/>
      <c r="AP84" s="861"/>
      <c r="AQ84" s="861"/>
      <c r="AR84" s="861"/>
      <c r="AS84" s="861"/>
      <c r="AT84" s="861"/>
      <c r="AU84" s="861"/>
      <c r="AV84" s="861"/>
      <c r="AW84" s="861"/>
      <c r="AX84" s="861"/>
      <c r="AY84" s="861"/>
      <c r="AZ84" s="914"/>
      <c r="BA84" s="914"/>
      <c r="BB84" s="914"/>
      <c r="BC84" s="914"/>
      <c r="BD84" s="915"/>
      <c r="BE84" s="253"/>
      <c r="BF84" s="253"/>
      <c r="BG84" s="253"/>
      <c r="BH84" s="253"/>
      <c r="BI84" s="253"/>
      <c r="BJ84" s="253"/>
      <c r="BK84" s="253"/>
      <c r="BL84" s="253"/>
      <c r="BM84" s="253"/>
      <c r="BN84" s="253"/>
      <c r="BO84" s="253"/>
      <c r="BP84" s="253"/>
      <c r="BQ84" s="250">
        <v>78</v>
      </c>
      <c r="BR84" s="255"/>
      <c r="BS84" s="900"/>
      <c r="BT84" s="901"/>
      <c r="BU84" s="901"/>
      <c r="BV84" s="901"/>
      <c r="BW84" s="901"/>
      <c r="BX84" s="901"/>
      <c r="BY84" s="901"/>
      <c r="BZ84" s="901"/>
      <c r="CA84" s="901"/>
      <c r="CB84" s="901"/>
      <c r="CC84" s="901"/>
      <c r="CD84" s="901"/>
      <c r="CE84" s="901"/>
      <c r="CF84" s="901"/>
      <c r="CG84" s="902"/>
      <c r="CH84" s="897"/>
      <c r="CI84" s="898"/>
      <c r="CJ84" s="898"/>
      <c r="CK84" s="898"/>
      <c r="CL84" s="899"/>
      <c r="CM84" s="897"/>
      <c r="CN84" s="898"/>
      <c r="CO84" s="898"/>
      <c r="CP84" s="898"/>
      <c r="CQ84" s="899"/>
      <c r="CR84" s="897"/>
      <c r="CS84" s="898"/>
      <c r="CT84" s="898"/>
      <c r="CU84" s="898"/>
      <c r="CV84" s="899"/>
      <c r="CW84" s="897"/>
      <c r="CX84" s="898"/>
      <c r="CY84" s="898"/>
      <c r="CZ84" s="898"/>
      <c r="DA84" s="899"/>
      <c r="DB84" s="897"/>
      <c r="DC84" s="898"/>
      <c r="DD84" s="898"/>
      <c r="DE84" s="898"/>
      <c r="DF84" s="899"/>
      <c r="DG84" s="897"/>
      <c r="DH84" s="898"/>
      <c r="DI84" s="898"/>
      <c r="DJ84" s="898"/>
      <c r="DK84" s="899"/>
      <c r="DL84" s="897"/>
      <c r="DM84" s="898"/>
      <c r="DN84" s="898"/>
      <c r="DO84" s="898"/>
      <c r="DP84" s="899"/>
      <c r="DQ84" s="897"/>
      <c r="DR84" s="898"/>
      <c r="DS84" s="898"/>
      <c r="DT84" s="898"/>
      <c r="DU84" s="899"/>
      <c r="DV84" s="894"/>
      <c r="DW84" s="895"/>
      <c r="DX84" s="895"/>
      <c r="DY84" s="895"/>
      <c r="DZ84" s="896"/>
      <c r="EA84" s="234"/>
    </row>
    <row r="85" spans="1:131" s="235" customFormat="1" ht="26.25" customHeight="1" x14ac:dyDescent="0.15">
      <c r="A85" s="249">
        <v>18</v>
      </c>
      <c r="B85" s="910"/>
      <c r="C85" s="911"/>
      <c r="D85" s="911"/>
      <c r="E85" s="911"/>
      <c r="F85" s="911"/>
      <c r="G85" s="911"/>
      <c r="H85" s="911"/>
      <c r="I85" s="911"/>
      <c r="J85" s="911"/>
      <c r="K85" s="911"/>
      <c r="L85" s="911"/>
      <c r="M85" s="911"/>
      <c r="N85" s="911"/>
      <c r="O85" s="911"/>
      <c r="P85" s="912"/>
      <c r="Q85" s="913"/>
      <c r="R85" s="861"/>
      <c r="S85" s="861"/>
      <c r="T85" s="861"/>
      <c r="U85" s="861"/>
      <c r="V85" s="861"/>
      <c r="W85" s="861"/>
      <c r="X85" s="861"/>
      <c r="Y85" s="861"/>
      <c r="Z85" s="861"/>
      <c r="AA85" s="861"/>
      <c r="AB85" s="861"/>
      <c r="AC85" s="861"/>
      <c r="AD85" s="861"/>
      <c r="AE85" s="861"/>
      <c r="AF85" s="861"/>
      <c r="AG85" s="861"/>
      <c r="AH85" s="861"/>
      <c r="AI85" s="861"/>
      <c r="AJ85" s="861"/>
      <c r="AK85" s="861"/>
      <c r="AL85" s="861"/>
      <c r="AM85" s="861"/>
      <c r="AN85" s="861"/>
      <c r="AO85" s="861"/>
      <c r="AP85" s="861"/>
      <c r="AQ85" s="861"/>
      <c r="AR85" s="861"/>
      <c r="AS85" s="861"/>
      <c r="AT85" s="861"/>
      <c r="AU85" s="861"/>
      <c r="AV85" s="861"/>
      <c r="AW85" s="861"/>
      <c r="AX85" s="861"/>
      <c r="AY85" s="861"/>
      <c r="AZ85" s="914"/>
      <c r="BA85" s="914"/>
      <c r="BB85" s="914"/>
      <c r="BC85" s="914"/>
      <c r="BD85" s="915"/>
      <c r="BE85" s="253"/>
      <c r="BF85" s="253"/>
      <c r="BG85" s="253"/>
      <c r="BH85" s="253"/>
      <c r="BI85" s="253"/>
      <c r="BJ85" s="253"/>
      <c r="BK85" s="253"/>
      <c r="BL85" s="253"/>
      <c r="BM85" s="253"/>
      <c r="BN85" s="253"/>
      <c r="BO85" s="253"/>
      <c r="BP85" s="253"/>
      <c r="BQ85" s="250">
        <v>79</v>
      </c>
      <c r="BR85" s="255"/>
      <c r="BS85" s="900"/>
      <c r="BT85" s="901"/>
      <c r="BU85" s="901"/>
      <c r="BV85" s="901"/>
      <c r="BW85" s="901"/>
      <c r="BX85" s="901"/>
      <c r="BY85" s="901"/>
      <c r="BZ85" s="901"/>
      <c r="CA85" s="901"/>
      <c r="CB85" s="901"/>
      <c r="CC85" s="901"/>
      <c r="CD85" s="901"/>
      <c r="CE85" s="901"/>
      <c r="CF85" s="901"/>
      <c r="CG85" s="902"/>
      <c r="CH85" s="897"/>
      <c r="CI85" s="898"/>
      <c r="CJ85" s="898"/>
      <c r="CK85" s="898"/>
      <c r="CL85" s="899"/>
      <c r="CM85" s="897"/>
      <c r="CN85" s="898"/>
      <c r="CO85" s="898"/>
      <c r="CP85" s="898"/>
      <c r="CQ85" s="899"/>
      <c r="CR85" s="897"/>
      <c r="CS85" s="898"/>
      <c r="CT85" s="898"/>
      <c r="CU85" s="898"/>
      <c r="CV85" s="899"/>
      <c r="CW85" s="897"/>
      <c r="CX85" s="898"/>
      <c r="CY85" s="898"/>
      <c r="CZ85" s="898"/>
      <c r="DA85" s="899"/>
      <c r="DB85" s="897"/>
      <c r="DC85" s="898"/>
      <c r="DD85" s="898"/>
      <c r="DE85" s="898"/>
      <c r="DF85" s="899"/>
      <c r="DG85" s="897"/>
      <c r="DH85" s="898"/>
      <c r="DI85" s="898"/>
      <c r="DJ85" s="898"/>
      <c r="DK85" s="899"/>
      <c r="DL85" s="897"/>
      <c r="DM85" s="898"/>
      <c r="DN85" s="898"/>
      <c r="DO85" s="898"/>
      <c r="DP85" s="899"/>
      <c r="DQ85" s="897"/>
      <c r="DR85" s="898"/>
      <c r="DS85" s="898"/>
      <c r="DT85" s="898"/>
      <c r="DU85" s="899"/>
      <c r="DV85" s="894"/>
      <c r="DW85" s="895"/>
      <c r="DX85" s="895"/>
      <c r="DY85" s="895"/>
      <c r="DZ85" s="896"/>
      <c r="EA85" s="234"/>
    </row>
    <row r="86" spans="1:131" s="235" customFormat="1" ht="26.25" customHeight="1" x14ac:dyDescent="0.15">
      <c r="A86" s="249">
        <v>19</v>
      </c>
      <c r="B86" s="910"/>
      <c r="C86" s="911"/>
      <c r="D86" s="911"/>
      <c r="E86" s="911"/>
      <c r="F86" s="911"/>
      <c r="G86" s="911"/>
      <c r="H86" s="911"/>
      <c r="I86" s="911"/>
      <c r="J86" s="911"/>
      <c r="K86" s="911"/>
      <c r="L86" s="911"/>
      <c r="M86" s="911"/>
      <c r="N86" s="911"/>
      <c r="O86" s="911"/>
      <c r="P86" s="912"/>
      <c r="Q86" s="913"/>
      <c r="R86" s="861"/>
      <c r="S86" s="861"/>
      <c r="T86" s="861"/>
      <c r="U86" s="861"/>
      <c r="V86" s="861"/>
      <c r="W86" s="861"/>
      <c r="X86" s="861"/>
      <c r="Y86" s="861"/>
      <c r="Z86" s="861"/>
      <c r="AA86" s="861"/>
      <c r="AB86" s="861"/>
      <c r="AC86" s="861"/>
      <c r="AD86" s="861"/>
      <c r="AE86" s="861"/>
      <c r="AF86" s="861"/>
      <c r="AG86" s="861"/>
      <c r="AH86" s="861"/>
      <c r="AI86" s="861"/>
      <c r="AJ86" s="861"/>
      <c r="AK86" s="861"/>
      <c r="AL86" s="861"/>
      <c r="AM86" s="861"/>
      <c r="AN86" s="861"/>
      <c r="AO86" s="861"/>
      <c r="AP86" s="861"/>
      <c r="AQ86" s="861"/>
      <c r="AR86" s="861"/>
      <c r="AS86" s="861"/>
      <c r="AT86" s="861"/>
      <c r="AU86" s="861"/>
      <c r="AV86" s="861"/>
      <c r="AW86" s="861"/>
      <c r="AX86" s="861"/>
      <c r="AY86" s="861"/>
      <c r="AZ86" s="914"/>
      <c r="BA86" s="914"/>
      <c r="BB86" s="914"/>
      <c r="BC86" s="914"/>
      <c r="BD86" s="915"/>
      <c r="BE86" s="253"/>
      <c r="BF86" s="253"/>
      <c r="BG86" s="253"/>
      <c r="BH86" s="253"/>
      <c r="BI86" s="253"/>
      <c r="BJ86" s="253"/>
      <c r="BK86" s="253"/>
      <c r="BL86" s="253"/>
      <c r="BM86" s="253"/>
      <c r="BN86" s="253"/>
      <c r="BO86" s="253"/>
      <c r="BP86" s="253"/>
      <c r="BQ86" s="250">
        <v>80</v>
      </c>
      <c r="BR86" s="255"/>
      <c r="BS86" s="900"/>
      <c r="BT86" s="901"/>
      <c r="BU86" s="901"/>
      <c r="BV86" s="901"/>
      <c r="BW86" s="901"/>
      <c r="BX86" s="901"/>
      <c r="BY86" s="901"/>
      <c r="BZ86" s="901"/>
      <c r="CA86" s="901"/>
      <c r="CB86" s="901"/>
      <c r="CC86" s="901"/>
      <c r="CD86" s="901"/>
      <c r="CE86" s="901"/>
      <c r="CF86" s="901"/>
      <c r="CG86" s="902"/>
      <c r="CH86" s="897"/>
      <c r="CI86" s="898"/>
      <c r="CJ86" s="898"/>
      <c r="CK86" s="898"/>
      <c r="CL86" s="899"/>
      <c r="CM86" s="897"/>
      <c r="CN86" s="898"/>
      <c r="CO86" s="898"/>
      <c r="CP86" s="898"/>
      <c r="CQ86" s="899"/>
      <c r="CR86" s="897"/>
      <c r="CS86" s="898"/>
      <c r="CT86" s="898"/>
      <c r="CU86" s="898"/>
      <c r="CV86" s="899"/>
      <c r="CW86" s="897"/>
      <c r="CX86" s="898"/>
      <c r="CY86" s="898"/>
      <c r="CZ86" s="898"/>
      <c r="DA86" s="899"/>
      <c r="DB86" s="897"/>
      <c r="DC86" s="898"/>
      <c r="DD86" s="898"/>
      <c r="DE86" s="898"/>
      <c r="DF86" s="899"/>
      <c r="DG86" s="897"/>
      <c r="DH86" s="898"/>
      <c r="DI86" s="898"/>
      <c r="DJ86" s="898"/>
      <c r="DK86" s="899"/>
      <c r="DL86" s="897"/>
      <c r="DM86" s="898"/>
      <c r="DN86" s="898"/>
      <c r="DO86" s="898"/>
      <c r="DP86" s="899"/>
      <c r="DQ86" s="897"/>
      <c r="DR86" s="898"/>
      <c r="DS86" s="898"/>
      <c r="DT86" s="898"/>
      <c r="DU86" s="899"/>
      <c r="DV86" s="894"/>
      <c r="DW86" s="895"/>
      <c r="DX86" s="895"/>
      <c r="DY86" s="895"/>
      <c r="DZ86" s="896"/>
      <c r="EA86" s="234"/>
    </row>
    <row r="87" spans="1:131" s="235" customFormat="1" ht="26.25" customHeight="1" x14ac:dyDescent="0.15">
      <c r="A87" s="257">
        <v>20</v>
      </c>
      <c r="B87" s="919"/>
      <c r="C87" s="920"/>
      <c r="D87" s="920"/>
      <c r="E87" s="920"/>
      <c r="F87" s="920"/>
      <c r="G87" s="920"/>
      <c r="H87" s="920"/>
      <c r="I87" s="920"/>
      <c r="J87" s="920"/>
      <c r="K87" s="920"/>
      <c r="L87" s="920"/>
      <c r="M87" s="920"/>
      <c r="N87" s="920"/>
      <c r="O87" s="920"/>
      <c r="P87" s="921"/>
      <c r="Q87" s="922"/>
      <c r="R87" s="923"/>
      <c r="S87" s="923"/>
      <c r="T87" s="923"/>
      <c r="U87" s="923"/>
      <c r="V87" s="923"/>
      <c r="W87" s="923"/>
      <c r="X87" s="923"/>
      <c r="Y87" s="923"/>
      <c r="Z87" s="923"/>
      <c r="AA87" s="923"/>
      <c r="AB87" s="923"/>
      <c r="AC87" s="923"/>
      <c r="AD87" s="923"/>
      <c r="AE87" s="923"/>
      <c r="AF87" s="923"/>
      <c r="AG87" s="923"/>
      <c r="AH87" s="923"/>
      <c r="AI87" s="923"/>
      <c r="AJ87" s="923"/>
      <c r="AK87" s="923"/>
      <c r="AL87" s="923"/>
      <c r="AM87" s="923"/>
      <c r="AN87" s="923"/>
      <c r="AO87" s="923"/>
      <c r="AP87" s="923"/>
      <c r="AQ87" s="923"/>
      <c r="AR87" s="923"/>
      <c r="AS87" s="923"/>
      <c r="AT87" s="923"/>
      <c r="AU87" s="923"/>
      <c r="AV87" s="923"/>
      <c r="AW87" s="923"/>
      <c r="AX87" s="923"/>
      <c r="AY87" s="923"/>
      <c r="AZ87" s="924"/>
      <c r="BA87" s="924"/>
      <c r="BB87" s="924"/>
      <c r="BC87" s="924"/>
      <c r="BD87" s="925"/>
      <c r="BE87" s="253"/>
      <c r="BF87" s="253"/>
      <c r="BG87" s="253"/>
      <c r="BH87" s="253"/>
      <c r="BI87" s="253"/>
      <c r="BJ87" s="253"/>
      <c r="BK87" s="253"/>
      <c r="BL87" s="253"/>
      <c r="BM87" s="253"/>
      <c r="BN87" s="253"/>
      <c r="BO87" s="253"/>
      <c r="BP87" s="253"/>
      <c r="BQ87" s="250">
        <v>81</v>
      </c>
      <c r="BR87" s="255"/>
      <c r="BS87" s="900"/>
      <c r="BT87" s="901"/>
      <c r="BU87" s="901"/>
      <c r="BV87" s="901"/>
      <c r="BW87" s="901"/>
      <c r="BX87" s="901"/>
      <c r="BY87" s="901"/>
      <c r="BZ87" s="901"/>
      <c r="CA87" s="901"/>
      <c r="CB87" s="901"/>
      <c r="CC87" s="901"/>
      <c r="CD87" s="901"/>
      <c r="CE87" s="901"/>
      <c r="CF87" s="901"/>
      <c r="CG87" s="902"/>
      <c r="CH87" s="897"/>
      <c r="CI87" s="898"/>
      <c r="CJ87" s="898"/>
      <c r="CK87" s="898"/>
      <c r="CL87" s="899"/>
      <c r="CM87" s="897"/>
      <c r="CN87" s="898"/>
      <c r="CO87" s="898"/>
      <c r="CP87" s="898"/>
      <c r="CQ87" s="899"/>
      <c r="CR87" s="897"/>
      <c r="CS87" s="898"/>
      <c r="CT87" s="898"/>
      <c r="CU87" s="898"/>
      <c r="CV87" s="899"/>
      <c r="CW87" s="897"/>
      <c r="CX87" s="898"/>
      <c r="CY87" s="898"/>
      <c r="CZ87" s="898"/>
      <c r="DA87" s="899"/>
      <c r="DB87" s="897"/>
      <c r="DC87" s="898"/>
      <c r="DD87" s="898"/>
      <c r="DE87" s="898"/>
      <c r="DF87" s="899"/>
      <c r="DG87" s="897"/>
      <c r="DH87" s="898"/>
      <c r="DI87" s="898"/>
      <c r="DJ87" s="898"/>
      <c r="DK87" s="899"/>
      <c r="DL87" s="897"/>
      <c r="DM87" s="898"/>
      <c r="DN87" s="898"/>
      <c r="DO87" s="898"/>
      <c r="DP87" s="899"/>
      <c r="DQ87" s="897"/>
      <c r="DR87" s="898"/>
      <c r="DS87" s="898"/>
      <c r="DT87" s="898"/>
      <c r="DU87" s="899"/>
      <c r="DV87" s="894"/>
      <c r="DW87" s="895"/>
      <c r="DX87" s="895"/>
      <c r="DY87" s="895"/>
      <c r="DZ87" s="896"/>
      <c r="EA87" s="234"/>
    </row>
    <row r="88" spans="1:131" s="235" customFormat="1" ht="26.25" customHeight="1" thickBot="1" x14ac:dyDescent="0.2">
      <c r="A88" s="252" t="s">
        <v>374</v>
      </c>
      <c r="B88" s="818" t="s">
        <v>397</v>
      </c>
      <c r="C88" s="819"/>
      <c r="D88" s="819"/>
      <c r="E88" s="819"/>
      <c r="F88" s="819"/>
      <c r="G88" s="819"/>
      <c r="H88" s="819"/>
      <c r="I88" s="819"/>
      <c r="J88" s="819"/>
      <c r="K88" s="819"/>
      <c r="L88" s="819"/>
      <c r="M88" s="819"/>
      <c r="N88" s="819"/>
      <c r="O88" s="819"/>
      <c r="P88" s="820"/>
      <c r="Q88" s="868"/>
      <c r="R88" s="869"/>
      <c r="S88" s="869"/>
      <c r="T88" s="869"/>
      <c r="U88" s="869"/>
      <c r="V88" s="869"/>
      <c r="W88" s="869"/>
      <c r="X88" s="869"/>
      <c r="Y88" s="869"/>
      <c r="Z88" s="869"/>
      <c r="AA88" s="869"/>
      <c r="AB88" s="869"/>
      <c r="AC88" s="869"/>
      <c r="AD88" s="869"/>
      <c r="AE88" s="869"/>
      <c r="AF88" s="872"/>
      <c r="AG88" s="872"/>
      <c r="AH88" s="872"/>
      <c r="AI88" s="872"/>
      <c r="AJ88" s="872"/>
      <c r="AK88" s="869"/>
      <c r="AL88" s="869"/>
      <c r="AM88" s="869"/>
      <c r="AN88" s="869"/>
      <c r="AO88" s="869"/>
      <c r="AP88" s="872"/>
      <c r="AQ88" s="872"/>
      <c r="AR88" s="872"/>
      <c r="AS88" s="872"/>
      <c r="AT88" s="872"/>
      <c r="AU88" s="872"/>
      <c r="AV88" s="872"/>
      <c r="AW88" s="872"/>
      <c r="AX88" s="872"/>
      <c r="AY88" s="872"/>
      <c r="AZ88" s="884"/>
      <c r="BA88" s="884"/>
      <c r="BB88" s="884"/>
      <c r="BC88" s="884"/>
      <c r="BD88" s="885"/>
      <c r="BE88" s="253"/>
      <c r="BF88" s="253"/>
      <c r="BG88" s="253"/>
      <c r="BH88" s="253"/>
      <c r="BI88" s="253"/>
      <c r="BJ88" s="253"/>
      <c r="BK88" s="253"/>
      <c r="BL88" s="253"/>
      <c r="BM88" s="253"/>
      <c r="BN88" s="253"/>
      <c r="BO88" s="253"/>
      <c r="BP88" s="253"/>
      <c r="BQ88" s="250">
        <v>82</v>
      </c>
      <c r="BR88" s="255"/>
      <c r="BS88" s="900"/>
      <c r="BT88" s="901"/>
      <c r="BU88" s="901"/>
      <c r="BV88" s="901"/>
      <c r="BW88" s="901"/>
      <c r="BX88" s="901"/>
      <c r="BY88" s="901"/>
      <c r="BZ88" s="901"/>
      <c r="CA88" s="901"/>
      <c r="CB88" s="901"/>
      <c r="CC88" s="901"/>
      <c r="CD88" s="901"/>
      <c r="CE88" s="901"/>
      <c r="CF88" s="901"/>
      <c r="CG88" s="902"/>
      <c r="CH88" s="897"/>
      <c r="CI88" s="898"/>
      <c r="CJ88" s="898"/>
      <c r="CK88" s="898"/>
      <c r="CL88" s="899"/>
      <c r="CM88" s="897"/>
      <c r="CN88" s="898"/>
      <c r="CO88" s="898"/>
      <c r="CP88" s="898"/>
      <c r="CQ88" s="899"/>
      <c r="CR88" s="897"/>
      <c r="CS88" s="898"/>
      <c r="CT88" s="898"/>
      <c r="CU88" s="898"/>
      <c r="CV88" s="899"/>
      <c r="CW88" s="897"/>
      <c r="CX88" s="898"/>
      <c r="CY88" s="898"/>
      <c r="CZ88" s="898"/>
      <c r="DA88" s="899"/>
      <c r="DB88" s="897"/>
      <c r="DC88" s="898"/>
      <c r="DD88" s="898"/>
      <c r="DE88" s="898"/>
      <c r="DF88" s="899"/>
      <c r="DG88" s="897"/>
      <c r="DH88" s="898"/>
      <c r="DI88" s="898"/>
      <c r="DJ88" s="898"/>
      <c r="DK88" s="899"/>
      <c r="DL88" s="897"/>
      <c r="DM88" s="898"/>
      <c r="DN88" s="898"/>
      <c r="DO88" s="898"/>
      <c r="DP88" s="899"/>
      <c r="DQ88" s="897"/>
      <c r="DR88" s="898"/>
      <c r="DS88" s="898"/>
      <c r="DT88" s="898"/>
      <c r="DU88" s="899"/>
      <c r="DV88" s="894"/>
      <c r="DW88" s="895"/>
      <c r="DX88" s="895"/>
      <c r="DY88" s="895"/>
      <c r="DZ88" s="896"/>
      <c r="EA88" s="234"/>
    </row>
    <row r="89" spans="1:131" s="235" customFormat="1" ht="26.25" hidden="1" customHeight="1" x14ac:dyDescent="0.15">
      <c r="A89" s="258"/>
      <c r="B89" s="259"/>
      <c r="C89" s="259"/>
      <c r="D89" s="259"/>
      <c r="E89" s="259"/>
      <c r="F89" s="259"/>
      <c r="G89" s="259"/>
      <c r="H89" s="259"/>
      <c r="I89" s="259"/>
      <c r="J89" s="259"/>
      <c r="K89" s="259"/>
      <c r="L89" s="259"/>
      <c r="M89" s="259"/>
      <c r="N89" s="259"/>
      <c r="O89" s="259"/>
      <c r="P89" s="259"/>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1"/>
      <c r="BA89" s="261"/>
      <c r="BB89" s="261"/>
      <c r="BC89" s="261"/>
      <c r="BD89" s="261"/>
      <c r="BE89" s="253"/>
      <c r="BF89" s="253"/>
      <c r="BG89" s="253"/>
      <c r="BH89" s="253"/>
      <c r="BI89" s="253"/>
      <c r="BJ89" s="253"/>
      <c r="BK89" s="253"/>
      <c r="BL89" s="253"/>
      <c r="BM89" s="253"/>
      <c r="BN89" s="253"/>
      <c r="BO89" s="253"/>
      <c r="BP89" s="253"/>
      <c r="BQ89" s="250">
        <v>83</v>
      </c>
      <c r="BR89" s="255"/>
      <c r="BS89" s="900"/>
      <c r="BT89" s="901"/>
      <c r="BU89" s="901"/>
      <c r="BV89" s="901"/>
      <c r="BW89" s="901"/>
      <c r="BX89" s="901"/>
      <c r="BY89" s="901"/>
      <c r="BZ89" s="901"/>
      <c r="CA89" s="901"/>
      <c r="CB89" s="901"/>
      <c r="CC89" s="901"/>
      <c r="CD89" s="901"/>
      <c r="CE89" s="901"/>
      <c r="CF89" s="901"/>
      <c r="CG89" s="902"/>
      <c r="CH89" s="897"/>
      <c r="CI89" s="898"/>
      <c r="CJ89" s="898"/>
      <c r="CK89" s="898"/>
      <c r="CL89" s="899"/>
      <c r="CM89" s="897"/>
      <c r="CN89" s="898"/>
      <c r="CO89" s="898"/>
      <c r="CP89" s="898"/>
      <c r="CQ89" s="899"/>
      <c r="CR89" s="897"/>
      <c r="CS89" s="898"/>
      <c r="CT89" s="898"/>
      <c r="CU89" s="898"/>
      <c r="CV89" s="899"/>
      <c r="CW89" s="897"/>
      <c r="CX89" s="898"/>
      <c r="CY89" s="898"/>
      <c r="CZ89" s="898"/>
      <c r="DA89" s="899"/>
      <c r="DB89" s="897"/>
      <c r="DC89" s="898"/>
      <c r="DD89" s="898"/>
      <c r="DE89" s="898"/>
      <c r="DF89" s="899"/>
      <c r="DG89" s="897"/>
      <c r="DH89" s="898"/>
      <c r="DI89" s="898"/>
      <c r="DJ89" s="898"/>
      <c r="DK89" s="899"/>
      <c r="DL89" s="897"/>
      <c r="DM89" s="898"/>
      <c r="DN89" s="898"/>
      <c r="DO89" s="898"/>
      <c r="DP89" s="899"/>
      <c r="DQ89" s="897"/>
      <c r="DR89" s="898"/>
      <c r="DS89" s="898"/>
      <c r="DT89" s="898"/>
      <c r="DU89" s="899"/>
      <c r="DV89" s="894"/>
      <c r="DW89" s="895"/>
      <c r="DX89" s="895"/>
      <c r="DY89" s="895"/>
      <c r="DZ89" s="896"/>
      <c r="EA89" s="234"/>
    </row>
    <row r="90" spans="1:131" s="235" customFormat="1" ht="26.25" hidden="1" customHeight="1" x14ac:dyDescent="0.15">
      <c r="A90" s="258"/>
      <c r="B90" s="259"/>
      <c r="C90" s="259"/>
      <c r="D90" s="259"/>
      <c r="E90" s="259"/>
      <c r="F90" s="259"/>
      <c r="G90" s="259"/>
      <c r="H90" s="259"/>
      <c r="I90" s="259"/>
      <c r="J90" s="259"/>
      <c r="K90" s="259"/>
      <c r="L90" s="259"/>
      <c r="M90" s="259"/>
      <c r="N90" s="259"/>
      <c r="O90" s="259"/>
      <c r="P90" s="259"/>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1"/>
      <c r="BA90" s="261"/>
      <c r="BB90" s="261"/>
      <c r="BC90" s="261"/>
      <c r="BD90" s="261"/>
      <c r="BE90" s="253"/>
      <c r="BF90" s="253"/>
      <c r="BG90" s="253"/>
      <c r="BH90" s="253"/>
      <c r="BI90" s="253"/>
      <c r="BJ90" s="253"/>
      <c r="BK90" s="253"/>
      <c r="BL90" s="253"/>
      <c r="BM90" s="253"/>
      <c r="BN90" s="253"/>
      <c r="BO90" s="253"/>
      <c r="BP90" s="253"/>
      <c r="BQ90" s="250">
        <v>84</v>
      </c>
      <c r="BR90" s="255"/>
      <c r="BS90" s="900"/>
      <c r="BT90" s="901"/>
      <c r="BU90" s="901"/>
      <c r="BV90" s="901"/>
      <c r="BW90" s="901"/>
      <c r="BX90" s="901"/>
      <c r="BY90" s="901"/>
      <c r="BZ90" s="901"/>
      <c r="CA90" s="901"/>
      <c r="CB90" s="901"/>
      <c r="CC90" s="901"/>
      <c r="CD90" s="901"/>
      <c r="CE90" s="901"/>
      <c r="CF90" s="901"/>
      <c r="CG90" s="902"/>
      <c r="CH90" s="897"/>
      <c r="CI90" s="898"/>
      <c r="CJ90" s="898"/>
      <c r="CK90" s="898"/>
      <c r="CL90" s="899"/>
      <c r="CM90" s="897"/>
      <c r="CN90" s="898"/>
      <c r="CO90" s="898"/>
      <c r="CP90" s="898"/>
      <c r="CQ90" s="899"/>
      <c r="CR90" s="897"/>
      <c r="CS90" s="898"/>
      <c r="CT90" s="898"/>
      <c r="CU90" s="898"/>
      <c r="CV90" s="899"/>
      <c r="CW90" s="897"/>
      <c r="CX90" s="898"/>
      <c r="CY90" s="898"/>
      <c r="CZ90" s="898"/>
      <c r="DA90" s="899"/>
      <c r="DB90" s="897"/>
      <c r="DC90" s="898"/>
      <c r="DD90" s="898"/>
      <c r="DE90" s="898"/>
      <c r="DF90" s="899"/>
      <c r="DG90" s="897"/>
      <c r="DH90" s="898"/>
      <c r="DI90" s="898"/>
      <c r="DJ90" s="898"/>
      <c r="DK90" s="899"/>
      <c r="DL90" s="897"/>
      <c r="DM90" s="898"/>
      <c r="DN90" s="898"/>
      <c r="DO90" s="898"/>
      <c r="DP90" s="899"/>
      <c r="DQ90" s="897"/>
      <c r="DR90" s="898"/>
      <c r="DS90" s="898"/>
      <c r="DT90" s="898"/>
      <c r="DU90" s="899"/>
      <c r="DV90" s="894"/>
      <c r="DW90" s="895"/>
      <c r="DX90" s="895"/>
      <c r="DY90" s="895"/>
      <c r="DZ90" s="896"/>
      <c r="EA90" s="234"/>
    </row>
    <row r="91" spans="1:131" s="235" customFormat="1" ht="26.25" hidden="1" customHeight="1" x14ac:dyDescent="0.15">
      <c r="A91" s="258"/>
      <c r="B91" s="259"/>
      <c r="C91" s="259"/>
      <c r="D91" s="259"/>
      <c r="E91" s="259"/>
      <c r="F91" s="259"/>
      <c r="G91" s="259"/>
      <c r="H91" s="259"/>
      <c r="I91" s="259"/>
      <c r="J91" s="259"/>
      <c r="K91" s="259"/>
      <c r="L91" s="259"/>
      <c r="M91" s="259"/>
      <c r="N91" s="259"/>
      <c r="O91" s="259"/>
      <c r="P91" s="259"/>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1"/>
      <c r="BA91" s="261"/>
      <c r="BB91" s="261"/>
      <c r="BC91" s="261"/>
      <c r="BD91" s="261"/>
      <c r="BE91" s="253"/>
      <c r="BF91" s="253"/>
      <c r="BG91" s="253"/>
      <c r="BH91" s="253"/>
      <c r="BI91" s="253"/>
      <c r="BJ91" s="253"/>
      <c r="BK91" s="253"/>
      <c r="BL91" s="253"/>
      <c r="BM91" s="253"/>
      <c r="BN91" s="253"/>
      <c r="BO91" s="253"/>
      <c r="BP91" s="253"/>
      <c r="BQ91" s="250">
        <v>85</v>
      </c>
      <c r="BR91" s="255"/>
      <c r="BS91" s="900"/>
      <c r="BT91" s="901"/>
      <c r="BU91" s="901"/>
      <c r="BV91" s="901"/>
      <c r="BW91" s="901"/>
      <c r="BX91" s="901"/>
      <c r="BY91" s="901"/>
      <c r="BZ91" s="901"/>
      <c r="CA91" s="901"/>
      <c r="CB91" s="901"/>
      <c r="CC91" s="901"/>
      <c r="CD91" s="901"/>
      <c r="CE91" s="901"/>
      <c r="CF91" s="901"/>
      <c r="CG91" s="902"/>
      <c r="CH91" s="897"/>
      <c r="CI91" s="898"/>
      <c r="CJ91" s="898"/>
      <c r="CK91" s="898"/>
      <c r="CL91" s="899"/>
      <c r="CM91" s="897"/>
      <c r="CN91" s="898"/>
      <c r="CO91" s="898"/>
      <c r="CP91" s="898"/>
      <c r="CQ91" s="899"/>
      <c r="CR91" s="897"/>
      <c r="CS91" s="898"/>
      <c r="CT91" s="898"/>
      <c r="CU91" s="898"/>
      <c r="CV91" s="899"/>
      <c r="CW91" s="897"/>
      <c r="CX91" s="898"/>
      <c r="CY91" s="898"/>
      <c r="CZ91" s="898"/>
      <c r="DA91" s="899"/>
      <c r="DB91" s="897"/>
      <c r="DC91" s="898"/>
      <c r="DD91" s="898"/>
      <c r="DE91" s="898"/>
      <c r="DF91" s="899"/>
      <c r="DG91" s="897"/>
      <c r="DH91" s="898"/>
      <c r="DI91" s="898"/>
      <c r="DJ91" s="898"/>
      <c r="DK91" s="899"/>
      <c r="DL91" s="897"/>
      <c r="DM91" s="898"/>
      <c r="DN91" s="898"/>
      <c r="DO91" s="898"/>
      <c r="DP91" s="899"/>
      <c r="DQ91" s="897"/>
      <c r="DR91" s="898"/>
      <c r="DS91" s="898"/>
      <c r="DT91" s="898"/>
      <c r="DU91" s="899"/>
      <c r="DV91" s="894"/>
      <c r="DW91" s="895"/>
      <c r="DX91" s="895"/>
      <c r="DY91" s="895"/>
      <c r="DZ91" s="896"/>
      <c r="EA91" s="234"/>
    </row>
    <row r="92" spans="1:131" s="235" customFormat="1" ht="26.25" hidden="1" customHeight="1" x14ac:dyDescent="0.15">
      <c r="A92" s="258"/>
      <c r="B92" s="259"/>
      <c r="C92" s="259"/>
      <c r="D92" s="259"/>
      <c r="E92" s="259"/>
      <c r="F92" s="259"/>
      <c r="G92" s="259"/>
      <c r="H92" s="259"/>
      <c r="I92" s="259"/>
      <c r="J92" s="259"/>
      <c r="K92" s="259"/>
      <c r="L92" s="259"/>
      <c r="M92" s="259"/>
      <c r="N92" s="259"/>
      <c r="O92" s="259"/>
      <c r="P92" s="259"/>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1"/>
      <c r="BA92" s="261"/>
      <c r="BB92" s="261"/>
      <c r="BC92" s="261"/>
      <c r="BD92" s="261"/>
      <c r="BE92" s="253"/>
      <c r="BF92" s="253"/>
      <c r="BG92" s="253"/>
      <c r="BH92" s="253"/>
      <c r="BI92" s="253"/>
      <c r="BJ92" s="253"/>
      <c r="BK92" s="253"/>
      <c r="BL92" s="253"/>
      <c r="BM92" s="253"/>
      <c r="BN92" s="253"/>
      <c r="BO92" s="253"/>
      <c r="BP92" s="253"/>
      <c r="BQ92" s="250">
        <v>86</v>
      </c>
      <c r="BR92" s="255"/>
      <c r="BS92" s="900"/>
      <c r="BT92" s="901"/>
      <c r="BU92" s="901"/>
      <c r="BV92" s="901"/>
      <c r="BW92" s="901"/>
      <c r="BX92" s="901"/>
      <c r="BY92" s="901"/>
      <c r="BZ92" s="901"/>
      <c r="CA92" s="901"/>
      <c r="CB92" s="901"/>
      <c r="CC92" s="901"/>
      <c r="CD92" s="901"/>
      <c r="CE92" s="901"/>
      <c r="CF92" s="901"/>
      <c r="CG92" s="902"/>
      <c r="CH92" s="897"/>
      <c r="CI92" s="898"/>
      <c r="CJ92" s="898"/>
      <c r="CK92" s="898"/>
      <c r="CL92" s="899"/>
      <c r="CM92" s="897"/>
      <c r="CN92" s="898"/>
      <c r="CO92" s="898"/>
      <c r="CP92" s="898"/>
      <c r="CQ92" s="899"/>
      <c r="CR92" s="897"/>
      <c r="CS92" s="898"/>
      <c r="CT92" s="898"/>
      <c r="CU92" s="898"/>
      <c r="CV92" s="899"/>
      <c r="CW92" s="897"/>
      <c r="CX92" s="898"/>
      <c r="CY92" s="898"/>
      <c r="CZ92" s="898"/>
      <c r="DA92" s="899"/>
      <c r="DB92" s="897"/>
      <c r="DC92" s="898"/>
      <c r="DD92" s="898"/>
      <c r="DE92" s="898"/>
      <c r="DF92" s="899"/>
      <c r="DG92" s="897"/>
      <c r="DH92" s="898"/>
      <c r="DI92" s="898"/>
      <c r="DJ92" s="898"/>
      <c r="DK92" s="899"/>
      <c r="DL92" s="897"/>
      <c r="DM92" s="898"/>
      <c r="DN92" s="898"/>
      <c r="DO92" s="898"/>
      <c r="DP92" s="899"/>
      <c r="DQ92" s="897"/>
      <c r="DR92" s="898"/>
      <c r="DS92" s="898"/>
      <c r="DT92" s="898"/>
      <c r="DU92" s="899"/>
      <c r="DV92" s="894"/>
      <c r="DW92" s="895"/>
      <c r="DX92" s="895"/>
      <c r="DY92" s="895"/>
      <c r="DZ92" s="896"/>
      <c r="EA92" s="234"/>
    </row>
    <row r="93" spans="1:131" s="235" customFormat="1" ht="26.25" hidden="1" customHeight="1" x14ac:dyDescent="0.15">
      <c r="A93" s="258"/>
      <c r="B93" s="259"/>
      <c r="C93" s="259"/>
      <c r="D93" s="259"/>
      <c r="E93" s="259"/>
      <c r="F93" s="259"/>
      <c r="G93" s="259"/>
      <c r="H93" s="259"/>
      <c r="I93" s="259"/>
      <c r="J93" s="259"/>
      <c r="K93" s="259"/>
      <c r="L93" s="259"/>
      <c r="M93" s="259"/>
      <c r="N93" s="259"/>
      <c r="O93" s="259"/>
      <c r="P93" s="259"/>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1"/>
      <c r="BA93" s="261"/>
      <c r="BB93" s="261"/>
      <c r="BC93" s="261"/>
      <c r="BD93" s="261"/>
      <c r="BE93" s="253"/>
      <c r="BF93" s="253"/>
      <c r="BG93" s="253"/>
      <c r="BH93" s="253"/>
      <c r="BI93" s="253"/>
      <c r="BJ93" s="253"/>
      <c r="BK93" s="253"/>
      <c r="BL93" s="253"/>
      <c r="BM93" s="253"/>
      <c r="BN93" s="253"/>
      <c r="BO93" s="253"/>
      <c r="BP93" s="253"/>
      <c r="BQ93" s="250">
        <v>87</v>
      </c>
      <c r="BR93" s="255"/>
      <c r="BS93" s="900"/>
      <c r="BT93" s="901"/>
      <c r="BU93" s="901"/>
      <c r="BV93" s="901"/>
      <c r="BW93" s="901"/>
      <c r="BX93" s="901"/>
      <c r="BY93" s="901"/>
      <c r="BZ93" s="901"/>
      <c r="CA93" s="901"/>
      <c r="CB93" s="901"/>
      <c r="CC93" s="901"/>
      <c r="CD93" s="901"/>
      <c r="CE93" s="901"/>
      <c r="CF93" s="901"/>
      <c r="CG93" s="902"/>
      <c r="CH93" s="897"/>
      <c r="CI93" s="898"/>
      <c r="CJ93" s="898"/>
      <c r="CK93" s="898"/>
      <c r="CL93" s="899"/>
      <c r="CM93" s="897"/>
      <c r="CN93" s="898"/>
      <c r="CO93" s="898"/>
      <c r="CP93" s="898"/>
      <c r="CQ93" s="899"/>
      <c r="CR93" s="897"/>
      <c r="CS93" s="898"/>
      <c r="CT93" s="898"/>
      <c r="CU93" s="898"/>
      <c r="CV93" s="899"/>
      <c r="CW93" s="897"/>
      <c r="CX93" s="898"/>
      <c r="CY93" s="898"/>
      <c r="CZ93" s="898"/>
      <c r="DA93" s="899"/>
      <c r="DB93" s="897"/>
      <c r="DC93" s="898"/>
      <c r="DD93" s="898"/>
      <c r="DE93" s="898"/>
      <c r="DF93" s="899"/>
      <c r="DG93" s="897"/>
      <c r="DH93" s="898"/>
      <c r="DI93" s="898"/>
      <c r="DJ93" s="898"/>
      <c r="DK93" s="899"/>
      <c r="DL93" s="897"/>
      <c r="DM93" s="898"/>
      <c r="DN93" s="898"/>
      <c r="DO93" s="898"/>
      <c r="DP93" s="899"/>
      <c r="DQ93" s="897"/>
      <c r="DR93" s="898"/>
      <c r="DS93" s="898"/>
      <c r="DT93" s="898"/>
      <c r="DU93" s="899"/>
      <c r="DV93" s="894"/>
      <c r="DW93" s="895"/>
      <c r="DX93" s="895"/>
      <c r="DY93" s="895"/>
      <c r="DZ93" s="896"/>
      <c r="EA93" s="234"/>
    </row>
    <row r="94" spans="1:131" s="235" customFormat="1" ht="26.25" hidden="1" customHeight="1" x14ac:dyDescent="0.15">
      <c r="A94" s="258"/>
      <c r="B94" s="259"/>
      <c r="C94" s="259"/>
      <c r="D94" s="259"/>
      <c r="E94" s="259"/>
      <c r="F94" s="259"/>
      <c r="G94" s="259"/>
      <c r="H94" s="259"/>
      <c r="I94" s="259"/>
      <c r="J94" s="259"/>
      <c r="K94" s="259"/>
      <c r="L94" s="259"/>
      <c r="M94" s="259"/>
      <c r="N94" s="259"/>
      <c r="O94" s="259"/>
      <c r="P94" s="259"/>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1"/>
      <c r="BA94" s="261"/>
      <c r="BB94" s="261"/>
      <c r="BC94" s="261"/>
      <c r="BD94" s="261"/>
      <c r="BE94" s="253"/>
      <c r="BF94" s="253"/>
      <c r="BG94" s="253"/>
      <c r="BH94" s="253"/>
      <c r="BI94" s="253"/>
      <c r="BJ94" s="253"/>
      <c r="BK94" s="253"/>
      <c r="BL94" s="253"/>
      <c r="BM94" s="253"/>
      <c r="BN94" s="253"/>
      <c r="BO94" s="253"/>
      <c r="BP94" s="253"/>
      <c r="BQ94" s="250">
        <v>88</v>
      </c>
      <c r="BR94" s="255"/>
      <c r="BS94" s="900"/>
      <c r="BT94" s="901"/>
      <c r="BU94" s="901"/>
      <c r="BV94" s="901"/>
      <c r="BW94" s="901"/>
      <c r="BX94" s="901"/>
      <c r="BY94" s="901"/>
      <c r="BZ94" s="901"/>
      <c r="CA94" s="901"/>
      <c r="CB94" s="901"/>
      <c r="CC94" s="901"/>
      <c r="CD94" s="901"/>
      <c r="CE94" s="901"/>
      <c r="CF94" s="901"/>
      <c r="CG94" s="902"/>
      <c r="CH94" s="897"/>
      <c r="CI94" s="898"/>
      <c r="CJ94" s="898"/>
      <c r="CK94" s="898"/>
      <c r="CL94" s="899"/>
      <c r="CM94" s="897"/>
      <c r="CN94" s="898"/>
      <c r="CO94" s="898"/>
      <c r="CP94" s="898"/>
      <c r="CQ94" s="899"/>
      <c r="CR94" s="897"/>
      <c r="CS94" s="898"/>
      <c r="CT94" s="898"/>
      <c r="CU94" s="898"/>
      <c r="CV94" s="899"/>
      <c r="CW94" s="897"/>
      <c r="CX94" s="898"/>
      <c r="CY94" s="898"/>
      <c r="CZ94" s="898"/>
      <c r="DA94" s="899"/>
      <c r="DB94" s="897"/>
      <c r="DC94" s="898"/>
      <c r="DD94" s="898"/>
      <c r="DE94" s="898"/>
      <c r="DF94" s="899"/>
      <c r="DG94" s="897"/>
      <c r="DH94" s="898"/>
      <c r="DI94" s="898"/>
      <c r="DJ94" s="898"/>
      <c r="DK94" s="899"/>
      <c r="DL94" s="897"/>
      <c r="DM94" s="898"/>
      <c r="DN94" s="898"/>
      <c r="DO94" s="898"/>
      <c r="DP94" s="899"/>
      <c r="DQ94" s="897"/>
      <c r="DR94" s="898"/>
      <c r="DS94" s="898"/>
      <c r="DT94" s="898"/>
      <c r="DU94" s="899"/>
      <c r="DV94" s="894"/>
      <c r="DW94" s="895"/>
      <c r="DX94" s="895"/>
      <c r="DY94" s="895"/>
      <c r="DZ94" s="896"/>
      <c r="EA94" s="234"/>
    </row>
    <row r="95" spans="1:131" s="235" customFormat="1" ht="26.25" hidden="1" customHeight="1" x14ac:dyDescent="0.15">
      <c r="A95" s="258"/>
      <c r="B95" s="259"/>
      <c r="C95" s="259"/>
      <c r="D95" s="259"/>
      <c r="E95" s="259"/>
      <c r="F95" s="259"/>
      <c r="G95" s="259"/>
      <c r="H95" s="259"/>
      <c r="I95" s="259"/>
      <c r="J95" s="259"/>
      <c r="K95" s="259"/>
      <c r="L95" s="259"/>
      <c r="M95" s="259"/>
      <c r="N95" s="259"/>
      <c r="O95" s="259"/>
      <c r="P95" s="259"/>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1"/>
      <c r="BA95" s="261"/>
      <c r="BB95" s="261"/>
      <c r="BC95" s="261"/>
      <c r="BD95" s="261"/>
      <c r="BE95" s="253"/>
      <c r="BF95" s="253"/>
      <c r="BG95" s="253"/>
      <c r="BH95" s="253"/>
      <c r="BI95" s="253"/>
      <c r="BJ95" s="253"/>
      <c r="BK95" s="253"/>
      <c r="BL95" s="253"/>
      <c r="BM95" s="253"/>
      <c r="BN95" s="253"/>
      <c r="BO95" s="253"/>
      <c r="BP95" s="253"/>
      <c r="BQ95" s="250">
        <v>89</v>
      </c>
      <c r="BR95" s="255"/>
      <c r="BS95" s="900"/>
      <c r="BT95" s="901"/>
      <c r="BU95" s="901"/>
      <c r="BV95" s="901"/>
      <c r="BW95" s="901"/>
      <c r="BX95" s="901"/>
      <c r="BY95" s="901"/>
      <c r="BZ95" s="901"/>
      <c r="CA95" s="901"/>
      <c r="CB95" s="901"/>
      <c r="CC95" s="901"/>
      <c r="CD95" s="901"/>
      <c r="CE95" s="901"/>
      <c r="CF95" s="901"/>
      <c r="CG95" s="902"/>
      <c r="CH95" s="897"/>
      <c r="CI95" s="898"/>
      <c r="CJ95" s="898"/>
      <c r="CK95" s="898"/>
      <c r="CL95" s="899"/>
      <c r="CM95" s="897"/>
      <c r="CN95" s="898"/>
      <c r="CO95" s="898"/>
      <c r="CP95" s="898"/>
      <c r="CQ95" s="899"/>
      <c r="CR95" s="897"/>
      <c r="CS95" s="898"/>
      <c r="CT95" s="898"/>
      <c r="CU95" s="898"/>
      <c r="CV95" s="899"/>
      <c r="CW95" s="897"/>
      <c r="CX95" s="898"/>
      <c r="CY95" s="898"/>
      <c r="CZ95" s="898"/>
      <c r="DA95" s="899"/>
      <c r="DB95" s="897"/>
      <c r="DC95" s="898"/>
      <c r="DD95" s="898"/>
      <c r="DE95" s="898"/>
      <c r="DF95" s="899"/>
      <c r="DG95" s="897"/>
      <c r="DH95" s="898"/>
      <c r="DI95" s="898"/>
      <c r="DJ95" s="898"/>
      <c r="DK95" s="899"/>
      <c r="DL95" s="897"/>
      <c r="DM95" s="898"/>
      <c r="DN95" s="898"/>
      <c r="DO95" s="898"/>
      <c r="DP95" s="899"/>
      <c r="DQ95" s="897"/>
      <c r="DR95" s="898"/>
      <c r="DS95" s="898"/>
      <c r="DT95" s="898"/>
      <c r="DU95" s="899"/>
      <c r="DV95" s="894"/>
      <c r="DW95" s="895"/>
      <c r="DX95" s="895"/>
      <c r="DY95" s="895"/>
      <c r="DZ95" s="896"/>
      <c r="EA95" s="234"/>
    </row>
    <row r="96" spans="1:131" s="235" customFormat="1" ht="26.25" hidden="1" customHeight="1" x14ac:dyDescent="0.15">
      <c r="A96" s="258"/>
      <c r="B96" s="259"/>
      <c r="C96" s="259"/>
      <c r="D96" s="259"/>
      <c r="E96" s="259"/>
      <c r="F96" s="259"/>
      <c r="G96" s="259"/>
      <c r="H96" s="259"/>
      <c r="I96" s="259"/>
      <c r="J96" s="259"/>
      <c r="K96" s="259"/>
      <c r="L96" s="259"/>
      <c r="M96" s="259"/>
      <c r="N96" s="259"/>
      <c r="O96" s="259"/>
      <c r="P96" s="259"/>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1"/>
      <c r="BA96" s="261"/>
      <c r="BB96" s="261"/>
      <c r="BC96" s="261"/>
      <c r="BD96" s="261"/>
      <c r="BE96" s="253"/>
      <c r="BF96" s="253"/>
      <c r="BG96" s="253"/>
      <c r="BH96" s="253"/>
      <c r="BI96" s="253"/>
      <c r="BJ96" s="253"/>
      <c r="BK96" s="253"/>
      <c r="BL96" s="253"/>
      <c r="BM96" s="253"/>
      <c r="BN96" s="253"/>
      <c r="BO96" s="253"/>
      <c r="BP96" s="253"/>
      <c r="BQ96" s="250">
        <v>90</v>
      </c>
      <c r="BR96" s="255"/>
      <c r="BS96" s="900"/>
      <c r="BT96" s="901"/>
      <c r="BU96" s="901"/>
      <c r="BV96" s="901"/>
      <c r="BW96" s="901"/>
      <c r="BX96" s="901"/>
      <c r="BY96" s="901"/>
      <c r="BZ96" s="901"/>
      <c r="CA96" s="901"/>
      <c r="CB96" s="901"/>
      <c r="CC96" s="901"/>
      <c r="CD96" s="901"/>
      <c r="CE96" s="901"/>
      <c r="CF96" s="901"/>
      <c r="CG96" s="902"/>
      <c r="CH96" s="897"/>
      <c r="CI96" s="898"/>
      <c r="CJ96" s="898"/>
      <c r="CK96" s="898"/>
      <c r="CL96" s="899"/>
      <c r="CM96" s="897"/>
      <c r="CN96" s="898"/>
      <c r="CO96" s="898"/>
      <c r="CP96" s="898"/>
      <c r="CQ96" s="899"/>
      <c r="CR96" s="897"/>
      <c r="CS96" s="898"/>
      <c r="CT96" s="898"/>
      <c r="CU96" s="898"/>
      <c r="CV96" s="899"/>
      <c r="CW96" s="897"/>
      <c r="CX96" s="898"/>
      <c r="CY96" s="898"/>
      <c r="CZ96" s="898"/>
      <c r="DA96" s="899"/>
      <c r="DB96" s="897"/>
      <c r="DC96" s="898"/>
      <c r="DD96" s="898"/>
      <c r="DE96" s="898"/>
      <c r="DF96" s="899"/>
      <c r="DG96" s="897"/>
      <c r="DH96" s="898"/>
      <c r="DI96" s="898"/>
      <c r="DJ96" s="898"/>
      <c r="DK96" s="899"/>
      <c r="DL96" s="897"/>
      <c r="DM96" s="898"/>
      <c r="DN96" s="898"/>
      <c r="DO96" s="898"/>
      <c r="DP96" s="899"/>
      <c r="DQ96" s="897"/>
      <c r="DR96" s="898"/>
      <c r="DS96" s="898"/>
      <c r="DT96" s="898"/>
      <c r="DU96" s="899"/>
      <c r="DV96" s="894"/>
      <c r="DW96" s="895"/>
      <c r="DX96" s="895"/>
      <c r="DY96" s="895"/>
      <c r="DZ96" s="896"/>
      <c r="EA96" s="234"/>
    </row>
    <row r="97" spans="1:131" s="235" customFormat="1" ht="26.25" hidden="1" customHeight="1" x14ac:dyDescent="0.15">
      <c r="A97" s="258"/>
      <c r="B97" s="259"/>
      <c r="C97" s="259"/>
      <c r="D97" s="259"/>
      <c r="E97" s="259"/>
      <c r="F97" s="259"/>
      <c r="G97" s="259"/>
      <c r="H97" s="259"/>
      <c r="I97" s="259"/>
      <c r="J97" s="259"/>
      <c r="K97" s="259"/>
      <c r="L97" s="259"/>
      <c r="M97" s="259"/>
      <c r="N97" s="259"/>
      <c r="O97" s="259"/>
      <c r="P97" s="259"/>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1"/>
      <c r="BA97" s="261"/>
      <c r="BB97" s="261"/>
      <c r="BC97" s="261"/>
      <c r="BD97" s="261"/>
      <c r="BE97" s="253"/>
      <c r="BF97" s="253"/>
      <c r="BG97" s="253"/>
      <c r="BH97" s="253"/>
      <c r="BI97" s="253"/>
      <c r="BJ97" s="253"/>
      <c r="BK97" s="253"/>
      <c r="BL97" s="253"/>
      <c r="BM97" s="253"/>
      <c r="BN97" s="253"/>
      <c r="BO97" s="253"/>
      <c r="BP97" s="253"/>
      <c r="BQ97" s="250">
        <v>91</v>
      </c>
      <c r="BR97" s="255"/>
      <c r="BS97" s="900"/>
      <c r="BT97" s="901"/>
      <c r="BU97" s="901"/>
      <c r="BV97" s="901"/>
      <c r="BW97" s="901"/>
      <c r="BX97" s="901"/>
      <c r="BY97" s="901"/>
      <c r="BZ97" s="901"/>
      <c r="CA97" s="901"/>
      <c r="CB97" s="901"/>
      <c r="CC97" s="901"/>
      <c r="CD97" s="901"/>
      <c r="CE97" s="901"/>
      <c r="CF97" s="901"/>
      <c r="CG97" s="902"/>
      <c r="CH97" s="897"/>
      <c r="CI97" s="898"/>
      <c r="CJ97" s="898"/>
      <c r="CK97" s="898"/>
      <c r="CL97" s="899"/>
      <c r="CM97" s="897"/>
      <c r="CN97" s="898"/>
      <c r="CO97" s="898"/>
      <c r="CP97" s="898"/>
      <c r="CQ97" s="899"/>
      <c r="CR97" s="897"/>
      <c r="CS97" s="898"/>
      <c r="CT97" s="898"/>
      <c r="CU97" s="898"/>
      <c r="CV97" s="899"/>
      <c r="CW97" s="897"/>
      <c r="CX97" s="898"/>
      <c r="CY97" s="898"/>
      <c r="CZ97" s="898"/>
      <c r="DA97" s="899"/>
      <c r="DB97" s="897"/>
      <c r="DC97" s="898"/>
      <c r="DD97" s="898"/>
      <c r="DE97" s="898"/>
      <c r="DF97" s="899"/>
      <c r="DG97" s="897"/>
      <c r="DH97" s="898"/>
      <c r="DI97" s="898"/>
      <c r="DJ97" s="898"/>
      <c r="DK97" s="899"/>
      <c r="DL97" s="897"/>
      <c r="DM97" s="898"/>
      <c r="DN97" s="898"/>
      <c r="DO97" s="898"/>
      <c r="DP97" s="899"/>
      <c r="DQ97" s="897"/>
      <c r="DR97" s="898"/>
      <c r="DS97" s="898"/>
      <c r="DT97" s="898"/>
      <c r="DU97" s="899"/>
      <c r="DV97" s="894"/>
      <c r="DW97" s="895"/>
      <c r="DX97" s="895"/>
      <c r="DY97" s="895"/>
      <c r="DZ97" s="896"/>
      <c r="EA97" s="234"/>
    </row>
    <row r="98" spans="1:131" s="235" customFormat="1" ht="26.25" hidden="1" customHeight="1" x14ac:dyDescent="0.15">
      <c r="A98" s="258"/>
      <c r="B98" s="259"/>
      <c r="C98" s="259"/>
      <c r="D98" s="259"/>
      <c r="E98" s="259"/>
      <c r="F98" s="259"/>
      <c r="G98" s="259"/>
      <c r="H98" s="259"/>
      <c r="I98" s="259"/>
      <c r="J98" s="259"/>
      <c r="K98" s="259"/>
      <c r="L98" s="259"/>
      <c r="M98" s="259"/>
      <c r="N98" s="259"/>
      <c r="O98" s="259"/>
      <c r="P98" s="259"/>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1"/>
      <c r="BA98" s="261"/>
      <c r="BB98" s="261"/>
      <c r="BC98" s="261"/>
      <c r="BD98" s="261"/>
      <c r="BE98" s="253"/>
      <c r="BF98" s="253"/>
      <c r="BG98" s="253"/>
      <c r="BH98" s="253"/>
      <c r="BI98" s="253"/>
      <c r="BJ98" s="253"/>
      <c r="BK98" s="253"/>
      <c r="BL98" s="253"/>
      <c r="BM98" s="253"/>
      <c r="BN98" s="253"/>
      <c r="BO98" s="253"/>
      <c r="BP98" s="253"/>
      <c r="BQ98" s="250">
        <v>92</v>
      </c>
      <c r="BR98" s="255"/>
      <c r="BS98" s="900"/>
      <c r="BT98" s="901"/>
      <c r="BU98" s="901"/>
      <c r="BV98" s="901"/>
      <c r="BW98" s="901"/>
      <c r="BX98" s="901"/>
      <c r="BY98" s="901"/>
      <c r="BZ98" s="901"/>
      <c r="CA98" s="901"/>
      <c r="CB98" s="901"/>
      <c r="CC98" s="901"/>
      <c r="CD98" s="901"/>
      <c r="CE98" s="901"/>
      <c r="CF98" s="901"/>
      <c r="CG98" s="902"/>
      <c r="CH98" s="897"/>
      <c r="CI98" s="898"/>
      <c r="CJ98" s="898"/>
      <c r="CK98" s="898"/>
      <c r="CL98" s="899"/>
      <c r="CM98" s="897"/>
      <c r="CN98" s="898"/>
      <c r="CO98" s="898"/>
      <c r="CP98" s="898"/>
      <c r="CQ98" s="899"/>
      <c r="CR98" s="897"/>
      <c r="CS98" s="898"/>
      <c r="CT98" s="898"/>
      <c r="CU98" s="898"/>
      <c r="CV98" s="899"/>
      <c r="CW98" s="897"/>
      <c r="CX98" s="898"/>
      <c r="CY98" s="898"/>
      <c r="CZ98" s="898"/>
      <c r="DA98" s="899"/>
      <c r="DB98" s="897"/>
      <c r="DC98" s="898"/>
      <c r="DD98" s="898"/>
      <c r="DE98" s="898"/>
      <c r="DF98" s="899"/>
      <c r="DG98" s="897"/>
      <c r="DH98" s="898"/>
      <c r="DI98" s="898"/>
      <c r="DJ98" s="898"/>
      <c r="DK98" s="899"/>
      <c r="DL98" s="897"/>
      <c r="DM98" s="898"/>
      <c r="DN98" s="898"/>
      <c r="DO98" s="898"/>
      <c r="DP98" s="899"/>
      <c r="DQ98" s="897"/>
      <c r="DR98" s="898"/>
      <c r="DS98" s="898"/>
      <c r="DT98" s="898"/>
      <c r="DU98" s="899"/>
      <c r="DV98" s="894"/>
      <c r="DW98" s="895"/>
      <c r="DX98" s="895"/>
      <c r="DY98" s="895"/>
      <c r="DZ98" s="896"/>
      <c r="EA98" s="234"/>
    </row>
    <row r="99" spans="1:131" s="235" customFormat="1" ht="26.25" hidden="1" customHeight="1" x14ac:dyDescent="0.15">
      <c r="A99" s="258"/>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1"/>
      <c r="BA99" s="261"/>
      <c r="BB99" s="261"/>
      <c r="BC99" s="261"/>
      <c r="BD99" s="261"/>
      <c r="BE99" s="253"/>
      <c r="BF99" s="253"/>
      <c r="BG99" s="253"/>
      <c r="BH99" s="253"/>
      <c r="BI99" s="253"/>
      <c r="BJ99" s="253"/>
      <c r="BK99" s="253"/>
      <c r="BL99" s="253"/>
      <c r="BM99" s="253"/>
      <c r="BN99" s="253"/>
      <c r="BO99" s="253"/>
      <c r="BP99" s="253"/>
      <c r="BQ99" s="250">
        <v>93</v>
      </c>
      <c r="BR99" s="255"/>
      <c r="BS99" s="900"/>
      <c r="BT99" s="901"/>
      <c r="BU99" s="901"/>
      <c r="BV99" s="901"/>
      <c r="BW99" s="901"/>
      <c r="BX99" s="901"/>
      <c r="BY99" s="901"/>
      <c r="BZ99" s="901"/>
      <c r="CA99" s="901"/>
      <c r="CB99" s="901"/>
      <c r="CC99" s="901"/>
      <c r="CD99" s="901"/>
      <c r="CE99" s="901"/>
      <c r="CF99" s="901"/>
      <c r="CG99" s="902"/>
      <c r="CH99" s="897"/>
      <c r="CI99" s="898"/>
      <c r="CJ99" s="898"/>
      <c r="CK99" s="898"/>
      <c r="CL99" s="899"/>
      <c r="CM99" s="897"/>
      <c r="CN99" s="898"/>
      <c r="CO99" s="898"/>
      <c r="CP99" s="898"/>
      <c r="CQ99" s="899"/>
      <c r="CR99" s="897"/>
      <c r="CS99" s="898"/>
      <c r="CT99" s="898"/>
      <c r="CU99" s="898"/>
      <c r="CV99" s="899"/>
      <c r="CW99" s="897"/>
      <c r="CX99" s="898"/>
      <c r="CY99" s="898"/>
      <c r="CZ99" s="898"/>
      <c r="DA99" s="899"/>
      <c r="DB99" s="897"/>
      <c r="DC99" s="898"/>
      <c r="DD99" s="898"/>
      <c r="DE99" s="898"/>
      <c r="DF99" s="899"/>
      <c r="DG99" s="897"/>
      <c r="DH99" s="898"/>
      <c r="DI99" s="898"/>
      <c r="DJ99" s="898"/>
      <c r="DK99" s="899"/>
      <c r="DL99" s="897"/>
      <c r="DM99" s="898"/>
      <c r="DN99" s="898"/>
      <c r="DO99" s="898"/>
      <c r="DP99" s="899"/>
      <c r="DQ99" s="897"/>
      <c r="DR99" s="898"/>
      <c r="DS99" s="898"/>
      <c r="DT99" s="898"/>
      <c r="DU99" s="899"/>
      <c r="DV99" s="894"/>
      <c r="DW99" s="895"/>
      <c r="DX99" s="895"/>
      <c r="DY99" s="895"/>
      <c r="DZ99" s="896"/>
      <c r="EA99" s="234"/>
    </row>
    <row r="100" spans="1:131" s="235" customFormat="1" ht="26.25" hidden="1" customHeight="1" x14ac:dyDescent="0.15">
      <c r="A100" s="258"/>
      <c r="B100" s="259"/>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1"/>
      <c r="BA100" s="261"/>
      <c r="BB100" s="261"/>
      <c r="BC100" s="261"/>
      <c r="BD100" s="261"/>
      <c r="BE100" s="253"/>
      <c r="BF100" s="253"/>
      <c r="BG100" s="253"/>
      <c r="BH100" s="253"/>
      <c r="BI100" s="253"/>
      <c r="BJ100" s="253"/>
      <c r="BK100" s="253"/>
      <c r="BL100" s="253"/>
      <c r="BM100" s="253"/>
      <c r="BN100" s="253"/>
      <c r="BO100" s="253"/>
      <c r="BP100" s="253"/>
      <c r="BQ100" s="250">
        <v>94</v>
      </c>
      <c r="BR100" s="255"/>
      <c r="BS100" s="900"/>
      <c r="BT100" s="901"/>
      <c r="BU100" s="901"/>
      <c r="BV100" s="901"/>
      <c r="BW100" s="901"/>
      <c r="BX100" s="901"/>
      <c r="BY100" s="901"/>
      <c r="BZ100" s="901"/>
      <c r="CA100" s="901"/>
      <c r="CB100" s="901"/>
      <c r="CC100" s="901"/>
      <c r="CD100" s="901"/>
      <c r="CE100" s="901"/>
      <c r="CF100" s="901"/>
      <c r="CG100" s="902"/>
      <c r="CH100" s="897"/>
      <c r="CI100" s="898"/>
      <c r="CJ100" s="898"/>
      <c r="CK100" s="898"/>
      <c r="CL100" s="899"/>
      <c r="CM100" s="897"/>
      <c r="CN100" s="898"/>
      <c r="CO100" s="898"/>
      <c r="CP100" s="898"/>
      <c r="CQ100" s="899"/>
      <c r="CR100" s="897"/>
      <c r="CS100" s="898"/>
      <c r="CT100" s="898"/>
      <c r="CU100" s="898"/>
      <c r="CV100" s="899"/>
      <c r="CW100" s="897"/>
      <c r="CX100" s="898"/>
      <c r="CY100" s="898"/>
      <c r="CZ100" s="898"/>
      <c r="DA100" s="899"/>
      <c r="DB100" s="897"/>
      <c r="DC100" s="898"/>
      <c r="DD100" s="898"/>
      <c r="DE100" s="898"/>
      <c r="DF100" s="899"/>
      <c r="DG100" s="897"/>
      <c r="DH100" s="898"/>
      <c r="DI100" s="898"/>
      <c r="DJ100" s="898"/>
      <c r="DK100" s="899"/>
      <c r="DL100" s="897"/>
      <c r="DM100" s="898"/>
      <c r="DN100" s="898"/>
      <c r="DO100" s="898"/>
      <c r="DP100" s="899"/>
      <c r="DQ100" s="897"/>
      <c r="DR100" s="898"/>
      <c r="DS100" s="898"/>
      <c r="DT100" s="898"/>
      <c r="DU100" s="899"/>
      <c r="DV100" s="894"/>
      <c r="DW100" s="895"/>
      <c r="DX100" s="895"/>
      <c r="DY100" s="895"/>
      <c r="DZ100" s="896"/>
      <c r="EA100" s="234"/>
    </row>
    <row r="101" spans="1:131" s="235" customFormat="1" ht="26.25" hidden="1" customHeight="1" x14ac:dyDescent="0.15">
      <c r="A101" s="258"/>
      <c r="B101" s="259"/>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1"/>
      <c r="BA101" s="261"/>
      <c r="BB101" s="261"/>
      <c r="BC101" s="261"/>
      <c r="BD101" s="261"/>
      <c r="BE101" s="253"/>
      <c r="BF101" s="253"/>
      <c r="BG101" s="253"/>
      <c r="BH101" s="253"/>
      <c r="BI101" s="253"/>
      <c r="BJ101" s="253"/>
      <c r="BK101" s="253"/>
      <c r="BL101" s="253"/>
      <c r="BM101" s="253"/>
      <c r="BN101" s="253"/>
      <c r="BO101" s="253"/>
      <c r="BP101" s="253"/>
      <c r="BQ101" s="250">
        <v>95</v>
      </c>
      <c r="BR101" s="255"/>
      <c r="BS101" s="900"/>
      <c r="BT101" s="901"/>
      <c r="BU101" s="901"/>
      <c r="BV101" s="901"/>
      <c r="BW101" s="901"/>
      <c r="BX101" s="901"/>
      <c r="BY101" s="901"/>
      <c r="BZ101" s="901"/>
      <c r="CA101" s="901"/>
      <c r="CB101" s="901"/>
      <c r="CC101" s="901"/>
      <c r="CD101" s="901"/>
      <c r="CE101" s="901"/>
      <c r="CF101" s="901"/>
      <c r="CG101" s="902"/>
      <c r="CH101" s="897"/>
      <c r="CI101" s="898"/>
      <c r="CJ101" s="898"/>
      <c r="CK101" s="898"/>
      <c r="CL101" s="899"/>
      <c r="CM101" s="897"/>
      <c r="CN101" s="898"/>
      <c r="CO101" s="898"/>
      <c r="CP101" s="898"/>
      <c r="CQ101" s="899"/>
      <c r="CR101" s="897"/>
      <c r="CS101" s="898"/>
      <c r="CT101" s="898"/>
      <c r="CU101" s="898"/>
      <c r="CV101" s="899"/>
      <c r="CW101" s="897"/>
      <c r="CX101" s="898"/>
      <c r="CY101" s="898"/>
      <c r="CZ101" s="898"/>
      <c r="DA101" s="899"/>
      <c r="DB101" s="897"/>
      <c r="DC101" s="898"/>
      <c r="DD101" s="898"/>
      <c r="DE101" s="898"/>
      <c r="DF101" s="899"/>
      <c r="DG101" s="897"/>
      <c r="DH101" s="898"/>
      <c r="DI101" s="898"/>
      <c r="DJ101" s="898"/>
      <c r="DK101" s="899"/>
      <c r="DL101" s="897"/>
      <c r="DM101" s="898"/>
      <c r="DN101" s="898"/>
      <c r="DO101" s="898"/>
      <c r="DP101" s="899"/>
      <c r="DQ101" s="897"/>
      <c r="DR101" s="898"/>
      <c r="DS101" s="898"/>
      <c r="DT101" s="898"/>
      <c r="DU101" s="899"/>
      <c r="DV101" s="894"/>
      <c r="DW101" s="895"/>
      <c r="DX101" s="895"/>
      <c r="DY101" s="895"/>
      <c r="DZ101" s="896"/>
      <c r="EA101" s="234"/>
    </row>
    <row r="102" spans="1:131" s="235" customFormat="1" ht="26.25" customHeight="1" thickBot="1" x14ac:dyDescent="0.2">
      <c r="A102" s="258"/>
      <c r="B102" s="259"/>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1"/>
      <c r="BA102" s="261"/>
      <c r="BB102" s="261"/>
      <c r="BC102" s="261"/>
      <c r="BD102" s="261"/>
      <c r="BE102" s="253"/>
      <c r="BF102" s="253"/>
      <c r="BG102" s="253"/>
      <c r="BH102" s="253"/>
      <c r="BI102" s="253"/>
      <c r="BJ102" s="253"/>
      <c r="BK102" s="253"/>
      <c r="BL102" s="253"/>
      <c r="BM102" s="253"/>
      <c r="BN102" s="253"/>
      <c r="BO102" s="253"/>
      <c r="BP102" s="253"/>
      <c r="BQ102" s="252" t="s">
        <v>374</v>
      </c>
      <c r="BR102" s="818" t="s">
        <v>398</v>
      </c>
      <c r="BS102" s="819"/>
      <c r="BT102" s="819"/>
      <c r="BU102" s="819"/>
      <c r="BV102" s="819"/>
      <c r="BW102" s="819"/>
      <c r="BX102" s="819"/>
      <c r="BY102" s="819"/>
      <c r="BZ102" s="819"/>
      <c r="CA102" s="819"/>
      <c r="CB102" s="819"/>
      <c r="CC102" s="819"/>
      <c r="CD102" s="819"/>
      <c r="CE102" s="819"/>
      <c r="CF102" s="819"/>
      <c r="CG102" s="820"/>
      <c r="CH102" s="926"/>
      <c r="CI102" s="927"/>
      <c r="CJ102" s="927"/>
      <c r="CK102" s="927"/>
      <c r="CL102" s="928"/>
      <c r="CM102" s="926"/>
      <c r="CN102" s="927"/>
      <c r="CO102" s="927"/>
      <c r="CP102" s="927"/>
      <c r="CQ102" s="928"/>
      <c r="CR102" s="929"/>
      <c r="CS102" s="887"/>
      <c r="CT102" s="887"/>
      <c r="CU102" s="887"/>
      <c r="CV102" s="930"/>
      <c r="CW102" s="929"/>
      <c r="CX102" s="887"/>
      <c r="CY102" s="887"/>
      <c r="CZ102" s="887"/>
      <c r="DA102" s="930"/>
      <c r="DB102" s="929"/>
      <c r="DC102" s="887"/>
      <c r="DD102" s="887"/>
      <c r="DE102" s="887"/>
      <c r="DF102" s="930"/>
      <c r="DG102" s="929"/>
      <c r="DH102" s="887"/>
      <c r="DI102" s="887"/>
      <c r="DJ102" s="887"/>
      <c r="DK102" s="930"/>
      <c r="DL102" s="929"/>
      <c r="DM102" s="887"/>
      <c r="DN102" s="887"/>
      <c r="DO102" s="887"/>
      <c r="DP102" s="930"/>
      <c r="DQ102" s="929"/>
      <c r="DR102" s="887"/>
      <c r="DS102" s="887"/>
      <c r="DT102" s="887"/>
      <c r="DU102" s="930"/>
      <c r="DV102" s="953"/>
      <c r="DW102" s="954"/>
      <c r="DX102" s="954"/>
      <c r="DY102" s="954"/>
      <c r="DZ102" s="955"/>
      <c r="EA102" s="234"/>
    </row>
    <row r="103" spans="1:131" s="235" customFormat="1" ht="26.25" customHeight="1" x14ac:dyDescent="0.15">
      <c r="A103" s="258"/>
      <c r="B103" s="259"/>
      <c r="C103" s="259"/>
      <c r="D103" s="259"/>
      <c r="E103" s="259"/>
      <c r="F103" s="259"/>
      <c r="G103" s="259"/>
      <c r="H103" s="259"/>
      <c r="I103" s="259"/>
      <c r="J103" s="259"/>
      <c r="K103" s="259"/>
      <c r="L103" s="259"/>
      <c r="M103" s="259"/>
      <c r="N103" s="259"/>
      <c r="O103" s="259"/>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1"/>
      <c r="BA103" s="261"/>
      <c r="BB103" s="261"/>
      <c r="BC103" s="261"/>
      <c r="BD103" s="261"/>
      <c r="BE103" s="253"/>
      <c r="BF103" s="253"/>
      <c r="BG103" s="253"/>
      <c r="BH103" s="253"/>
      <c r="BI103" s="253"/>
      <c r="BJ103" s="253"/>
      <c r="BK103" s="253"/>
      <c r="BL103" s="253"/>
      <c r="BM103" s="253"/>
      <c r="BN103" s="253"/>
      <c r="BO103" s="253"/>
      <c r="BP103" s="253"/>
      <c r="BQ103" s="956" t="s">
        <v>399</v>
      </c>
      <c r="BR103" s="956"/>
      <c r="BS103" s="956"/>
      <c r="BT103" s="956"/>
      <c r="BU103" s="956"/>
      <c r="BV103" s="956"/>
      <c r="BW103" s="956"/>
      <c r="BX103" s="956"/>
      <c r="BY103" s="956"/>
      <c r="BZ103" s="956"/>
      <c r="CA103" s="956"/>
      <c r="CB103" s="956"/>
      <c r="CC103" s="956"/>
      <c r="CD103" s="956"/>
      <c r="CE103" s="956"/>
      <c r="CF103" s="956"/>
      <c r="CG103" s="956"/>
      <c r="CH103" s="956"/>
      <c r="CI103" s="956"/>
      <c r="CJ103" s="956"/>
      <c r="CK103" s="956"/>
      <c r="CL103" s="956"/>
      <c r="CM103" s="956"/>
      <c r="CN103" s="956"/>
      <c r="CO103" s="956"/>
      <c r="CP103" s="956"/>
      <c r="CQ103" s="956"/>
      <c r="CR103" s="956"/>
      <c r="CS103" s="956"/>
      <c r="CT103" s="956"/>
      <c r="CU103" s="956"/>
      <c r="CV103" s="956"/>
      <c r="CW103" s="956"/>
      <c r="CX103" s="956"/>
      <c r="CY103" s="956"/>
      <c r="CZ103" s="956"/>
      <c r="DA103" s="956"/>
      <c r="DB103" s="956"/>
      <c r="DC103" s="956"/>
      <c r="DD103" s="956"/>
      <c r="DE103" s="956"/>
      <c r="DF103" s="956"/>
      <c r="DG103" s="956"/>
      <c r="DH103" s="956"/>
      <c r="DI103" s="956"/>
      <c r="DJ103" s="956"/>
      <c r="DK103" s="956"/>
      <c r="DL103" s="956"/>
      <c r="DM103" s="956"/>
      <c r="DN103" s="956"/>
      <c r="DO103" s="956"/>
      <c r="DP103" s="956"/>
      <c r="DQ103" s="956"/>
      <c r="DR103" s="956"/>
      <c r="DS103" s="956"/>
      <c r="DT103" s="956"/>
      <c r="DU103" s="956"/>
      <c r="DV103" s="956"/>
      <c r="DW103" s="956"/>
      <c r="DX103" s="956"/>
      <c r="DY103" s="956"/>
      <c r="DZ103" s="956"/>
      <c r="EA103" s="234"/>
    </row>
    <row r="104" spans="1:131" s="235" customFormat="1" ht="26.25" customHeight="1" x14ac:dyDescent="0.15">
      <c r="A104" s="258"/>
      <c r="B104" s="259"/>
      <c r="C104" s="259"/>
      <c r="D104" s="259"/>
      <c r="E104" s="259"/>
      <c r="F104" s="259"/>
      <c r="G104" s="259"/>
      <c r="H104" s="259"/>
      <c r="I104" s="259"/>
      <c r="J104" s="259"/>
      <c r="K104" s="259"/>
      <c r="L104" s="259"/>
      <c r="M104" s="259"/>
      <c r="N104" s="259"/>
      <c r="O104" s="259"/>
      <c r="P104" s="259"/>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1"/>
      <c r="BA104" s="261"/>
      <c r="BB104" s="261"/>
      <c r="BC104" s="261"/>
      <c r="BD104" s="261"/>
      <c r="BE104" s="253"/>
      <c r="BF104" s="253"/>
      <c r="BG104" s="253"/>
      <c r="BH104" s="253"/>
      <c r="BI104" s="253"/>
      <c r="BJ104" s="253"/>
      <c r="BK104" s="253"/>
      <c r="BL104" s="253"/>
      <c r="BM104" s="253"/>
      <c r="BN104" s="253"/>
      <c r="BO104" s="253"/>
      <c r="BP104" s="253"/>
      <c r="BQ104" s="957" t="s">
        <v>400</v>
      </c>
      <c r="BR104" s="957"/>
      <c r="BS104" s="957"/>
      <c r="BT104" s="957"/>
      <c r="BU104" s="957"/>
      <c r="BV104" s="957"/>
      <c r="BW104" s="957"/>
      <c r="BX104" s="957"/>
      <c r="BY104" s="957"/>
      <c r="BZ104" s="957"/>
      <c r="CA104" s="957"/>
      <c r="CB104" s="957"/>
      <c r="CC104" s="957"/>
      <c r="CD104" s="957"/>
      <c r="CE104" s="957"/>
      <c r="CF104" s="957"/>
      <c r="CG104" s="957"/>
      <c r="CH104" s="957"/>
      <c r="CI104" s="957"/>
      <c r="CJ104" s="957"/>
      <c r="CK104" s="957"/>
      <c r="CL104" s="957"/>
      <c r="CM104" s="957"/>
      <c r="CN104" s="957"/>
      <c r="CO104" s="957"/>
      <c r="CP104" s="957"/>
      <c r="CQ104" s="957"/>
      <c r="CR104" s="957"/>
      <c r="CS104" s="957"/>
      <c r="CT104" s="957"/>
      <c r="CU104" s="957"/>
      <c r="CV104" s="957"/>
      <c r="CW104" s="957"/>
      <c r="CX104" s="957"/>
      <c r="CY104" s="957"/>
      <c r="CZ104" s="957"/>
      <c r="DA104" s="957"/>
      <c r="DB104" s="957"/>
      <c r="DC104" s="957"/>
      <c r="DD104" s="957"/>
      <c r="DE104" s="957"/>
      <c r="DF104" s="957"/>
      <c r="DG104" s="957"/>
      <c r="DH104" s="957"/>
      <c r="DI104" s="957"/>
      <c r="DJ104" s="957"/>
      <c r="DK104" s="957"/>
      <c r="DL104" s="957"/>
      <c r="DM104" s="957"/>
      <c r="DN104" s="957"/>
      <c r="DO104" s="957"/>
      <c r="DP104" s="957"/>
      <c r="DQ104" s="957"/>
      <c r="DR104" s="957"/>
      <c r="DS104" s="957"/>
      <c r="DT104" s="957"/>
      <c r="DU104" s="957"/>
      <c r="DV104" s="957"/>
      <c r="DW104" s="957"/>
      <c r="DX104" s="957"/>
      <c r="DY104" s="957"/>
      <c r="DZ104" s="957"/>
      <c r="EA104" s="234"/>
    </row>
    <row r="105" spans="1:131" s="235" customFormat="1" ht="11.25" customHeight="1" x14ac:dyDescent="0.15">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34"/>
    </row>
    <row r="106" spans="1:131" s="235" customFormat="1" ht="11.25" customHeight="1" x14ac:dyDescent="0.15">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34"/>
    </row>
    <row r="107" spans="1:131" s="234" customFormat="1" ht="26.25" customHeight="1" thickBot="1" x14ac:dyDescent="0.2">
      <c r="A107" s="263" t="s">
        <v>401</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3" t="s">
        <v>402</v>
      </c>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row>
    <row r="108" spans="1:131" s="234" customFormat="1" ht="26.25" customHeight="1" x14ac:dyDescent="0.15">
      <c r="A108" s="958" t="s">
        <v>403</v>
      </c>
      <c r="B108" s="959"/>
      <c r="C108" s="959"/>
      <c r="D108" s="959"/>
      <c r="E108" s="959"/>
      <c r="F108" s="959"/>
      <c r="G108" s="959"/>
      <c r="H108" s="959"/>
      <c r="I108" s="959"/>
      <c r="J108" s="959"/>
      <c r="K108" s="959"/>
      <c r="L108" s="959"/>
      <c r="M108" s="959"/>
      <c r="N108" s="959"/>
      <c r="O108" s="959"/>
      <c r="P108" s="959"/>
      <c r="Q108" s="959"/>
      <c r="R108" s="959"/>
      <c r="S108" s="959"/>
      <c r="T108" s="959"/>
      <c r="U108" s="959"/>
      <c r="V108" s="959"/>
      <c r="W108" s="959"/>
      <c r="X108" s="959"/>
      <c r="Y108" s="959"/>
      <c r="Z108" s="959"/>
      <c r="AA108" s="959"/>
      <c r="AB108" s="959"/>
      <c r="AC108" s="959"/>
      <c r="AD108" s="959"/>
      <c r="AE108" s="959"/>
      <c r="AF108" s="959"/>
      <c r="AG108" s="959"/>
      <c r="AH108" s="959"/>
      <c r="AI108" s="959"/>
      <c r="AJ108" s="959"/>
      <c r="AK108" s="959"/>
      <c r="AL108" s="959"/>
      <c r="AM108" s="959"/>
      <c r="AN108" s="959"/>
      <c r="AO108" s="959"/>
      <c r="AP108" s="959"/>
      <c r="AQ108" s="959"/>
      <c r="AR108" s="959"/>
      <c r="AS108" s="959"/>
      <c r="AT108" s="960"/>
      <c r="AU108" s="958" t="s">
        <v>404</v>
      </c>
      <c r="AV108" s="959"/>
      <c r="AW108" s="959"/>
      <c r="AX108" s="959"/>
      <c r="AY108" s="959"/>
      <c r="AZ108" s="959"/>
      <c r="BA108" s="959"/>
      <c r="BB108" s="959"/>
      <c r="BC108" s="959"/>
      <c r="BD108" s="959"/>
      <c r="BE108" s="959"/>
      <c r="BF108" s="959"/>
      <c r="BG108" s="959"/>
      <c r="BH108" s="959"/>
      <c r="BI108" s="959"/>
      <c r="BJ108" s="959"/>
      <c r="BK108" s="959"/>
      <c r="BL108" s="959"/>
      <c r="BM108" s="959"/>
      <c r="BN108" s="959"/>
      <c r="BO108" s="959"/>
      <c r="BP108" s="959"/>
      <c r="BQ108" s="959"/>
      <c r="BR108" s="959"/>
      <c r="BS108" s="959"/>
      <c r="BT108" s="959"/>
      <c r="BU108" s="959"/>
      <c r="BV108" s="959"/>
      <c r="BW108" s="959"/>
      <c r="BX108" s="959"/>
      <c r="BY108" s="959"/>
      <c r="BZ108" s="959"/>
      <c r="CA108" s="959"/>
      <c r="CB108" s="959"/>
      <c r="CC108" s="959"/>
      <c r="CD108" s="959"/>
      <c r="CE108" s="959"/>
      <c r="CF108" s="959"/>
      <c r="CG108" s="959"/>
      <c r="CH108" s="959"/>
      <c r="CI108" s="959"/>
      <c r="CJ108" s="959"/>
      <c r="CK108" s="959"/>
      <c r="CL108" s="959"/>
      <c r="CM108" s="959"/>
      <c r="CN108" s="959"/>
      <c r="CO108" s="959"/>
      <c r="CP108" s="959"/>
      <c r="CQ108" s="959"/>
      <c r="CR108" s="959"/>
      <c r="CS108" s="959"/>
      <c r="CT108" s="959"/>
      <c r="CU108" s="959"/>
      <c r="CV108" s="959"/>
      <c r="CW108" s="959"/>
      <c r="CX108" s="959"/>
      <c r="CY108" s="959"/>
      <c r="CZ108" s="959"/>
      <c r="DA108" s="959"/>
      <c r="DB108" s="959"/>
      <c r="DC108" s="959"/>
      <c r="DD108" s="959"/>
      <c r="DE108" s="959"/>
      <c r="DF108" s="959"/>
      <c r="DG108" s="959"/>
      <c r="DH108" s="959"/>
      <c r="DI108" s="959"/>
      <c r="DJ108" s="959"/>
      <c r="DK108" s="959"/>
      <c r="DL108" s="959"/>
      <c r="DM108" s="959"/>
      <c r="DN108" s="959"/>
      <c r="DO108" s="959"/>
      <c r="DP108" s="959"/>
      <c r="DQ108" s="959"/>
      <c r="DR108" s="959"/>
      <c r="DS108" s="959"/>
      <c r="DT108" s="959"/>
      <c r="DU108" s="959"/>
      <c r="DV108" s="959"/>
      <c r="DW108" s="959"/>
      <c r="DX108" s="959"/>
      <c r="DY108" s="959"/>
      <c r="DZ108" s="960"/>
    </row>
    <row r="109" spans="1:131" s="234" customFormat="1" ht="26.25" customHeight="1" x14ac:dyDescent="0.15">
      <c r="A109" s="951" t="s">
        <v>405</v>
      </c>
      <c r="B109" s="932"/>
      <c r="C109" s="932"/>
      <c r="D109" s="932"/>
      <c r="E109" s="932"/>
      <c r="F109" s="932"/>
      <c r="G109" s="932"/>
      <c r="H109" s="932"/>
      <c r="I109" s="932"/>
      <c r="J109" s="932"/>
      <c r="K109" s="932"/>
      <c r="L109" s="932"/>
      <c r="M109" s="932"/>
      <c r="N109" s="932"/>
      <c r="O109" s="932"/>
      <c r="P109" s="932"/>
      <c r="Q109" s="932"/>
      <c r="R109" s="932"/>
      <c r="S109" s="932"/>
      <c r="T109" s="932"/>
      <c r="U109" s="932"/>
      <c r="V109" s="932"/>
      <c r="W109" s="932"/>
      <c r="X109" s="932"/>
      <c r="Y109" s="932"/>
      <c r="Z109" s="933"/>
      <c r="AA109" s="931" t="s">
        <v>406</v>
      </c>
      <c r="AB109" s="932"/>
      <c r="AC109" s="932"/>
      <c r="AD109" s="932"/>
      <c r="AE109" s="933"/>
      <c r="AF109" s="931" t="s">
        <v>299</v>
      </c>
      <c r="AG109" s="932"/>
      <c r="AH109" s="932"/>
      <c r="AI109" s="932"/>
      <c r="AJ109" s="933"/>
      <c r="AK109" s="931" t="s">
        <v>298</v>
      </c>
      <c r="AL109" s="932"/>
      <c r="AM109" s="932"/>
      <c r="AN109" s="932"/>
      <c r="AO109" s="933"/>
      <c r="AP109" s="931" t="s">
        <v>407</v>
      </c>
      <c r="AQ109" s="932"/>
      <c r="AR109" s="932"/>
      <c r="AS109" s="932"/>
      <c r="AT109" s="934"/>
      <c r="AU109" s="951" t="s">
        <v>405</v>
      </c>
      <c r="AV109" s="932"/>
      <c r="AW109" s="932"/>
      <c r="AX109" s="932"/>
      <c r="AY109" s="932"/>
      <c r="AZ109" s="932"/>
      <c r="BA109" s="932"/>
      <c r="BB109" s="932"/>
      <c r="BC109" s="932"/>
      <c r="BD109" s="932"/>
      <c r="BE109" s="932"/>
      <c r="BF109" s="932"/>
      <c r="BG109" s="932"/>
      <c r="BH109" s="932"/>
      <c r="BI109" s="932"/>
      <c r="BJ109" s="932"/>
      <c r="BK109" s="932"/>
      <c r="BL109" s="932"/>
      <c r="BM109" s="932"/>
      <c r="BN109" s="932"/>
      <c r="BO109" s="932"/>
      <c r="BP109" s="933"/>
      <c r="BQ109" s="931" t="s">
        <v>406</v>
      </c>
      <c r="BR109" s="932"/>
      <c r="BS109" s="932"/>
      <c r="BT109" s="932"/>
      <c r="BU109" s="933"/>
      <c r="BV109" s="931" t="s">
        <v>299</v>
      </c>
      <c r="BW109" s="932"/>
      <c r="BX109" s="932"/>
      <c r="BY109" s="932"/>
      <c r="BZ109" s="933"/>
      <c r="CA109" s="931" t="s">
        <v>298</v>
      </c>
      <c r="CB109" s="932"/>
      <c r="CC109" s="932"/>
      <c r="CD109" s="932"/>
      <c r="CE109" s="933"/>
      <c r="CF109" s="952" t="s">
        <v>407</v>
      </c>
      <c r="CG109" s="952"/>
      <c r="CH109" s="952"/>
      <c r="CI109" s="952"/>
      <c r="CJ109" s="952"/>
      <c r="CK109" s="931" t="s">
        <v>408</v>
      </c>
      <c r="CL109" s="932"/>
      <c r="CM109" s="932"/>
      <c r="CN109" s="932"/>
      <c r="CO109" s="932"/>
      <c r="CP109" s="932"/>
      <c r="CQ109" s="932"/>
      <c r="CR109" s="932"/>
      <c r="CS109" s="932"/>
      <c r="CT109" s="932"/>
      <c r="CU109" s="932"/>
      <c r="CV109" s="932"/>
      <c r="CW109" s="932"/>
      <c r="CX109" s="932"/>
      <c r="CY109" s="932"/>
      <c r="CZ109" s="932"/>
      <c r="DA109" s="932"/>
      <c r="DB109" s="932"/>
      <c r="DC109" s="932"/>
      <c r="DD109" s="932"/>
      <c r="DE109" s="932"/>
      <c r="DF109" s="933"/>
      <c r="DG109" s="931" t="s">
        <v>406</v>
      </c>
      <c r="DH109" s="932"/>
      <c r="DI109" s="932"/>
      <c r="DJ109" s="932"/>
      <c r="DK109" s="933"/>
      <c r="DL109" s="931" t="s">
        <v>299</v>
      </c>
      <c r="DM109" s="932"/>
      <c r="DN109" s="932"/>
      <c r="DO109" s="932"/>
      <c r="DP109" s="933"/>
      <c r="DQ109" s="931" t="s">
        <v>298</v>
      </c>
      <c r="DR109" s="932"/>
      <c r="DS109" s="932"/>
      <c r="DT109" s="932"/>
      <c r="DU109" s="933"/>
      <c r="DV109" s="931" t="s">
        <v>407</v>
      </c>
      <c r="DW109" s="932"/>
      <c r="DX109" s="932"/>
      <c r="DY109" s="932"/>
      <c r="DZ109" s="934"/>
    </row>
    <row r="110" spans="1:131" s="234" customFormat="1" ht="26.25" customHeight="1" x14ac:dyDescent="0.15">
      <c r="A110" s="935" t="s">
        <v>409</v>
      </c>
      <c r="B110" s="936"/>
      <c r="C110" s="936"/>
      <c r="D110" s="936"/>
      <c r="E110" s="936"/>
      <c r="F110" s="936"/>
      <c r="G110" s="936"/>
      <c r="H110" s="936"/>
      <c r="I110" s="936"/>
      <c r="J110" s="936"/>
      <c r="K110" s="936"/>
      <c r="L110" s="936"/>
      <c r="M110" s="936"/>
      <c r="N110" s="936"/>
      <c r="O110" s="936"/>
      <c r="P110" s="936"/>
      <c r="Q110" s="936"/>
      <c r="R110" s="936"/>
      <c r="S110" s="936"/>
      <c r="T110" s="936"/>
      <c r="U110" s="936"/>
      <c r="V110" s="936"/>
      <c r="W110" s="936"/>
      <c r="X110" s="936"/>
      <c r="Y110" s="936"/>
      <c r="Z110" s="937"/>
      <c r="AA110" s="938">
        <v>64533796</v>
      </c>
      <c r="AB110" s="939"/>
      <c r="AC110" s="939"/>
      <c r="AD110" s="939"/>
      <c r="AE110" s="940"/>
      <c r="AF110" s="941">
        <v>65337797</v>
      </c>
      <c r="AG110" s="939"/>
      <c r="AH110" s="939"/>
      <c r="AI110" s="939"/>
      <c r="AJ110" s="940"/>
      <c r="AK110" s="941">
        <v>63273382</v>
      </c>
      <c r="AL110" s="939"/>
      <c r="AM110" s="939"/>
      <c r="AN110" s="939"/>
      <c r="AO110" s="940"/>
      <c r="AP110" s="942">
        <v>29.9</v>
      </c>
      <c r="AQ110" s="943"/>
      <c r="AR110" s="943"/>
      <c r="AS110" s="943"/>
      <c r="AT110" s="944"/>
      <c r="AU110" s="945" t="s">
        <v>70</v>
      </c>
      <c r="AV110" s="946"/>
      <c r="AW110" s="946"/>
      <c r="AX110" s="946"/>
      <c r="AY110" s="946"/>
      <c r="AZ110" s="987" t="s">
        <v>410</v>
      </c>
      <c r="BA110" s="936"/>
      <c r="BB110" s="936"/>
      <c r="BC110" s="936"/>
      <c r="BD110" s="936"/>
      <c r="BE110" s="936"/>
      <c r="BF110" s="936"/>
      <c r="BG110" s="936"/>
      <c r="BH110" s="936"/>
      <c r="BI110" s="936"/>
      <c r="BJ110" s="936"/>
      <c r="BK110" s="936"/>
      <c r="BL110" s="936"/>
      <c r="BM110" s="936"/>
      <c r="BN110" s="936"/>
      <c r="BO110" s="936"/>
      <c r="BP110" s="937"/>
      <c r="BQ110" s="973">
        <v>711667311</v>
      </c>
      <c r="BR110" s="974"/>
      <c r="BS110" s="974"/>
      <c r="BT110" s="974"/>
      <c r="BU110" s="974"/>
      <c r="BV110" s="974">
        <v>704828753</v>
      </c>
      <c r="BW110" s="974"/>
      <c r="BX110" s="974"/>
      <c r="BY110" s="974"/>
      <c r="BZ110" s="974"/>
      <c r="CA110" s="974">
        <v>699033801</v>
      </c>
      <c r="CB110" s="974"/>
      <c r="CC110" s="974"/>
      <c r="CD110" s="974"/>
      <c r="CE110" s="974"/>
      <c r="CF110" s="988">
        <v>330.1</v>
      </c>
      <c r="CG110" s="989"/>
      <c r="CH110" s="989"/>
      <c r="CI110" s="989"/>
      <c r="CJ110" s="989"/>
      <c r="CK110" s="990" t="s">
        <v>411</v>
      </c>
      <c r="CL110" s="991"/>
      <c r="CM110" s="970" t="s">
        <v>412</v>
      </c>
      <c r="CN110" s="971"/>
      <c r="CO110" s="971"/>
      <c r="CP110" s="971"/>
      <c r="CQ110" s="971"/>
      <c r="CR110" s="971"/>
      <c r="CS110" s="971"/>
      <c r="CT110" s="971"/>
      <c r="CU110" s="971"/>
      <c r="CV110" s="971"/>
      <c r="CW110" s="971"/>
      <c r="CX110" s="971"/>
      <c r="CY110" s="971"/>
      <c r="CZ110" s="971"/>
      <c r="DA110" s="971"/>
      <c r="DB110" s="971"/>
      <c r="DC110" s="971"/>
      <c r="DD110" s="971"/>
      <c r="DE110" s="971"/>
      <c r="DF110" s="972"/>
      <c r="DG110" s="973" t="s">
        <v>118</v>
      </c>
      <c r="DH110" s="974"/>
      <c r="DI110" s="974"/>
      <c r="DJ110" s="974"/>
      <c r="DK110" s="974"/>
      <c r="DL110" s="974" t="s">
        <v>118</v>
      </c>
      <c r="DM110" s="974"/>
      <c r="DN110" s="974"/>
      <c r="DO110" s="974"/>
      <c r="DP110" s="974"/>
      <c r="DQ110" s="974" t="s">
        <v>118</v>
      </c>
      <c r="DR110" s="974"/>
      <c r="DS110" s="974"/>
      <c r="DT110" s="974"/>
      <c r="DU110" s="974"/>
      <c r="DV110" s="975" t="s">
        <v>413</v>
      </c>
      <c r="DW110" s="975"/>
      <c r="DX110" s="975"/>
      <c r="DY110" s="975"/>
      <c r="DZ110" s="976"/>
    </row>
    <row r="111" spans="1:131" s="234" customFormat="1" ht="26.25" customHeight="1" x14ac:dyDescent="0.15">
      <c r="A111" s="977" t="s">
        <v>414</v>
      </c>
      <c r="B111" s="978"/>
      <c r="C111" s="978"/>
      <c r="D111" s="978"/>
      <c r="E111" s="978"/>
      <c r="F111" s="978"/>
      <c r="G111" s="978"/>
      <c r="H111" s="978"/>
      <c r="I111" s="978"/>
      <c r="J111" s="978"/>
      <c r="K111" s="978"/>
      <c r="L111" s="978"/>
      <c r="M111" s="978"/>
      <c r="N111" s="978"/>
      <c r="O111" s="978"/>
      <c r="P111" s="978"/>
      <c r="Q111" s="978"/>
      <c r="R111" s="978"/>
      <c r="S111" s="978"/>
      <c r="T111" s="978"/>
      <c r="U111" s="978"/>
      <c r="V111" s="978"/>
      <c r="W111" s="978"/>
      <c r="X111" s="978"/>
      <c r="Y111" s="978"/>
      <c r="Z111" s="979"/>
      <c r="AA111" s="980" t="s">
        <v>413</v>
      </c>
      <c r="AB111" s="981"/>
      <c r="AC111" s="981"/>
      <c r="AD111" s="981"/>
      <c r="AE111" s="982"/>
      <c r="AF111" s="983" t="s">
        <v>118</v>
      </c>
      <c r="AG111" s="981"/>
      <c r="AH111" s="981"/>
      <c r="AI111" s="981"/>
      <c r="AJ111" s="982"/>
      <c r="AK111" s="983" t="s">
        <v>118</v>
      </c>
      <c r="AL111" s="981"/>
      <c r="AM111" s="981"/>
      <c r="AN111" s="981"/>
      <c r="AO111" s="982"/>
      <c r="AP111" s="984" t="s">
        <v>118</v>
      </c>
      <c r="AQ111" s="985"/>
      <c r="AR111" s="985"/>
      <c r="AS111" s="985"/>
      <c r="AT111" s="986"/>
      <c r="AU111" s="947"/>
      <c r="AV111" s="948"/>
      <c r="AW111" s="948"/>
      <c r="AX111" s="948"/>
      <c r="AY111" s="948"/>
      <c r="AZ111" s="996" t="s">
        <v>415</v>
      </c>
      <c r="BA111" s="997"/>
      <c r="BB111" s="997"/>
      <c r="BC111" s="997"/>
      <c r="BD111" s="997"/>
      <c r="BE111" s="997"/>
      <c r="BF111" s="997"/>
      <c r="BG111" s="997"/>
      <c r="BH111" s="997"/>
      <c r="BI111" s="997"/>
      <c r="BJ111" s="997"/>
      <c r="BK111" s="997"/>
      <c r="BL111" s="997"/>
      <c r="BM111" s="997"/>
      <c r="BN111" s="997"/>
      <c r="BO111" s="997"/>
      <c r="BP111" s="998"/>
      <c r="BQ111" s="966">
        <v>6182966</v>
      </c>
      <c r="BR111" s="967"/>
      <c r="BS111" s="967"/>
      <c r="BT111" s="967"/>
      <c r="BU111" s="967"/>
      <c r="BV111" s="967">
        <v>4826084</v>
      </c>
      <c r="BW111" s="967"/>
      <c r="BX111" s="967"/>
      <c r="BY111" s="967"/>
      <c r="BZ111" s="967"/>
      <c r="CA111" s="967">
        <v>3734592</v>
      </c>
      <c r="CB111" s="967"/>
      <c r="CC111" s="967"/>
      <c r="CD111" s="967"/>
      <c r="CE111" s="967"/>
      <c r="CF111" s="961">
        <v>1.8</v>
      </c>
      <c r="CG111" s="962"/>
      <c r="CH111" s="962"/>
      <c r="CI111" s="962"/>
      <c r="CJ111" s="962"/>
      <c r="CK111" s="992"/>
      <c r="CL111" s="993"/>
      <c r="CM111" s="963" t="s">
        <v>416</v>
      </c>
      <c r="CN111" s="964"/>
      <c r="CO111" s="964"/>
      <c r="CP111" s="964"/>
      <c r="CQ111" s="964"/>
      <c r="CR111" s="964"/>
      <c r="CS111" s="964"/>
      <c r="CT111" s="964"/>
      <c r="CU111" s="964"/>
      <c r="CV111" s="964"/>
      <c r="CW111" s="964"/>
      <c r="CX111" s="964"/>
      <c r="CY111" s="964"/>
      <c r="CZ111" s="964"/>
      <c r="DA111" s="964"/>
      <c r="DB111" s="964"/>
      <c r="DC111" s="964"/>
      <c r="DD111" s="964"/>
      <c r="DE111" s="964"/>
      <c r="DF111" s="965"/>
      <c r="DG111" s="966" t="s">
        <v>118</v>
      </c>
      <c r="DH111" s="967"/>
      <c r="DI111" s="967"/>
      <c r="DJ111" s="967"/>
      <c r="DK111" s="967"/>
      <c r="DL111" s="967" t="s">
        <v>413</v>
      </c>
      <c r="DM111" s="967"/>
      <c r="DN111" s="967"/>
      <c r="DO111" s="967"/>
      <c r="DP111" s="967"/>
      <c r="DQ111" s="967" t="s">
        <v>413</v>
      </c>
      <c r="DR111" s="967"/>
      <c r="DS111" s="967"/>
      <c r="DT111" s="967"/>
      <c r="DU111" s="967"/>
      <c r="DV111" s="968" t="s">
        <v>413</v>
      </c>
      <c r="DW111" s="968"/>
      <c r="DX111" s="968"/>
      <c r="DY111" s="968"/>
      <c r="DZ111" s="969"/>
    </row>
    <row r="112" spans="1:131" s="234" customFormat="1" ht="26.25" customHeight="1" x14ac:dyDescent="0.15">
      <c r="A112" s="1006" t="s">
        <v>417</v>
      </c>
      <c r="B112" s="1007"/>
      <c r="C112" s="997" t="s">
        <v>418</v>
      </c>
      <c r="D112" s="997"/>
      <c r="E112" s="997"/>
      <c r="F112" s="997"/>
      <c r="G112" s="997"/>
      <c r="H112" s="997"/>
      <c r="I112" s="997"/>
      <c r="J112" s="997"/>
      <c r="K112" s="997"/>
      <c r="L112" s="997"/>
      <c r="M112" s="997"/>
      <c r="N112" s="997"/>
      <c r="O112" s="997"/>
      <c r="P112" s="997"/>
      <c r="Q112" s="997"/>
      <c r="R112" s="997"/>
      <c r="S112" s="997"/>
      <c r="T112" s="997"/>
      <c r="U112" s="997"/>
      <c r="V112" s="997"/>
      <c r="W112" s="997"/>
      <c r="X112" s="997"/>
      <c r="Y112" s="997"/>
      <c r="Z112" s="998"/>
      <c r="AA112" s="999">
        <v>1000000</v>
      </c>
      <c r="AB112" s="1000"/>
      <c r="AC112" s="1000"/>
      <c r="AD112" s="1000"/>
      <c r="AE112" s="1001"/>
      <c r="AF112" s="1002">
        <v>1333333</v>
      </c>
      <c r="AG112" s="1000"/>
      <c r="AH112" s="1000"/>
      <c r="AI112" s="1000"/>
      <c r="AJ112" s="1001"/>
      <c r="AK112" s="1002">
        <v>1666667</v>
      </c>
      <c r="AL112" s="1000"/>
      <c r="AM112" s="1000"/>
      <c r="AN112" s="1000"/>
      <c r="AO112" s="1001"/>
      <c r="AP112" s="1003">
        <v>0.8</v>
      </c>
      <c r="AQ112" s="1004"/>
      <c r="AR112" s="1004"/>
      <c r="AS112" s="1004"/>
      <c r="AT112" s="1005"/>
      <c r="AU112" s="947"/>
      <c r="AV112" s="948"/>
      <c r="AW112" s="948"/>
      <c r="AX112" s="948"/>
      <c r="AY112" s="948"/>
      <c r="AZ112" s="996" t="s">
        <v>419</v>
      </c>
      <c r="BA112" s="997"/>
      <c r="BB112" s="997"/>
      <c r="BC112" s="997"/>
      <c r="BD112" s="997"/>
      <c r="BE112" s="997"/>
      <c r="BF112" s="997"/>
      <c r="BG112" s="997"/>
      <c r="BH112" s="997"/>
      <c r="BI112" s="997"/>
      <c r="BJ112" s="997"/>
      <c r="BK112" s="997"/>
      <c r="BL112" s="997"/>
      <c r="BM112" s="997"/>
      <c r="BN112" s="997"/>
      <c r="BO112" s="997"/>
      <c r="BP112" s="998"/>
      <c r="BQ112" s="966" t="s">
        <v>118</v>
      </c>
      <c r="BR112" s="967"/>
      <c r="BS112" s="967"/>
      <c r="BT112" s="967"/>
      <c r="BU112" s="967"/>
      <c r="BV112" s="967" t="s">
        <v>118</v>
      </c>
      <c r="BW112" s="967"/>
      <c r="BX112" s="967"/>
      <c r="BY112" s="967"/>
      <c r="BZ112" s="967"/>
      <c r="CA112" s="967" t="s">
        <v>118</v>
      </c>
      <c r="CB112" s="967"/>
      <c r="CC112" s="967"/>
      <c r="CD112" s="967"/>
      <c r="CE112" s="967"/>
      <c r="CF112" s="961" t="s">
        <v>118</v>
      </c>
      <c r="CG112" s="962"/>
      <c r="CH112" s="962"/>
      <c r="CI112" s="962"/>
      <c r="CJ112" s="962"/>
      <c r="CK112" s="992"/>
      <c r="CL112" s="993"/>
      <c r="CM112" s="963" t="s">
        <v>420</v>
      </c>
      <c r="CN112" s="964"/>
      <c r="CO112" s="964"/>
      <c r="CP112" s="964"/>
      <c r="CQ112" s="964"/>
      <c r="CR112" s="964"/>
      <c r="CS112" s="964"/>
      <c r="CT112" s="964"/>
      <c r="CU112" s="964"/>
      <c r="CV112" s="964"/>
      <c r="CW112" s="964"/>
      <c r="CX112" s="964"/>
      <c r="CY112" s="964"/>
      <c r="CZ112" s="964"/>
      <c r="DA112" s="964"/>
      <c r="DB112" s="964"/>
      <c r="DC112" s="964"/>
      <c r="DD112" s="964"/>
      <c r="DE112" s="964"/>
      <c r="DF112" s="965"/>
      <c r="DG112" s="966">
        <v>6079045</v>
      </c>
      <c r="DH112" s="967"/>
      <c r="DI112" s="967"/>
      <c r="DJ112" s="967"/>
      <c r="DK112" s="967"/>
      <c r="DL112" s="967">
        <v>4727117</v>
      </c>
      <c r="DM112" s="967"/>
      <c r="DN112" s="967"/>
      <c r="DO112" s="967"/>
      <c r="DP112" s="967"/>
      <c r="DQ112" s="967">
        <v>3635938</v>
      </c>
      <c r="DR112" s="967"/>
      <c r="DS112" s="967"/>
      <c r="DT112" s="967"/>
      <c r="DU112" s="967"/>
      <c r="DV112" s="968">
        <v>1.7</v>
      </c>
      <c r="DW112" s="968"/>
      <c r="DX112" s="968"/>
      <c r="DY112" s="968"/>
      <c r="DZ112" s="969"/>
    </row>
    <row r="113" spans="1:130" s="234" customFormat="1" ht="26.25" customHeight="1" x14ac:dyDescent="0.15">
      <c r="A113" s="1008"/>
      <c r="B113" s="1009"/>
      <c r="C113" s="997" t="s">
        <v>421</v>
      </c>
      <c r="D113" s="997"/>
      <c r="E113" s="997"/>
      <c r="F113" s="997"/>
      <c r="G113" s="997"/>
      <c r="H113" s="997"/>
      <c r="I113" s="997"/>
      <c r="J113" s="997"/>
      <c r="K113" s="997"/>
      <c r="L113" s="997"/>
      <c r="M113" s="997"/>
      <c r="N113" s="997"/>
      <c r="O113" s="997"/>
      <c r="P113" s="997"/>
      <c r="Q113" s="997"/>
      <c r="R113" s="997"/>
      <c r="S113" s="997"/>
      <c r="T113" s="997"/>
      <c r="U113" s="997"/>
      <c r="V113" s="997"/>
      <c r="W113" s="997"/>
      <c r="X113" s="997"/>
      <c r="Y113" s="997"/>
      <c r="Z113" s="998"/>
      <c r="AA113" s="999" t="s">
        <v>118</v>
      </c>
      <c r="AB113" s="1000"/>
      <c r="AC113" s="1000"/>
      <c r="AD113" s="1000"/>
      <c r="AE113" s="1001"/>
      <c r="AF113" s="1002" t="s">
        <v>118</v>
      </c>
      <c r="AG113" s="1000"/>
      <c r="AH113" s="1000"/>
      <c r="AI113" s="1000"/>
      <c r="AJ113" s="1001"/>
      <c r="AK113" s="1002" t="s">
        <v>118</v>
      </c>
      <c r="AL113" s="1000"/>
      <c r="AM113" s="1000"/>
      <c r="AN113" s="1000"/>
      <c r="AO113" s="1001"/>
      <c r="AP113" s="1003" t="s">
        <v>118</v>
      </c>
      <c r="AQ113" s="1004"/>
      <c r="AR113" s="1004"/>
      <c r="AS113" s="1004"/>
      <c r="AT113" s="1005"/>
      <c r="AU113" s="947"/>
      <c r="AV113" s="948"/>
      <c r="AW113" s="948"/>
      <c r="AX113" s="948"/>
      <c r="AY113" s="948"/>
      <c r="AZ113" s="996" t="s">
        <v>422</v>
      </c>
      <c r="BA113" s="997"/>
      <c r="BB113" s="997"/>
      <c r="BC113" s="997"/>
      <c r="BD113" s="997"/>
      <c r="BE113" s="997"/>
      <c r="BF113" s="997"/>
      <c r="BG113" s="997"/>
      <c r="BH113" s="997"/>
      <c r="BI113" s="997"/>
      <c r="BJ113" s="997"/>
      <c r="BK113" s="997"/>
      <c r="BL113" s="997"/>
      <c r="BM113" s="997"/>
      <c r="BN113" s="997"/>
      <c r="BO113" s="997"/>
      <c r="BP113" s="998"/>
      <c r="BQ113" s="966" t="s">
        <v>118</v>
      </c>
      <c r="BR113" s="967"/>
      <c r="BS113" s="967"/>
      <c r="BT113" s="967"/>
      <c r="BU113" s="967"/>
      <c r="BV113" s="967" t="s">
        <v>413</v>
      </c>
      <c r="BW113" s="967"/>
      <c r="BX113" s="967"/>
      <c r="BY113" s="967"/>
      <c r="BZ113" s="967"/>
      <c r="CA113" s="967" t="s">
        <v>413</v>
      </c>
      <c r="CB113" s="967"/>
      <c r="CC113" s="967"/>
      <c r="CD113" s="967"/>
      <c r="CE113" s="967"/>
      <c r="CF113" s="961" t="s">
        <v>413</v>
      </c>
      <c r="CG113" s="962"/>
      <c r="CH113" s="962"/>
      <c r="CI113" s="962"/>
      <c r="CJ113" s="962"/>
      <c r="CK113" s="992"/>
      <c r="CL113" s="993"/>
      <c r="CM113" s="963" t="s">
        <v>423</v>
      </c>
      <c r="CN113" s="964"/>
      <c r="CO113" s="964"/>
      <c r="CP113" s="964"/>
      <c r="CQ113" s="964"/>
      <c r="CR113" s="964"/>
      <c r="CS113" s="964"/>
      <c r="CT113" s="964"/>
      <c r="CU113" s="964"/>
      <c r="CV113" s="964"/>
      <c r="CW113" s="964"/>
      <c r="CX113" s="964"/>
      <c r="CY113" s="964"/>
      <c r="CZ113" s="964"/>
      <c r="DA113" s="964"/>
      <c r="DB113" s="964"/>
      <c r="DC113" s="964"/>
      <c r="DD113" s="964"/>
      <c r="DE113" s="964"/>
      <c r="DF113" s="965"/>
      <c r="DG113" s="966" t="s">
        <v>118</v>
      </c>
      <c r="DH113" s="967"/>
      <c r="DI113" s="967"/>
      <c r="DJ113" s="967"/>
      <c r="DK113" s="967"/>
      <c r="DL113" s="967" t="s">
        <v>118</v>
      </c>
      <c r="DM113" s="967"/>
      <c r="DN113" s="967"/>
      <c r="DO113" s="967"/>
      <c r="DP113" s="967"/>
      <c r="DQ113" s="967" t="s">
        <v>413</v>
      </c>
      <c r="DR113" s="967"/>
      <c r="DS113" s="967"/>
      <c r="DT113" s="967"/>
      <c r="DU113" s="967"/>
      <c r="DV113" s="968" t="s">
        <v>118</v>
      </c>
      <c r="DW113" s="968"/>
      <c r="DX113" s="968"/>
      <c r="DY113" s="968"/>
      <c r="DZ113" s="969"/>
    </row>
    <row r="114" spans="1:130" s="234" customFormat="1" ht="26.25" customHeight="1" x14ac:dyDescent="0.15">
      <c r="A114" s="1008"/>
      <c r="B114" s="1009"/>
      <c r="C114" s="997" t="s">
        <v>424</v>
      </c>
      <c r="D114" s="997"/>
      <c r="E114" s="997"/>
      <c r="F114" s="997"/>
      <c r="G114" s="997"/>
      <c r="H114" s="997"/>
      <c r="I114" s="997"/>
      <c r="J114" s="997"/>
      <c r="K114" s="997"/>
      <c r="L114" s="997"/>
      <c r="M114" s="997"/>
      <c r="N114" s="997"/>
      <c r="O114" s="997"/>
      <c r="P114" s="997"/>
      <c r="Q114" s="997"/>
      <c r="R114" s="997"/>
      <c r="S114" s="997"/>
      <c r="T114" s="997"/>
      <c r="U114" s="997"/>
      <c r="V114" s="997"/>
      <c r="W114" s="997"/>
      <c r="X114" s="997"/>
      <c r="Y114" s="997"/>
      <c r="Z114" s="998"/>
      <c r="AA114" s="999" t="s">
        <v>118</v>
      </c>
      <c r="AB114" s="1000"/>
      <c r="AC114" s="1000"/>
      <c r="AD114" s="1000"/>
      <c r="AE114" s="1001"/>
      <c r="AF114" s="1002" t="s">
        <v>118</v>
      </c>
      <c r="AG114" s="1000"/>
      <c r="AH114" s="1000"/>
      <c r="AI114" s="1000"/>
      <c r="AJ114" s="1001"/>
      <c r="AK114" s="1002" t="s">
        <v>118</v>
      </c>
      <c r="AL114" s="1000"/>
      <c r="AM114" s="1000"/>
      <c r="AN114" s="1000"/>
      <c r="AO114" s="1001"/>
      <c r="AP114" s="1003" t="s">
        <v>413</v>
      </c>
      <c r="AQ114" s="1004"/>
      <c r="AR114" s="1004"/>
      <c r="AS114" s="1004"/>
      <c r="AT114" s="1005"/>
      <c r="AU114" s="947"/>
      <c r="AV114" s="948"/>
      <c r="AW114" s="948"/>
      <c r="AX114" s="948"/>
      <c r="AY114" s="948"/>
      <c r="AZ114" s="996" t="s">
        <v>425</v>
      </c>
      <c r="BA114" s="997"/>
      <c r="BB114" s="997"/>
      <c r="BC114" s="997"/>
      <c r="BD114" s="997"/>
      <c r="BE114" s="997"/>
      <c r="BF114" s="997"/>
      <c r="BG114" s="997"/>
      <c r="BH114" s="997"/>
      <c r="BI114" s="997"/>
      <c r="BJ114" s="997"/>
      <c r="BK114" s="997"/>
      <c r="BL114" s="997"/>
      <c r="BM114" s="997"/>
      <c r="BN114" s="997"/>
      <c r="BO114" s="997"/>
      <c r="BP114" s="998"/>
      <c r="BQ114" s="966">
        <v>113725515</v>
      </c>
      <c r="BR114" s="967"/>
      <c r="BS114" s="967"/>
      <c r="BT114" s="967"/>
      <c r="BU114" s="967"/>
      <c r="BV114" s="967">
        <v>114018127</v>
      </c>
      <c r="BW114" s="967"/>
      <c r="BX114" s="967"/>
      <c r="BY114" s="967"/>
      <c r="BZ114" s="967"/>
      <c r="CA114" s="967">
        <v>105216818</v>
      </c>
      <c r="CB114" s="967"/>
      <c r="CC114" s="967"/>
      <c r="CD114" s="967"/>
      <c r="CE114" s="967"/>
      <c r="CF114" s="961">
        <v>49.7</v>
      </c>
      <c r="CG114" s="962"/>
      <c r="CH114" s="962"/>
      <c r="CI114" s="962"/>
      <c r="CJ114" s="962"/>
      <c r="CK114" s="992"/>
      <c r="CL114" s="993"/>
      <c r="CM114" s="963" t="s">
        <v>426</v>
      </c>
      <c r="CN114" s="964"/>
      <c r="CO114" s="964"/>
      <c r="CP114" s="964"/>
      <c r="CQ114" s="964"/>
      <c r="CR114" s="964"/>
      <c r="CS114" s="964"/>
      <c r="CT114" s="964"/>
      <c r="CU114" s="964"/>
      <c r="CV114" s="964"/>
      <c r="CW114" s="964"/>
      <c r="CX114" s="964"/>
      <c r="CY114" s="964"/>
      <c r="CZ114" s="964"/>
      <c r="DA114" s="964"/>
      <c r="DB114" s="964"/>
      <c r="DC114" s="964"/>
      <c r="DD114" s="964"/>
      <c r="DE114" s="964"/>
      <c r="DF114" s="965"/>
      <c r="DG114" s="966" t="s">
        <v>118</v>
      </c>
      <c r="DH114" s="967"/>
      <c r="DI114" s="967"/>
      <c r="DJ114" s="967"/>
      <c r="DK114" s="967"/>
      <c r="DL114" s="967" t="s">
        <v>118</v>
      </c>
      <c r="DM114" s="967"/>
      <c r="DN114" s="967"/>
      <c r="DO114" s="967"/>
      <c r="DP114" s="967"/>
      <c r="DQ114" s="967" t="s">
        <v>118</v>
      </c>
      <c r="DR114" s="967"/>
      <c r="DS114" s="967"/>
      <c r="DT114" s="967"/>
      <c r="DU114" s="967"/>
      <c r="DV114" s="968" t="s">
        <v>118</v>
      </c>
      <c r="DW114" s="968"/>
      <c r="DX114" s="968"/>
      <c r="DY114" s="968"/>
      <c r="DZ114" s="969"/>
    </row>
    <row r="115" spans="1:130" s="234" customFormat="1" ht="26.25" customHeight="1" x14ac:dyDescent="0.15">
      <c r="A115" s="1008"/>
      <c r="B115" s="1009"/>
      <c r="C115" s="997" t="s">
        <v>427</v>
      </c>
      <c r="D115" s="997"/>
      <c r="E115" s="997"/>
      <c r="F115" s="997"/>
      <c r="G115" s="997"/>
      <c r="H115" s="997"/>
      <c r="I115" s="997"/>
      <c r="J115" s="997"/>
      <c r="K115" s="997"/>
      <c r="L115" s="997"/>
      <c r="M115" s="997"/>
      <c r="N115" s="997"/>
      <c r="O115" s="997"/>
      <c r="P115" s="997"/>
      <c r="Q115" s="997"/>
      <c r="R115" s="997"/>
      <c r="S115" s="997"/>
      <c r="T115" s="997"/>
      <c r="U115" s="997"/>
      <c r="V115" s="997"/>
      <c r="W115" s="997"/>
      <c r="X115" s="997"/>
      <c r="Y115" s="997"/>
      <c r="Z115" s="998"/>
      <c r="AA115" s="999">
        <v>1788237</v>
      </c>
      <c r="AB115" s="1000"/>
      <c r="AC115" s="1000"/>
      <c r="AD115" s="1000"/>
      <c r="AE115" s="1001"/>
      <c r="AF115" s="1002">
        <v>1507300</v>
      </c>
      <c r="AG115" s="1000"/>
      <c r="AH115" s="1000"/>
      <c r="AI115" s="1000"/>
      <c r="AJ115" s="1001"/>
      <c r="AK115" s="1002">
        <v>1248859</v>
      </c>
      <c r="AL115" s="1000"/>
      <c r="AM115" s="1000"/>
      <c r="AN115" s="1000"/>
      <c r="AO115" s="1001"/>
      <c r="AP115" s="1003">
        <v>0.6</v>
      </c>
      <c r="AQ115" s="1004"/>
      <c r="AR115" s="1004"/>
      <c r="AS115" s="1004"/>
      <c r="AT115" s="1005"/>
      <c r="AU115" s="947"/>
      <c r="AV115" s="948"/>
      <c r="AW115" s="948"/>
      <c r="AX115" s="948"/>
      <c r="AY115" s="948"/>
      <c r="AZ115" s="996" t="s">
        <v>428</v>
      </c>
      <c r="BA115" s="997"/>
      <c r="BB115" s="997"/>
      <c r="BC115" s="997"/>
      <c r="BD115" s="997"/>
      <c r="BE115" s="997"/>
      <c r="BF115" s="997"/>
      <c r="BG115" s="997"/>
      <c r="BH115" s="997"/>
      <c r="BI115" s="997"/>
      <c r="BJ115" s="997"/>
      <c r="BK115" s="997"/>
      <c r="BL115" s="997"/>
      <c r="BM115" s="997"/>
      <c r="BN115" s="997"/>
      <c r="BO115" s="997"/>
      <c r="BP115" s="998"/>
      <c r="BQ115" s="966">
        <v>767948</v>
      </c>
      <c r="BR115" s="967"/>
      <c r="BS115" s="967"/>
      <c r="BT115" s="967"/>
      <c r="BU115" s="967"/>
      <c r="BV115" s="967">
        <v>765870</v>
      </c>
      <c r="BW115" s="967"/>
      <c r="BX115" s="967"/>
      <c r="BY115" s="967"/>
      <c r="BZ115" s="967"/>
      <c r="CA115" s="967">
        <v>557009</v>
      </c>
      <c r="CB115" s="967"/>
      <c r="CC115" s="967"/>
      <c r="CD115" s="967"/>
      <c r="CE115" s="967"/>
      <c r="CF115" s="961">
        <v>0.3</v>
      </c>
      <c r="CG115" s="962"/>
      <c r="CH115" s="962"/>
      <c r="CI115" s="962"/>
      <c r="CJ115" s="962"/>
      <c r="CK115" s="992"/>
      <c r="CL115" s="993"/>
      <c r="CM115" s="996" t="s">
        <v>429</v>
      </c>
      <c r="CN115" s="1017"/>
      <c r="CO115" s="1017"/>
      <c r="CP115" s="1017"/>
      <c r="CQ115" s="1017"/>
      <c r="CR115" s="1017"/>
      <c r="CS115" s="1017"/>
      <c r="CT115" s="1017"/>
      <c r="CU115" s="1017"/>
      <c r="CV115" s="1017"/>
      <c r="CW115" s="1017"/>
      <c r="CX115" s="1017"/>
      <c r="CY115" s="1017"/>
      <c r="CZ115" s="1017"/>
      <c r="DA115" s="1017"/>
      <c r="DB115" s="1017"/>
      <c r="DC115" s="1017"/>
      <c r="DD115" s="1017"/>
      <c r="DE115" s="1017"/>
      <c r="DF115" s="998"/>
      <c r="DG115" s="966" t="s">
        <v>413</v>
      </c>
      <c r="DH115" s="967"/>
      <c r="DI115" s="967"/>
      <c r="DJ115" s="967"/>
      <c r="DK115" s="967"/>
      <c r="DL115" s="967" t="s">
        <v>118</v>
      </c>
      <c r="DM115" s="967"/>
      <c r="DN115" s="967"/>
      <c r="DO115" s="967"/>
      <c r="DP115" s="967"/>
      <c r="DQ115" s="967" t="s">
        <v>118</v>
      </c>
      <c r="DR115" s="967"/>
      <c r="DS115" s="967"/>
      <c r="DT115" s="967"/>
      <c r="DU115" s="967"/>
      <c r="DV115" s="968" t="s">
        <v>118</v>
      </c>
      <c r="DW115" s="968"/>
      <c r="DX115" s="968"/>
      <c r="DY115" s="968"/>
      <c r="DZ115" s="969"/>
    </row>
    <row r="116" spans="1:130" s="234" customFormat="1" ht="26.25" customHeight="1" x14ac:dyDescent="0.15">
      <c r="A116" s="1010"/>
      <c r="B116" s="1011"/>
      <c r="C116" s="1012" t="s">
        <v>430</v>
      </c>
      <c r="D116" s="1012"/>
      <c r="E116" s="1012"/>
      <c r="F116" s="1012"/>
      <c r="G116" s="1012"/>
      <c r="H116" s="1012"/>
      <c r="I116" s="1012"/>
      <c r="J116" s="1012"/>
      <c r="K116" s="1012"/>
      <c r="L116" s="1012"/>
      <c r="M116" s="1012"/>
      <c r="N116" s="1012"/>
      <c r="O116" s="1012"/>
      <c r="P116" s="1012"/>
      <c r="Q116" s="1012"/>
      <c r="R116" s="1012"/>
      <c r="S116" s="1012"/>
      <c r="T116" s="1012"/>
      <c r="U116" s="1012"/>
      <c r="V116" s="1012"/>
      <c r="W116" s="1012"/>
      <c r="X116" s="1012"/>
      <c r="Y116" s="1012"/>
      <c r="Z116" s="1013"/>
      <c r="AA116" s="999">
        <v>4429</v>
      </c>
      <c r="AB116" s="1000"/>
      <c r="AC116" s="1000"/>
      <c r="AD116" s="1000"/>
      <c r="AE116" s="1001"/>
      <c r="AF116" s="1002">
        <v>583</v>
      </c>
      <c r="AG116" s="1000"/>
      <c r="AH116" s="1000"/>
      <c r="AI116" s="1000"/>
      <c r="AJ116" s="1001"/>
      <c r="AK116" s="1002">
        <v>433</v>
      </c>
      <c r="AL116" s="1000"/>
      <c r="AM116" s="1000"/>
      <c r="AN116" s="1000"/>
      <c r="AO116" s="1001"/>
      <c r="AP116" s="1003">
        <v>0</v>
      </c>
      <c r="AQ116" s="1004"/>
      <c r="AR116" s="1004"/>
      <c r="AS116" s="1004"/>
      <c r="AT116" s="1005"/>
      <c r="AU116" s="947"/>
      <c r="AV116" s="948"/>
      <c r="AW116" s="948"/>
      <c r="AX116" s="948"/>
      <c r="AY116" s="948"/>
      <c r="AZ116" s="1014" t="s">
        <v>431</v>
      </c>
      <c r="BA116" s="1015"/>
      <c r="BB116" s="1015"/>
      <c r="BC116" s="1015"/>
      <c r="BD116" s="1015"/>
      <c r="BE116" s="1015"/>
      <c r="BF116" s="1015"/>
      <c r="BG116" s="1015"/>
      <c r="BH116" s="1015"/>
      <c r="BI116" s="1015"/>
      <c r="BJ116" s="1015"/>
      <c r="BK116" s="1015"/>
      <c r="BL116" s="1015"/>
      <c r="BM116" s="1015"/>
      <c r="BN116" s="1015"/>
      <c r="BO116" s="1015"/>
      <c r="BP116" s="1016"/>
      <c r="BQ116" s="966" t="s">
        <v>118</v>
      </c>
      <c r="BR116" s="967"/>
      <c r="BS116" s="967"/>
      <c r="BT116" s="967"/>
      <c r="BU116" s="967"/>
      <c r="BV116" s="967" t="s">
        <v>118</v>
      </c>
      <c r="BW116" s="967"/>
      <c r="BX116" s="967"/>
      <c r="BY116" s="967"/>
      <c r="BZ116" s="967"/>
      <c r="CA116" s="967" t="s">
        <v>118</v>
      </c>
      <c r="CB116" s="967"/>
      <c r="CC116" s="967"/>
      <c r="CD116" s="967"/>
      <c r="CE116" s="967"/>
      <c r="CF116" s="961" t="s">
        <v>118</v>
      </c>
      <c r="CG116" s="962"/>
      <c r="CH116" s="962"/>
      <c r="CI116" s="962"/>
      <c r="CJ116" s="962"/>
      <c r="CK116" s="992"/>
      <c r="CL116" s="993"/>
      <c r="CM116" s="963" t="s">
        <v>432</v>
      </c>
      <c r="CN116" s="964"/>
      <c r="CO116" s="964"/>
      <c r="CP116" s="964"/>
      <c r="CQ116" s="964"/>
      <c r="CR116" s="964"/>
      <c r="CS116" s="964"/>
      <c r="CT116" s="964"/>
      <c r="CU116" s="964"/>
      <c r="CV116" s="964"/>
      <c r="CW116" s="964"/>
      <c r="CX116" s="964"/>
      <c r="CY116" s="964"/>
      <c r="CZ116" s="964"/>
      <c r="DA116" s="964"/>
      <c r="DB116" s="964"/>
      <c r="DC116" s="964"/>
      <c r="DD116" s="964"/>
      <c r="DE116" s="964"/>
      <c r="DF116" s="965"/>
      <c r="DG116" s="966" t="s">
        <v>413</v>
      </c>
      <c r="DH116" s="967"/>
      <c r="DI116" s="967"/>
      <c r="DJ116" s="967"/>
      <c r="DK116" s="967"/>
      <c r="DL116" s="967" t="s">
        <v>118</v>
      </c>
      <c r="DM116" s="967"/>
      <c r="DN116" s="967"/>
      <c r="DO116" s="967"/>
      <c r="DP116" s="967"/>
      <c r="DQ116" s="967" t="s">
        <v>118</v>
      </c>
      <c r="DR116" s="967"/>
      <c r="DS116" s="967"/>
      <c r="DT116" s="967"/>
      <c r="DU116" s="967"/>
      <c r="DV116" s="968" t="s">
        <v>118</v>
      </c>
      <c r="DW116" s="968"/>
      <c r="DX116" s="968"/>
      <c r="DY116" s="968"/>
      <c r="DZ116" s="969"/>
    </row>
    <row r="117" spans="1:130" s="234" customFormat="1" ht="26.25" customHeight="1" x14ac:dyDescent="0.15">
      <c r="A117" s="951" t="s">
        <v>157</v>
      </c>
      <c r="B117" s="932"/>
      <c r="C117" s="932"/>
      <c r="D117" s="932"/>
      <c r="E117" s="932"/>
      <c r="F117" s="932"/>
      <c r="G117" s="932"/>
      <c r="H117" s="932"/>
      <c r="I117" s="932"/>
      <c r="J117" s="932"/>
      <c r="K117" s="932"/>
      <c r="L117" s="932"/>
      <c r="M117" s="932"/>
      <c r="N117" s="932"/>
      <c r="O117" s="932"/>
      <c r="P117" s="932"/>
      <c r="Q117" s="932"/>
      <c r="R117" s="932"/>
      <c r="S117" s="932"/>
      <c r="T117" s="932"/>
      <c r="U117" s="932"/>
      <c r="V117" s="932"/>
      <c r="W117" s="932"/>
      <c r="X117" s="932"/>
      <c r="Y117" s="1022" t="s">
        <v>433</v>
      </c>
      <c r="Z117" s="933"/>
      <c r="AA117" s="1023">
        <v>67326462</v>
      </c>
      <c r="AB117" s="1024"/>
      <c r="AC117" s="1024"/>
      <c r="AD117" s="1024"/>
      <c r="AE117" s="1025"/>
      <c r="AF117" s="1026">
        <v>68179013</v>
      </c>
      <c r="AG117" s="1024"/>
      <c r="AH117" s="1024"/>
      <c r="AI117" s="1024"/>
      <c r="AJ117" s="1025"/>
      <c r="AK117" s="1026">
        <v>66189341</v>
      </c>
      <c r="AL117" s="1024"/>
      <c r="AM117" s="1024"/>
      <c r="AN117" s="1024"/>
      <c r="AO117" s="1025"/>
      <c r="AP117" s="1027"/>
      <c r="AQ117" s="1028"/>
      <c r="AR117" s="1028"/>
      <c r="AS117" s="1028"/>
      <c r="AT117" s="1029"/>
      <c r="AU117" s="947"/>
      <c r="AV117" s="948"/>
      <c r="AW117" s="948"/>
      <c r="AX117" s="948"/>
      <c r="AY117" s="948"/>
      <c r="AZ117" s="996" t="s">
        <v>434</v>
      </c>
      <c r="BA117" s="997"/>
      <c r="BB117" s="997"/>
      <c r="BC117" s="997"/>
      <c r="BD117" s="997"/>
      <c r="BE117" s="997"/>
      <c r="BF117" s="997"/>
      <c r="BG117" s="997"/>
      <c r="BH117" s="997"/>
      <c r="BI117" s="997"/>
      <c r="BJ117" s="997"/>
      <c r="BK117" s="997"/>
      <c r="BL117" s="997"/>
      <c r="BM117" s="997"/>
      <c r="BN117" s="997"/>
      <c r="BO117" s="997"/>
      <c r="BP117" s="998"/>
      <c r="BQ117" s="966" t="s">
        <v>118</v>
      </c>
      <c r="BR117" s="967"/>
      <c r="BS117" s="967"/>
      <c r="BT117" s="967"/>
      <c r="BU117" s="967"/>
      <c r="BV117" s="967" t="s">
        <v>118</v>
      </c>
      <c r="BW117" s="967"/>
      <c r="BX117" s="967"/>
      <c r="BY117" s="967"/>
      <c r="BZ117" s="967"/>
      <c r="CA117" s="967" t="s">
        <v>118</v>
      </c>
      <c r="CB117" s="967"/>
      <c r="CC117" s="967"/>
      <c r="CD117" s="967"/>
      <c r="CE117" s="967"/>
      <c r="CF117" s="961" t="s">
        <v>118</v>
      </c>
      <c r="CG117" s="962"/>
      <c r="CH117" s="962"/>
      <c r="CI117" s="962"/>
      <c r="CJ117" s="962"/>
      <c r="CK117" s="992"/>
      <c r="CL117" s="993"/>
      <c r="CM117" s="963" t="s">
        <v>435</v>
      </c>
      <c r="CN117" s="964"/>
      <c r="CO117" s="964"/>
      <c r="CP117" s="964"/>
      <c r="CQ117" s="964"/>
      <c r="CR117" s="964"/>
      <c r="CS117" s="964"/>
      <c r="CT117" s="964"/>
      <c r="CU117" s="964"/>
      <c r="CV117" s="964"/>
      <c r="CW117" s="964"/>
      <c r="CX117" s="964"/>
      <c r="CY117" s="964"/>
      <c r="CZ117" s="964"/>
      <c r="DA117" s="964"/>
      <c r="DB117" s="964"/>
      <c r="DC117" s="964"/>
      <c r="DD117" s="964"/>
      <c r="DE117" s="964"/>
      <c r="DF117" s="965"/>
      <c r="DG117" s="966" t="s">
        <v>118</v>
      </c>
      <c r="DH117" s="967"/>
      <c r="DI117" s="967"/>
      <c r="DJ117" s="967"/>
      <c r="DK117" s="967"/>
      <c r="DL117" s="967" t="s">
        <v>118</v>
      </c>
      <c r="DM117" s="967"/>
      <c r="DN117" s="967"/>
      <c r="DO117" s="967"/>
      <c r="DP117" s="967"/>
      <c r="DQ117" s="967" t="s">
        <v>118</v>
      </c>
      <c r="DR117" s="967"/>
      <c r="DS117" s="967"/>
      <c r="DT117" s="967"/>
      <c r="DU117" s="967"/>
      <c r="DV117" s="968" t="s">
        <v>118</v>
      </c>
      <c r="DW117" s="968"/>
      <c r="DX117" s="968"/>
      <c r="DY117" s="968"/>
      <c r="DZ117" s="969"/>
    </row>
    <row r="118" spans="1:130" s="234" customFormat="1" ht="26.25" customHeight="1" x14ac:dyDescent="0.15">
      <c r="A118" s="951" t="s">
        <v>408</v>
      </c>
      <c r="B118" s="932"/>
      <c r="C118" s="932"/>
      <c r="D118" s="932"/>
      <c r="E118" s="932"/>
      <c r="F118" s="932"/>
      <c r="G118" s="932"/>
      <c r="H118" s="932"/>
      <c r="I118" s="932"/>
      <c r="J118" s="932"/>
      <c r="K118" s="932"/>
      <c r="L118" s="932"/>
      <c r="M118" s="932"/>
      <c r="N118" s="932"/>
      <c r="O118" s="932"/>
      <c r="P118" s="932"/>
      <c r="Q118" s="932"/>
      <c r="R118" s="932"/>
      <c r="S118" s="932"/>
      <c r="T118" s="932"/>
      <c r="U118" s="932"/>
      <c r="V118" s="932"/>
      <c r="W118" s="932"/>
      <c r="X118" s="932"/>
      <c r="Y118" s="932"/>
      <c r="Z118" s="933"/>
      <c r="AA118" s="931" t="s">
        <v>406</v>
      </c>
      <c r="AB118" s="932"/>
      <c r="AC118" s="932"/>
      <c r="AD118" s="932"/>
      <c r="AE118" s="933"/>
      <c r="AF118" s="931" t="s">
        <v>299</v>
      </c>
      <c r="AG118" s="932"/>
      <c r="AH118" s="932"/>
      <c r="AI118" s="932"/>
      <c r="AJ118" s="933"/>
      <c r="AK118" s="931" t="s">
        <v>298</v>
      </c>
      <c r="AL118" s="932"/>
      <c r="AM118" s="932"/>
      <c r="AN118" s="932"/>
      <c r="AO118" s="933"/>
      <c r="AP118" s="1018" t="s">
        <v>407</v>
      </c>
      <c r="AQ118" s="1019"/>
      <c r="AR118" s="1019"/>
      <c r="AS118" s="1019"/>
      <c r="AT118" s="1020"/>
      <c r="AU118" s="947"/>
      <c r="AV118" s="948"/>
      <c r="AW118" s="948"/>
      <c r="AX118" s="948"/>
      <c r="AY118" s="948"/>
      <c r="AZ118" s="1021" t="s">
        <v>436</v>
      </c>
      <c r="BA118" s="1012"/>
      <c r="BB118" s="1012"/>
      <c r="BC118" s="1012"/>
      <c r="BD118" s="1012"/>
      <c r="BE118" s="1012"/>
      <c r="BF118" s="1012"/>
      <c r="BG118" s="1012"/>
      <c r="BH118" s="1012"/>
      <c r="BI118" s="1012"/>
      <c r="BJ118" s="1012"/>
      <c r="BK118" s="1012"/>
      <c r="BL118" s="1012"/>
      <c r="BM118" s="1012"/>
      <c r="BN118" s="1012"/>
      <c r="BO118" s="1012"/>
      <c r="BP118" s="1013"/>
      <c r="BQ118" s="1038" t="s">
        <v>118</v>
      </c>
      <c r="BR118" s="1039"/>
      <c r="BS118" s="1039"/>
      <c r="BT118" s="1039"/>
      <c r="BU118" s="1039"/>
      <c r="BV118" s="1039" t="s">
        <v>118</v>
      </c>
      <c r="BW118" s="1039"/>
      <c r="BX118" s="1039"/>
      <c r="BY118" s="1039"/>
      <c r="BZ118" s="1039"/>
      <c r="CA118" s="1039" t="s">
        <v>118</v>
      </c>
      <c r="CB118" s="1039"/>
      <c r="CC118" s="1039"/>
      <c r="CD118" s="1039"/>
      <c r="CE118" s="1039"/>
      <c r="CF118" s="961" t="s">
        <v>118</v>
      </c>
      <c r="CG118" s="962"/>
      <c r="CH118" s="962"/>
      <c r="CI118" s="962"/>
      <c r="CJ118" s="962"/>
      <c r="CK118" s="992"/>
      <c r="CL118" s="993"/>
      <c r="CM118" s="963" t="s">
        <v>437</v>
      </c>
      <c r="CN118" s="964"/>
      <c r="CO118" s="964"/>
      <c r="CP118" s="964"/>
      <c r="CQ118" s="964"/>
      <c r="CR118" s="964"/>
      <c r="CS118" s="964"/>
      <c r="CT118" s="964"/>
      <c r="CU118" s="964"/>
      <c r="CV118" s="964"/>
      <c r="CW118" s="964"/>
      <c r="CX118" s="964"/>
      <c r="CY118" s="964"/>
      <c r="CZ118" s="964"/>
      <c r="DA118" s="964"/>
      <c r="DB118" s="964"/>
      <c r="DC118" s="964"/>
      <c r="DD118" s="964"/>
      <c r="DE118" s="964"/>
      <c r="DF118" s="965"/>
      <c r="DG118" s="966" t="s">
        <v>118</v>
      </c>
      <c r="DH118" s="967"/>
      <c r="DI118" s="967"/>
      <c r="DJ118" s="967"/>
      <c r="DK118" s="967"/>
      <c r="DL118" s="967" t="s">
        <v>118</v>
      </c>
      <c r="DM118" s="967"/>
      <c r="DN118" s="967"/>
      <c r="DO118" s="967"/>
      <c r="DP118" s="967"/>
      <c r="DQ118" s="967" t="s">
        <v>118</v>
      </c>
      <c r="DR118" s="967"/>
      <c r="DS118" s="967"/>
      <c r="DT118" s="967"/>
      <c r="DU118" s="967"/>
      <c r="DV118" s="968" t="s">
        <v>118</v>
      </c>
      <c r="DW118" s="968"/>
      <c r="DX118" s="968"/>
      <c r="DY118" s="968"/>
      <c r="DZ118" s="969"/>
    </row>
    <row r="119" spans="1:130" s="234" customFormat="1" ht="26.25" customHeight="1" x14ac:dyDescent="0.15">
      <c r="A119" s="1103" t="s">
        <v>411</v>
      </c>
      <c r="B119" s="991"/>
      <c r="C119" s="970" t="s">
        <v>412</v>
      </c>
      <c r="D119" s="971"/>
      <c r="E119" s="971"/>
      <c r="F119" s="971"/>
      <c r="G119" s="971"/>
      <c r="H119" s="971"/>
      <c r="I119" s="971"/>
      <c r="J119" s="971"/>
      <c r="K119" s="971"/>
      <c r="L119" s="971"/>
      <c r="M119" s="971"/>
      <c r="N119" s="971"/>
      <c r="O119" s="971"/>
      <c r="P119" s="971"/>
      <c r="Q119" s="971"/>
      <c r="R119" s="971"/>
      <c r="S119" s="971"/>
      <c r="T119" s="971"/>
      <c r="U119" s="971"/>
      <c r="V119" s="971"/>
      <c r="W119" s="971"/>
      <c r="X119" s="971"/>
      <c r="Y119" s="971"/>
      <c r="Z119" s="972"/>
      <c r="AA119" s="938" t="s">
        <v>118</v>
      </c>
      <c r="AB119" s="939"/>
      <c r="AC119" s="939"/>
      <c r="AD119" s="939"/>
      <c r="AE119" s="940"/>
      <c r="AF119" s="941" t="s">
        <v>118</v>
      </c>
      <c r="AG119" s="939"/>
      <c r="AH119" s="939"/>
      <c r="AI119" s="939"/>
      <c r="AJ119" s="940"/>
      <c r="AK119" s="941" t="s">
        <v>118</v>
      </c>
      <c r="AL119" s="939"/>
      <c r="AM119" s="939"/>
      <c r="AN119" s="939"/>
      <c r="AO119" s="940"/>
      <c r="AP119" s="942" t="s">
        <v>118</v>
      </c>
      <c r="AQ119" s="943"/>
      <c r="AR119" s="943"/>
      <c r="AS119" s="943"/>
      <c r="AT119" s="944"/>
      <c r="AU119" s="949"/>
      <c r="AV119" s="950"/>
      <c r="AW119" s="950"/>
      <c r="AX119" s="950"/>
      <c r="AY119" s="950"/>
      <c r="AZ119" s="265" t="s">
        <v>157</v>
      </c>
      <c r="BA119" s="265"/>
      <c r="BB119" s="265"/>
      <c r="BC119" s="265"/>
      <c r="BD119" s="265"/>
      <c r="BE119" s="265"/>
      <c r="BF119" s="265"/>
      <c r="BG119" s="265"/>
      <c r="BH119" s="265"/>
      <c r="BI119" s="265"/>
      <c r="BJ119" s="265"/>
      <c r="BK119" s="265"/>
      <c r="BL119" s="265"/>
      <c r="BM119" s="265"/>
      <c r="BN119" s="265"/>
      <c r="BO119" s="1022" t="s">
        <v>438</v>
      </c>
      <c r="BP119" s="1046"/>
      <c r="BQ119" s="1038">
        <v>832343740</v>
      </c>
      <c r="BR119" s="1039"/>
      <c r="BS119" s="1039"/>
      <c r="BT119" s="1039"/>
      <c r="BU119" s="1039"/>
      <c r="BV119" s="1039">
        <v>824438834</v>
      </c>
      <c r="BW119" s="1039"/>
      <c r="BX119" s="1039"/>
      <c r="BY119" s="1039"/>
      <c r="BZ119" s="1039"/>
      <c r="CA119" s="1039">
        <v>808542220</v>
      </c>
      <c r="CB119" s="1039"/>
      <c r="CC119" s="1039"/>
      <c r="CD119" s="1039"/>
      <c r="CE119" s="1039"/>
      <c r="CF119" s="1040"/>
      <c r="CG119" s="1041"/>
      <c r="CH119" s="1041"/>
      <c r="CI119" s="1041"/>
      <c r="CJ119" s="1042"/>
      <c r="CK119" s="994"/>
      <c r="CL119" s="995"/>
      <c r="CM119" s="1043" t="s">
        <v>439</v>
      </c>
      <c r="CN119" s="1044"/>
      <c r="CO119" s="1044"/>
      <c r="CP119" s="1044"/>
      <c r="CQ119" s="1044"/>
      <c r="CR119" s="1044"/>
      <c r="CS119" s="1044"/>
      <c r="CT119" s="1044"/>
      <c r="CU119" s="1044"/>
      <c r="CV119" s="1044"/>
      <c r="CW119" s="1044"/>
      <c r="CX119" s="1044"/>
      <c r="CY119" s="1044"/>
      <c r="CZ119" s="1044"/>
      <c r="DA119" s="1044"/>
      <c r="DB119" s="1044"/>
      <c r="DC119" s="1044"/>
      <c r="DD119" s="1044"/>
      <c r="DE119" s="1044"/>
      <c r="DF119" s="1045"/>
      <c r="DG119" s="966">
        <v>103921</v>
      </c>
      <c r="DH119" s="967"/>
      <c r="DI119" s="967"/>
      <c r="DJ119" s="967"/>
      <c r="DK119" s="967"/>
      <c r="DL119" s="967">
        <v>98967</v>
      </c>
      <c r="DM119" s="967"/>
      <c r="DN119" s="967"/>
      <c r="DO119" s="967"/>
      <c r="DP119" s="967"/>
      <c r="DQ119" s="967">
        <v>98654</v>
      </c>
      <c r="DR119" s="967"/>
      <c r="DS119" s="967"/>
      <c r="DT119" s="967"/>
      <c r="DU119" s="967"/>
      <c r="DV119" s="968">
        <v>0</v>
      </c>
      <c r="DW119" s="968"/>
      <c r="DX119" s="968"/>
      <c r="DY119" s="968"/>
      <c r="DZ119" s="969"/>
    </row>
    <row r="120" spans="1:130" s="234" customFormat="1" ht="26.25" customHeight="1" x14ac:dyDescent="0.15">
      <c r="A120" s="1104"/>
      <c r="B120" s="993"/>
      <c r="C120" s="963" t="s">
        <v>416</v>
      </c>
      <c r="D120" s="964"/>
      <c r="E120" s="964"/>
      <c r="F120" s="964"/>
      <c r="G120" s="964"/>
      <c r="H120" s="964"/>
      <c r="I120" s="964"/>
      <c r="J120" s="964"/>
      <c r="K120" s="964"/>
      <c r="L120" s="964"/>
      <c r="M120" s="964"/>
      <c r="N120" s="964"/>
      <c r="O120" s="964"/>
      <c r="P120" s="964"/>
      <c r="Q120" s="964"/>
      <c r="R120" s="964"/>
      <c r="S120" s="964"/>
      <c r="T120" s="964"/>
      <c r="U120" s="964"/>
      <c r="V120" s="964"/>
      <c r="W120" s="964"/>
      <c r="X120" s="964"/>
      <c r="Y120" s="964"/>
      <c r="Z120" s="965"/>
      <c r="AA120" s="999" t="s">
        <v>118</v>
      </c>
      <c r="AB120" s="1000"/>
      <c r="AC120" s="1000"/>
      <c r="AD120" s="1000"/>
      <c r="AE120" s="1001"/>
      <c r="AF120" s="1002" t="s">
        <v>118</v>
      </c>
      <c r="AG120" s="1000"/>
      <c r="AH120" s="1000"/>
      <c r="AI120" s="1000"/>
      <c r="AJ120" s="1001"/>
      <c r="AK120" s="1002" t="s">
        <v>118</v>
      </c>
      <c r="AL120" s="1000"/>
      <c r="AM120" s="1000"/>
      <c r="AN120" s="1000"/>
      <c r="AO120" s="1001"/>
      <c r="AP120" s="1003" t="s">
        <v>118</v>
      </c>
      <c r="AQ120" s="1004"/>
      <c r="AR120" s="1004"/>
      <c r="AS120" s="1004"/>
      <c r="AT120" s="1005"/>
      <c r="AU120" s="1030" t="s">
        <v>440</v>
      </c>
      <c r="AV120" s="1031"/>
      <c r="AW120" s="1031"/>
      <c r="AX120" s="1031"/>
      <c r="AY120" s="1032"/>
      <c r="AZ120" s="987" t="s">
        <v>441</v>
      </c>
      <c r="BA120" s="936"/>
      <c r="BB120" s="936"/>
      <c r="BC120" s="936"/>
      <c r="BD120" s="936"/>
      <c r="BE120" s="936"/>
      <c r="BF120" s="936"/>
      <c r="BG120" s="936"/>
      <c r="BH120" s="936"/>
      <c r="BI120" s="936"/>
      <c r="BJ120" s="936"/>
      <c r="BK120" s="936"/>
      <c r="BL120" s="936"/>
      <c r="BM120" s="936"/>
      <c r="BN120" s="936"/>
      <c r="BO120" s="936"/>
      <c r="BP120" s="937"/>
      <c r="BQ120" s="973">
        <v>62932447</v>
      </c>
      <c r="BR120" s="974"/>
      <c r="BS120" s="974"/>
      <c r="BT120" s="974"/>
      <c r="BU120" s="974"/>
      <c r="BV120" s="974">
        <v>56910992</v>
      </c>
      <c r="BW120" s="974"/>
      <c r="BX120" s="974"/>
      <c r="BY120" s="974"/>
      <c r="BZ120" s="974"/>
      <c r="CA120" s="974">
        <v>55655889</v>
      </c>
      <c r="CB120" s="974"/>
      <c r="CC120" s="974"/>
      <c r="CD120" s="974"/>
      <c r="CE120" s="974"/>
      <c r="CF120" s="988">
        <v>26.3</v>
      </c>
      <c r="CG120" s="989"/>
      <c r="CH120" s="989"/>
      <c r="CI120" s="989"/>
      <c r="CJ120" s="989"/>
      <c r="CK120" s="1047" t="s">
        <v>442</v>
      </c>
      <c r="CL120" s="1048"/>
      <c r="CM120" s="1048"/>
      <c r="CN120" s="1048"/>
      <c r="CO120" s="1049"/>
      <c r="CP120" s="1055" t="s">
        <v>387</v>
      </c>
      <c r="CQ120" s="1056"/>
      <c r="CR120" s="1056"/>
      <c r="CS120" s="1056"/>
      <c r="CT120" s="1056"/>
      <c r="CU120" s="1056"/>
      <c r="CV120" s="1056"/>
      <c r="CW120" s="1056"/>
      <c r="CX120" s="1056"/>
      <c r="CY120" s="1056"/>
      <c r="CZ120" s="1056"/>
      <c r="DA120" s="1056"/>
      <c r="DB120" s="1056"/>
      <c r="DC120" s="1056"/>
      <c r="DD120" s="1056"/>
      <c r="DE120" s="1056"/>
      <c r="DF120" s="1057"/>
      <c r="DG120" s="973" t="s">
        <v>118</v>
      </c>
      <c r="DH120" s="974"/>
      <c r="DI120" s="974"/>
      <c r="DJ120" s="974"/>
      <c r="DK120" s="974"/>
      <c r="DL120" s="974" t="s">
        <v>118</v>
      </c>
      <c r="DM120" s="974"/>
      <c r="DN120" s="974"/>
      <c r="DO120" s="974"/>
      <c r="DP120" s="974"/>
      <c r="DQ120" s="974" t="s">
        <v>118</v>
      </c>
      <c r="DR120" s="974"/>
      <c r="DS120" s="974"/>
      <c r="DT120" s="974"/>
      <c r="DU120" s="974"/>
      <c r="DV120" s="975" t="s">
        <v>118</v>
      </c>
      <c r="DW120" s="975"/>
      <c r="DX120" s="975"/>
      <c r="DY120" s="975"/>
      <c r="DZ120" s="976"/>
    </row>
    <row r="121" spans="1:130" s="234" customFormat="1" ht="26.25" customHeight="1" x14ac:dyDescent="0.15">
      <c r="A121" s="1104"/>
      <c r="B121" s="993"/>
      <c r="C121" s="1014" t="s">
        <v>443</v>
      </c>
      <c r="D121" s="1015"/>
      <c r="E121" s="1015"/>
      <c r="F121" s="1015"/>
      <c r="G121" s="1015"/>
      <c r="H121" s="1015"/>
      <c r="I121" s="1015"/>
      <c r="J121" s="1015"/>
      <c r="K121" s="1015"/>
      <c r="L121" s="1015"/>
      <c r="M121" s="1015"/>
      <c r="N121" s="1015"/>
      <c r="O121" s="1015"/>
      <c r="P121" s="1015"/>
      <c r="Q121" s="1015"/>
      <c r="R121" s="1015"/>
      <c r="S121" s="1015"/>
      <c r="T121" s="1015"/>
      <c r="U121" s="1015"/>
      <c r="V121" s="1015"/>
      <c r="W121" s="1015"/>
      <c r="X121" s="1015"/>
      <c r="Y121" s="1015"/>
      <c r="Z121" s="1016"/>
      <c r="AA121" s="999">
        <v>1770919</v>
      </c>
      <c r="AB121" s="1000"/>
      <c r="AC121" s="1000"/>
      <c r="AD121" s="1000"/>
      <c r="AE121" s="1001"/>
      <c r="AF121" s="1002">
        <v>1492302</v>
      </c>
      <c r="AG121" s="1000"/>
      <c r="AH121" s="1000"/>
      <c r="AI121" s="1000"/>
      <c r="AJ121" s="1001"/>
      <c r="AK121" s="1002">
        <v>1235489</v>
      </c>
      <c r="AL121" s="1000"/>
      <c r="AM121" s="1000"/>
      <c r="AN121" s="1000"/>
      <c r="AO121" s="1001"/>
      <c r="AP121" s="1003">
        <v>0.6</v>
      </c>
      <c r="AQ121" s="1004"/>
      <c r="AR121" s="1004"/>
      <c r="AS121" s="1004"/>
      <c r="AT121" s="1005"/>
      <c r="AU121" s="1033"/>
      <c r="AV121" s="1034"/>
      <c r="AW121" s="1034"/>
      <c r="AX121" s="1034"/>
      <c r="AY121" s="1035"/>
      <c r="AZ121" s="996" t="s">
        <v>444</v>
      </c>
      <c r="BA121" s="997"/>
      <c r="BB121" s="997"/>
      <c r="BC121" s="997"/>
      <c r="BD121" s="997"/>
      <c r="BE121" s="997"/>
      <c r="BF121" s="997"/>
      <c r="BG121" s="997"/>
      <c r="BH121" s="997"/>
      <c r="BI121" s="997"/>
      <c r="BJ121" s="997"/>
      <c r="BK121" s="997"/>
      <c r="BL121" s="997"/>
      <c r="BM121" s="997"/>
      <c r="BN121" s="997"/>
      <c r="BO121" s="997"/>
      <c r="BP121" s="998"/>
      <c r="BQ121" s="966">
        <v>15257948</v>
      </c>
      <c r="BR121" s="967"/>
      <c r="BS121" s="967"/>
      <c r="BT121" s="967"/>
      <c r="BU121" s="967"/>
      <c r="BV121" s="967">
        <v>14769369</v>
      </c>
      <c r="BW121" s="967"/>
      <c r="BX121" s="967"/>
      <c r="BY121" s="967"/>
      <c r="BZ121" s="967"/>
      <c r="CA121" s="967">
        <v>13892090</v>
      </c>
      <c r="CB121" s="967"/>
      <c r="CC121" s="967"/>
      <c r="CD121" s="967"/>
      <c r="CE121" s="967"/>
      <c r="CF121" s="961">
        <v>6.6</v>
      </c>
      <c r="CG121" s="962"/>
      <c r="CH121" s="962"/>
      <c r="CI121" s="962"/>
      <c r="CJ121" s="962"/>
      <c r="CK121" s="1050"/>
      <c r="CL121" s="1051"/>
      <c r="CM121" s="1051"/>
      <c r="CN121" s="1051"/>
      <c r="CO121" s="1052"/>
      <c r="CP121" s="1060" t="s">
        <v>389</v>
      </c>
      <c r="CQ121" s="1061"/>
      <c r="CR121" s="1061"/>
      <c r="CS121" s="1061"/>
      <c r="CT121" s="1061"/>
      <c r="CU121" s="1061"/>
      <c r="CV121" s="1061"/>
      <c r="CW121" s="1061"/>
      <c r="CX121" s="1061"/>
      <c r="CY121" s="1061"/>
      <c r="CZ121" s="1061"/>
      <c r="DA121" s="1061"/>
      <c r="DB121" s="1061"/>
      <c r="DC121" s="1061"/>
      <c r="DD121" s="1061"/>
      <c r="DE121" s="1061"/>
      <c r="DF121" s="1062"/>
      <c r="DG121" s="966" t="s">
        <v>118</v>
      </c>
      <c r="DH121" s="967"/>
      <c r="DI121" s="967"/>
      <c r="DJ121" s="967"/>
      <c r="DK121" s="967"/>
      <c r="DL121" s="967" t="s">
        <v>118</v>
      </c>
      <c r="DM121" s="967"/>
      <c r="DN121" s="967"/>
      <c r="DO121" s="967"/>
      <c r="DP121" s="967"/>
      <c r="DQ121" s="967" t="s">
        <v>118</v>
      </c>
      <c r="DR121" s="967"/>
      <c r="DS121" s="967"/>
      <c r="DT121" s="967"/>
      <c r="DU121" s="967"/>
      <c r="DV121" s="968" t="s">
        <v>118</v>
      </c>
      <c r="DW121" s="968"/>
      <c r="DX121" s="968"/>
      <c r="DY121" s="968"/>
      <c r="DZ121" s="969"/>
    </row>
    <row r="122" spans="1:130" s="234" customFormat="1" ht="26.25" customHeight="1" x14ac:dyDescent="0.15">
      <c r="A122" s="1104"/>
      <c r="B122" s="993"/>
      <c r="C122" s="963" t="s">
        <v>426</v>
      </c>
      <c r="D122" s="964"/>
      <c r="E122" s="964"/>
      <c r="F122" s="964"/>
      <c r="G122" s="964"/>
      <c r="H122" s="964"/>
      <c r="I122" s="964"/>
      <c r="J122" s="964"/>
      <c r="K122" s="964"/>
      <c r="L122" s="964"/>
      <c r="M122" s="964"/>
      <c r="N122" s="964"/>
      <c r="O122" s="964"/>
      <c r="P122" s="964"/>
      <c r="Q122" s="964"/>
      <c r="R122" s="964"/>
      <c r="S122" s="964"/>
      <c r="T122" s="964"/>
      <c r="U122" s="964"/>
      <c r="V122" s="964"/>
      <c r="W122" s="964"/>
      <c r="X122" s="964"/>
      <c r="Y122" s="964"/>
      <c r="Z122" s="965"/>
      <c r="AA122" s="999" t="s">
        <v>118</v>
      </c>
      <c r="AB122" s="1000"/>
      <c r="AC122" s="1000"/>
      <c r="AD122" s="1000"/>
      <c r="AE122" s="1001"/>
      <c r="AF122" s="1002" t="s">
        <v>118</v>
      </c>
      <c r="AG122" s="1000"/>
      <c r="AH122" s="1000"/>
      <c r="AI122" s="1000"/>
      <c r="AJ122" s="1001"/>
      <c r="AK122" s="1002" t="s">
        <v>118</v>
      </c>
      <c r="AL122" s="1000"/>
      <c r="AM122" s="1000"/>
      <c r="AN122" s="1000"/>
      <c r="AO122" s="1001"/>
      <c r="AP122" s="1003" t="s">
        <v>118</v>
      </c>
      <c r="AQ122" s="1004"/>
      <c r="AR122" s="1004"/>
      <c r="AS122" s="1004"/>
      <c r="AT122" s="1005"/>
      <c r="AU122" s="1033"/>
      <c r="AV122" s="1034"/>
      <c r="AW122" s="1034"/>
      <c r="AX122" s="1034"/>
      <c r="AY122" s="1035"/>
      <c r="AZ122" s="1021" t="s">
        <v>445</v>
      </c>
      <c r="BA122" s="1012"/>
      <c r="BB122" s="1012"/>
      <c r="BC122" s="1012"/>
      <c r="BD122" s="1012"/>
      <c r="BE122" s="1012"/>
      <c r="BF122" s="1012"/>
      <c r="BG122" s="1012"/>
      <c r="BH122" s="1012"/>
      <c r="BI122" s="1012"/>
      <c r="BJ122" s="1012"/>
      <c r="BK122" s="1012"/>
      <c r="BL122" s="1012"/>
      <c r="BM122" s="1012"/>
      <c r="BN122" s="1012"/>
      <c r="BO122" s="1012"/>
      <c r="BP122" s="1013"/>
      <c r="BQ122" s="1038">
        <v>525119209</v>
      </c>
      <c r="BR122" s="1039"/>
      <c r="BS122" s="1039"/>
      <c r="BT122" s="1039"/>
      <c r="BU122" s="1039"/>
      <c r="BV122" s="1039">
        <v>514771384</v>
      </c>
      <c r="BW122" s="1039"/>
      <c r="BX122" s="1039"/>
      <c r="BY122" s="1039"/>
      <c r="BZ122" s="1039"/>
      <c r="CA122" s="1039">
        <v>502536755</v>
      </c>
      <c r="CB122" s="1039"/>
      <c r="CC122" s="1039"/>
      <c r="CD122" s="1039"/>
      <c r="CE122" s="1039"/>
      <c r="CF122" s="1058">
        <v>237.3</v>
      </c>
      <c r="CG122" s="1059"/>
      <c r="CH122" s="1059"/>
      <c r="CI122" s="1059"/>
      <c r="CJ122" s="1059"/>
      <c r="CK122" s="1050"/>
      <c r="CL122" s="1051"/>
      <c r="CM122" s="1051"/>
      <c r="CN122" s="1051"/>
      <c r="CO122" s="1052"/>
      <c r="CP122" s="1060" t="s">
        <v>446</v>
      </c>
      <c r="CQ122" s="1061"/>
      <c r="CR122" s="1061"/>
      <c r="CS122" s="1061"/>
      <c r="CT122" s="1061"/>
      <c r="CU122" s="1061"/>
      <c r="CV122" s="1061"/>
      <c r="CW122" s="1061"/>
      <c r="CX122" s="1061"/>
      <c r="CY122" s="1061"/>
      <c r="CZ122" s="1061"/>
      <c r="DA122" s="1061"/>
      <c r="DB122" s="1061"/>
      <c r="DC122" s="1061"/>
      <c r="DD122" s="1061"/>
      <c r="DE122" s="1061"/>
      <c r="DF122" s="1062"/>
      <c r="DG122" s="966" t="s">
        <v>118</v>
      </c>
      <c r="DH122" s="967"/>
      <c r="DI122" s="967"/>
      <c r="DJ122" s="967"/>
      <c r="DK122" s="967"/>
      <c r="DL122" s="967" t="s">
        <v>118</v>
      </c>
      <c r="DM122" s="967"/>
      <c r="DN122" s="967"/>
      <c r="DO122" s="967"/>
      <c r="DP122" s="967"/>
      <c r="DQ122" s="967" t="s">
        <v>118</v>
      </c>
      <c r="DR122" s="967"/>
      <c r="DS122" s="967"/>
      <c r="DT122" s="967"/>
      <c r="DU122" s="967"/>
      <c r="DV122" s="968" t="s">
        <v>118</v>
      </c>
      <c r="DW122" s="968"/>
      <c r="DX122" s="968"/>
      <c r="DY122" s="968"/>
      <c r="DZ122" s="969"/>
    </row>
    <row r="123" spans="1:130" s="234" customFormat="1" ht="26.25" customHeight="1" x14ac:dyDescent="0.15">
      <c r="A123" s="1104"/>
      <c r="B123" s="993"/>
      <c r="C123" s="963" t="s">
        <v>432</v>
      </c>
      <c r="D123" s="964"/>
      <c r="E123" s="964"/>
      <c r="F123" s="964"/>
      <c r="G123" s="964"/>
      <c r="H123" s="964"/>
      <c r="I123" s="964"/>
      <c r="J123" s="964"/>
      <c r="K123" s="964"/>
      <c r="L123" s="964"/>
      <c r="M123" s="964"/>
      <c r="N123" s="964"/>
      <c r="O123" s="964"/>
      <c r="P123" s="964"/>
      <c r="Q123" s="964"/>
      <c r="R123" s="964"/>
      <c r="S123" s="964"/>
      <c r="T123" s="964"/>
      <c r="U123" s="964"/>
      <c r="V123" s="964"/>
      <c r="W123" s="964"/>
      <c r="X123" s="964"/>
      <c r="Y123" s="964"/>
      <c r="Z123" s="965"/>
      <c r="AA123" s="999" t="s">
        <v>118</v>
      </c>
      <c r="AB123" s="1000"/>
      <c r="AC123" s="1000"/>
      <c r="AD123" s="1000"/>
      <c r="AE123" s="1001"/>
      <c r="AF123" s="1002" t="s">
        <v>118</v>
      </c>
      <c r="AG123" s="1000"/>
      <c r="AH123" s="1000"/>
      <c r="AI123" s="1000"/>
      <c r="AJ123" s="1001"/>
      <c r="AK123" s="1002" t="s">
        <v>118</v>
      </c>
      <c r="AL123" s="1000"/>
      <c r="AM123" s="1000"/>
      <c r="AN123" s="1000"/>
      <c r="AO123" s="1001"/>
      <c r="AP123" s="1003" t="s">
        <v>118</v>
      </c>
      <c r="AQ123" s="1004"/>
      <c r="AR123" s="1004"/>
      <c r="AS123" s="1004"/>
      <c r="AT123" s="1005"/>
      <c r="AU123" s="1036"/>
      <c r="AV123" s="1037"/>
      <c r="AW123" s="1037"/>
      <c r="AX123" s="1037"/>
      <c r="AY123" s="1037"/>
      <c r="AZ123" s="265" t="s">
        <v>157</v>
      </c>
      <c r="BA123" s="265"/>
      <c r="BB123" s="265"/>
      <c r="BC123" s="265"/>
      <c r="BD123" s="265"/>
      <c r="BE123" s="265"/>
      <c r="BF123" s="265"/>
      <c r="BG123" s="265"/>
      <c r="BH123" s="265"/>
      <c r="BI123" s="265"/>
      <c r="BJ123" s="265"/>
      <c r="BK123" s="265"/>
      <c r="BL123" s="265"/>
      <c r="BM123" s="265"/>
      <c r="BN123" s="265"/>
      <c r="BO123" s="1022" t="s">
        <v>447</v>
      </c>
      <c r="BP123" s="1046"/>
      <c r="BQ123" s="1110">
        <v>603309604</v>
      </c>
      <c r="BR123" s="1111"/>
      <c r="BS123" s="1111"/>
      <c r="BT123" s="1111"/>
      <c r="BU123" s="1111"/>
      <c r="BV123" s="1111">
        <v>586451745</v>
      </c>
      <c r="BW123" s="1111"/>
      <c r="BX123" s="1111"/>
      <c r="BY123" s="1111"/>
      <c r="BZ123" s="1111"/>
      <c r="CA123" s="1111">
        <v>572084734</v>
      </c>
      <c r="CB123" s="1111"/>
      <c r="CC123" s="1111"/>
      <c r="CD123" s="1111"/>
      <c r="CE123" s="1111"/>
      <c r="CF123" s="1040"/>
      <c r="CG123" s="1041"/>
      <c r="CH123" s="1041"/>
      <c r="CI123" s="1041"/>
      <c r="CJ123" s="1042"/>
      <c r="CK123" s="1050"/>
      <c r="CL123" s="1051"/>
      <c r="CM123" s="1051"/>
      <c r="CN123" s="1051"/>
      <c r="CO123" s="1052"/>
      <c r="CP123" s="1060"/>
      <c r="CQ123" s="1061"/>
      <c r="CR123" s="1061"/>
      <c r="CS123" s="1061"/>
      <c r="CT123" s="1061"/>
      <c r="CU123" s="1061"/>
      <c r="CV123" s="1061"/>
      <c r="CW123" s="1061"/>
      <c r="CX123" s="1061"/>
      <c r="CY123" s="1061"/>
      <c r="CZ123" s="1061"/>
      <c r="DA123" s="1061"/>
      <c r="DB123" s="1061"/>
      <c r="DC123" s="1061"/>
      <c r="DD123" s="1061"/>
      <c r="DE123" s="1061"/>
      <c r="DF123" s="1062"/>
      <c r="DG123" s="966"/>
      <c r="DH123" s="967"/>
      <c r="DI123" s="967"/>
      <c r="DJ123" s="967"/>
      <c r="DK123" s="967"/>
      <c r="DL123" s="967"/>
      <c r="DM123" s="967"/>
      <c r="DN123" s="967"/>
      <c r="DO123" s="967"/>
      <c r="DP123" s="967"/>
      <c r="DQ123" s="967"/>
      <c r="DR123" s="967"/>
      <c r="DS123" s="967"/>
      <c r="DT123" s="967"/>
      <c r="DU123" s="967"/>
      <c r="DV123" s="968"/>
      <c r="DW123" s="968"/>
      <c r="DX123" s="968"/>
      <c r="DY123" s="968"/>
      <c r="DZ123" s="969"/>
    </row>
    <row r="124" spans="1:130" s="234" customFormat="1" ht="26.25" customHeight="1" thickBot="1" x14ac:dyDescent="0.2">
      <c r="A124" s="1104"/>
      <c r="B124" s="993"/>
      <c r="C124" s="963" t="s">
        <v>435</v>
      </c>
      <c r="D124" s="964"/>
      <c r="E124" s="964"/>
      <c r="F124" s="964"/>
      <c r="G124" s="964"/>
      <c r="H124" s="964"/>
      <c r="I124" s="964"/>
      <c r="J124" s="964"/>
      <c r="K124" s="964"/>
      <c r="L124" s="964"/>
      <c r="M124" s="964"/>
      <c r="N124" s="964"/>
      <c r="O124" s="964"/>
      <c r="P124" s="964"/>
      <c r="Q124" s="964"/>
      <c r="R124" s="964"/>
      <c r="S124" s="964"/>
      <c r="T124" s="964"/>
      <c r="U124" s="964"/>
      <c r="V124" s="964"/>
      <c r="W124" s="964"/>
      <c r="X124" s="964"/>
      <c r="Y124" s="964"/>
      <c r="Z124" s="965"/>
      <c r="AA124" s="999" t="s">
        <v>118</v>
      </c>
      <c r="AB124" s="1000"/>
      <c r="AC124" s="1000"/>
      <c r="AD124" s="1000"/>
      <c r="AE124" s="1001"/>
      <c r="AF124" s="1002" t="s">
        <v>118</v>
      </c>
      <c r="AG124" s="1000"/>
      <c r="AH124" s="1000"/>
      <c r="AI124" s="1000"/>
      <c r="AJ124" s="1001"/>
      <c r="AK124" s="1002" t="s">
        <v>118</v>
      </c>
      <c r="AL124" s="1000"/>
      <c r="AM124" s="1000"/>
      <c r="AN124" s="1000"/>
      <c r="AO124" s="1001"/>
      <c r="AP124" s="1003" t="s">
        <v>118</v>
      </c>
      <c r="AQ124" s="1004"/>
      <c r="AR124" s="1004"/>
      <c r="AS124" s="1004"/>
      <c r="AT124" s="1005"/>
      <c r="AU124" s="1106" t="s">
        <v>448</v>
      </c>
      <c r="AV124" s="1107"/>
      <c r="AW124" s="1107"/>
      <c r="AX124" s="1107"/>
      <c r="AY124" s="1107"/>
      <c r="AZ124" s="1107"/>
      <c r="BA124" s="1107"/>
      <c r="BB124" s="1107"/>
      <c r="BC124" s="1107"/>
      <c r="BD124" s="1107"/>
      <c r="BE124" s="1107"/>
      <c r="BF124" s="1107"/>
      <c r="BG124" s="1107"/>
      <c r="BH124" s="1107"/>
      <c r="BI124" s="1107"/>
      <c r="BJ124" s="1107"/>
      <c r="BK124" s="1107"/>
      <c r="BL124" s="1107"/>
      <c r="BM124" s="1107"/>
      <c r="BN124" s="1107"/>
      <c r="BO124" s="1107"/>
      <c r="BP124" s="1108"/>
      <c r="BQ124" s="1109">
        <v>107.1</v>
      </c>
      <c r="BR124" s="1070"/>
      <c r="BS124" s="1070"/>
      <c r="BT124" s="1070"/>
      <c r="BU124" s="1070"/>
      <c r="BV124" s="1070">
        <v>112.2</v>
      </c>
      <c r="BW124" s="1070"/>
      <c r="BX124" s="1070"/>
      <c r="BY124" s="1070"/>
      <c r="BZ124" s="1070"/>
      <c r="CA124" s="1070">
        <v>111.6</v>
      </c>
      <c r="CB124" s="1070"/>
      <c r="CC124" s="1070"/>
      <c r="CD124" s="1070"/>
      <c r="CE124" s="1070"/>
      <c r="CF124" s="1071"/>
      <c r="CG124" s="1072"/>
      <c r="CH124" s="1072"/>
      <c r="CI124" s="1072"/>
      <c r="CJ124" s="1073"/>
      <c r="CK124" s="1053"/>
      <c r="CL124" s="1053"/>
      <c r="CM124" s="1053"/>
      <c r="CN124" s="1053"/>
      <c r="CO124" s="1054"/>
      <c r="CP124" s="1074" t="s">
        <v>449</v>
      </c>
      <c r="CQ124" s="1075"/>
      <c r="CR124" s="1075"/>
      <c r="CS124" s="1075"/>
      <c r="CT124" s="1075"/>
      <c r="CU124" s="1075"/>
      <c r="CV124" s="1075"/>
      <c r="CW124" s="1075"/>
      <c r="CX124" s="1075"/>
      <c r="CY124" s="1075"/>
      <c r="CZ124" s="1075"/>
      <c r="DA124" s="1075"/>
      <c r="DB124" s="1075"/>
      <c r="DC124" s="1075"/>
      <c r="DD124" s="1075"/>
      <c r="DE124" s="1075"/>
      <c r="DF124" s="1076"/>
      <c r="DG124" s="1038" t="s">
        <v>118</v>
      </c>
      <c r="DH124" s="1039"/>
      <c r="DI124" s="1039"/>
      <c r="DJ124" s="1039"/>
      <c r="DK124" s="1039"/>
      <c r="DL124" s="1039" t="s">
        <v>118</v>
      </c>
      <c r="DM124" s="1039"/>
      <c r="DN124" s="1039"/>
      <c r="DO124" s="1039"/>
      <c r="DP124" s="1039"/>
      <c r="DQ124" s="1039" t="s">
        <v>118</v>
      </c>
      <c r="DR124" s="1039"/>
      <c r="DS124" s="1039"/>
      <c r="DT124" s="1039"/>
      <c r="DU124" s="1039"/>
      <c r="DV124" s="1063" t="s">
        <v>118</v>
      </c>
      <c r="DW124" s="1063"/>
      <c r="DX124" s="1063"/>
      <c r="DY124" s="1063"/>
      <c r="DZ124" s="1064"/>
    </row>
    <row r="125" spans="1:130" s="234" customFormat="1" ht="26.25" customHeight="1" x14ac:dyDescent="0.15">
      <c r="A125" s="1104"/>
      <c r="B125" s="993"/>
      <c r="C125" s="963" t="s">
        <v>437</v>
      </c>
      <c r="D125" s="964"/>
      <c r="E125" s="964"/>
      <c r="F125" s="964"/>
      <c r="G125" s="964"/>
      <c r="H125" s="964"/>
      <c r="I125" s="964"/>
      <c r="J125" s="964"/>
      <c r="K125" s="964"/>
      <c r="L125" s="964"/>
      <c r="M125" s="964"/>
      <c r="N125" s="964"/>
      <c r="O125" s="964"/>
      <c r="P125" s="964"/>
      <c r="Q125" s="964"/>
      <c r="R125" s="964"/>
      <c r="S125" s="964"/>
      <c r="T125" s="964"/>
      <c r="U125" s="964"/>
      <c r="V125" s="964"/>
      <c r="W125" s="964"/>
      <c r="X125" s="964"/>
      <c r="Y125" s="964"/>
      <c r="Z125" s="965"/>
      <c r="AA125" s="999" t="s">
        <v>118</v>
      </c>
      <c r="AB125" s="1000"/>
      <c r="AC125" s="1000"/>
      <c r="AD125" s="1000"/>
      <c r="AE125" s="1001"/>
      <c r="AF125" s="1002" t="s">
        <v>118</v>
      </c>
      <c r="AG125" s="1000"/>
      <c r="AH125" s="1000"/>
      <c r="AI125" s="1000"/>
      <c r="AJ125" s="1001"/>
      <c r="AK125" s="1002" t="s">
        <v>118</v>
      </c>
      <c r="AL125" s="1000"/>
      <c r="AM125" s="1000"/>
      <c r="AN125" s="1000"/>
      <c r="AO125" s="1001"/>
      <c r="AP125" s="1003" t="s">
        <v>118</v>
      </c>
      <c r="AQ125" s="1004"/>
      <c r="AR125" s="1004"/>
      <c r="AS125" s="1004"/>
      <c r="AT125" s="1005"/>
      <c r="AU125" s="266"/>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8"/>
      <c r="BR125" s="268"/>
      <c r="BS125" s="268"/>
      <c r="BT125" s="268"/>
      <c r="BU125" s="268"/>
      <c r="BV125" s="268"/>
      <c r="BW125" s="268"/>
      <c r="BX125" s="268"/>
      <c r="BY125" s="268"/>
      <c r="BZ125" s="268"/>
      <c r="CA125" s="268"/>
      <c r="CB125" s="268"/>
      <c r="CC125" s="268"/>
      <c r="CD125" s="268"/>
      <c r="CE125" s="268"/>
      <c r="CF125" s="268"/>
      <c r="CG125" s="268"/>
      <c r="CH125" s="268"/>
      <c r="CI125" s="268"/>
      <c r="CJ125" s="269"/>
      <c r="CK125" s="1065" t="s">
        <v>450</v>
      </c>
      <c r="CL125" s="1048"/>
      <c r="CM125" s="1048"/>
      <c r="CN125" s="1048"/>
      <c r="CO125" s="1049"/>
      <c r="CP125" s="987" t="s">
        <v>451</v>
      </c>
      <c r="CQ125" s="936"/>
      <c r="CR125" s="936"/>
      <c r="CS125" s="936"/>
      <c r="CT125" s="936"/>
      <c r="CU125" s="936"/>
      <c r="CV125" s="936"/>
      <c r="CW125" s="936"/>
      <c r="CX125" s="936"/>
      <c r="CY125" s="936"/>
      <c r="CZ125" s="936"/>
      <c r="DA125" s="936"/>
      <c r="DB125" s="936"/>
      <c r="DC125" s="936"/>
      <c r="DD125" s="936"/>
      <c r="DE125" s="936"/>
      <c r="DF125" s="937"/>
      <c r="DG125" s="973" t="s">
        <v>118</v>
      </c>
      <c r="DH125" s="974"/>
      <c r="DI125" s="974"/>
      <c r="DJ125" s="974"/>
      <c r="DK125" s="974"/>
      <c r="DL125" s="974" t="s">
        <v>118</v>
      </c>
      <c r="DM125" s="974"/>
      <c r="DN125" s="974"/>
      <c r="DO125" s="974"/>
      <c r="DP125" s="974"/>
      <c r="DQ125" s="974" t="s">
        <v>118</v>
      </c>
      <c r="DR125" s="974"/>
      <c r="DS125" s="974"/>
      <c r="DT125" s="974"/>
      <c r="DU125" s="974"/>
      <c r="DV125" s="975" t="s">
        <v>118</v>
      </c>
      <c r="DW125" s="975"/>
      <c r="DX125" s="975"/>
      <c r="DY125" s="975"/>
      <c r="DZ125" s="976"/>
    </row>
    <row r="126" spans="1:130" s="234" customFormat="1" ht="26.25" customHeight="1" thickBot="1" x14ac:dyDescent="0.2">
      <c r="A126" s="1104"/>
      <c r="B126" s="993"/>
      <c r="C126" s="963" t="s">
        <v>439</v>
      </c>
      <c r="D126" s="964"/>
      <c r="E126" s="964"/>
      <c r="F126" s="964"/>
      <c r="G126" s="964"/>
      <c r="H126" s="964"/>
      <c r="I126" s="964"/>
      <c r="J126" s="964"/>
      <c r="K126" s="964"/>
      <c r="L126" s="964"/>
      <c r="M126" s="964"/>
      <c r="N126" s="964"/>
      <c r="O126" s="964"/>
      <c r="P126" s="964"/>
      <c r="Q126" s="964"/>
      <c r="R126" s="964"/>
      <c r="S126" s="964"/>
      <c r="T126" s="964"/>
      <c r="U126" s="964"/>
      <c r="V126" s="964"/>
      <c r="W126" s="964"/>
      <c r="X126" s="964"/>
      <c r="Y126" s="964"/>
      <c r="Z126" s="965"/>
      <c r="AA126" s="999" t="s">
        <v>118</v>
      </c>
      <c r="AB126" s="1000"/>
      <c r="AC126" s="1000"/>
      <c r="AD126" s="1000"/>
      <c r="AE126" s="1001"/>
      <c r="AF126" s="1002" t="s">
        <v>118</v>
      </c>
      <c r="AG126" s="1000"/>
      <c r="AH126" s="1000"/>
      <c r="AI126" s="1000"/>
      <c r="AJ126" s="1001"/>
      <c r="AK126" s="1002" t="s">
        <v>118</v>
      </c>
      <c r="AL126" s="1000"/>
      <c r="AM126" s="1000"/>
      <c r="AN126" s="1000"/>
      <c r="AO126" s="1001"/>
      <c r="AP126" s="1003" t="s">
        <v>118</v>
      </c>
      <c r="AQ126" s="1004"/>
      <c r="AR126" s="1004"/>
      <c r="AS126" s="1004"/>
      <c r="AT126" s="1005"/>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268"/>
      <c r="CH126" s="268"/>
      <c r="CI126" s="268"/>
      <c r="CJ126" s="269"/>
      <c r="CK126" s="1066"/>
      <c r="CL126" s="1051"/>
      <c r="CM126" s="1051"/>
      <c r="CN126" s="1051"/>
      <c r="CO126" s="1052"/>
      <c r="CP126" s="996" t="s">
        <v>452</v>
      </c>
      <c r="CQ126" s="997"/>
      <c r="CR126" s="997"/>
      <c r="CS126" s="997"/>
      <c r="CT126" s="997"/>
      <c r="CU126" s="997"/>
      <c r="CV126" s="997"/>
      <c r="CW126" s="997"/>
      <c r="CX126" s="997"/>
      <c r="CY126" s="997"/>
      <c r="CZ126" s="997"/>
      <c r="DA126" s="997"/>
      <c r="DB126" s="997"/>
      <c r="DC126" s="997"/>
      <c r="DD126" s="997"/>
      <c r="DE126" s="997"/>
      <c r="DF126" s="998"/>
      <c r="DG126" s="966" t="s">
        <v>118</v>
      </c>
      <c r="DH126" s="967"/>
      <c r="DI126" s="967"/>
      <c r="DJ126" s="967"/>
      <c r="DK126" s="967"/>
      <c r="DL126" s="967" t="s">
        <v>118</v>
      </c>
      <c r="DM126" s="967"/>
      <c r="DN126" s="967"/>
      <c r="DO126" s="967"/>
      <c r="DP126" s="967"/>
      <c r="DQ126" s="967" t="s">
        <v>118</v>
      </c>
      <c r="DR126" s="967"/>
      <c r="DS126" s="967"/>
      <c r="DT126" s="967"/>
      <c r="DU126" s="967"/>
      <c r="DV126" s="968" t="s">
        <v>118</v>
      </c>
      <c r="DW126" s="968"/>
      <c r="DX126" s="968"/>
      <c r="DY126" s="968"/>
      <c r="DZ126" s="969"/>
    </row>
    <row r="127" spans="1:130" s="234" customFormat="1" ht="26.25" customHeight="1" x14ac:dyDescent="0.15">
      <c r="A127" s="1105"/>
      <c r="B127" s="995"/>
      <c r="C127" s="1043" t="s">
        <v>453</v>
      </c>
      <c r="D127" s="1044"/>
      <c r="E127" s="1044"/>
      <c r="F127" s="1044"/>
      <c r="G127" s="1044"/>
      <c r="H127" s="1044"/>
      <c r="I127" s="1044"/>
      <c r="J127" s="1044"/>
      <c r="K127" s="1044"/>
      <c r="L127" s="1044"/>
      <c r="M127" s="1044"/>
      <c r="N127" s="1044"/>
      <c r="O127" s="1044"/>
      <c r="P127" s="1044"/>
      <c r="Q127" s="1044"/>
      <c r="R127" s="1044"/>
      <c r="S127" s="1044"/>
      <c r="T127" s="1044"/>
      <c r="U127" s="1044"/>
      <c r="V127" s="1044"/>
      <c r="W127" s="1044"/>
      <c r="X127" s="1044"/>
      <c r="Y127" s="1044"/>
      <c r="Z127" s="1045"/>
      <c r="AA127" s="999">
        <v>17318</v>
      </c>
      <c r="AB127" s="1000"/>
      <c r="AC127" s="1000"/>
      <c r="AD127" s="1000"/>
      <c r="AE127" s="1001"/>
      <c r="AF127" s="1002">
        <v>14998</v>
      </c>
      <c r="AG127" s="1000"/>
      <c r="AH127" s="1000"/>
      <c r="AI127" s="1000"/>
      <c r="AJ127" s="1001"/>
      <c r="AK127" s="1002">
        <v>13370</v>
      </c>
      <c r="AL127" s="1000"/>
      <c r="AM127" s="1000"/>
      <c r="AN127" s="1000"/>
      <c r="AO127" s="1001"/>
      <c r="AP127" s="1003">
        <v>0</v>
      </c>
      <c r="AQ127" s="1004"/>
      <c r="AR127" s="1004"/>
      <c r="AS127" s="1004"/>
      <c r="AT127" s="1005"/>
      <c r="AU127" s="270"/>
      <c r="AV127" s="270"/>
      <c r="AW127" s="270"/>
      <c r="AX127" s="1077" t="s">
        <v>454</v>
      </c>
      <c r="AY127" s="1078"/>
      <c r="AZ127" s="1078"/>
      <c r="BA127" s="1078"/>
      <c r="BB127" s="1078"/>
      <c r="BC127" s="1078"/>
      <c r="BD127" s="1078"/>
      <c r="BE127" s="1079"/>
      <c r="BF127" s="1080" t="s">
        <v>455</v>
      </c>
      <c r="BG127" s="1078"/>
      <c r="BH127" s="1078"/>
      <c r="BI127" s="1078"/>
      <c r="BJ127" s="1078"/>
      <c r="BK127" s="1078"/>
      <c r="BL127" s="1079"/>
      <c r="BM127" s="1080" t="s">
        <v>456</v>
      </c>
      <c r="BN127" s="1078"/>
      <c r="BO127" s="1078"/>
      <c r="BP127" s="1078"/>
      <c r="BQ127" s="1078"/>
      <c r="BR127" s="1078"/>
      <c r="BS127" s="1079"/>
      <c r="BT127" s="1080" t="s">
        <v>457</v>
      </c>
      <c r="BU127" s="1078"/>
      <c r="BV127" s="1078"/>
      <c r="BW127" s="1078"/>
      <c r="BX127" s="1078"/>
      <c r="BY127" s="1078"/>
      <c r="BZ127" s="1102"/>
      <c r="CA127" s="270"/>
      <c r="CB127" s="270"/>
      <c r="CC127" s="270"/>
      <c r="CD127" s="271"/>
      <c r="CE127" s="271"/>
      <c r="CF127" s="271"/>
      <c r="CG127" s="268"/>
      <c r="CH127" s="268"/>
      <c r="CI127" s="268"/>
      <c r="CJ127" s="269"/>
      <c r="CK127" s="1066"/>
      <c r="CL127" s="1051"/>
      <c r="CM127" s="1051"/>
      <c r="CN127" s="1051"/>
      <c r="CO127" s="1052"/>
      <c r="CP127" s="996" t="s">
        <v>458</v>
      </c>
      <c r="CQ127" s="997"/>
      <c r="CR127" s="997"/>
      <c r="CS127" s="997"/>
      <c r="CT127" s="997"/>
      <c r="CU127" s="997"/>
      <c r="CV127" s="997"/>
      <c r="CW127" s="997"/>
      <c r="CX127" s="997"/>
      <c r="CY127" s="997"/>
      <c r="CZ127" s="997"/>
      <c r="DA127" s="997"/>
      <c r="DB127" s="997"/>
      <c r="DC127" s="997"/>
      <c r="DD127" s="997"/>
      <c r="DE127" s="997"/>
      <c r="DF127" s="998"/>
      <c r="DG127" s="966" t="s">
        <v>118</v>
      </c>
      <c r="DH127" s="967"/>
      <c r="DI127" s="967"/>
      <c r="DJ127" s="967"/>
      <c r="DK127" s="967"/>
      <c r="DL127" s="967" t="s">
        <v>118</v>
      </c>
      <c r="DM127" s="967"/>
      <c r="DN127" s="967"/>
      <c r="DO127" s="967"/>
      <c r="DP127" s="967"/>
      <c r="DQ127" s="967" t="s">
        <v>118</v>
      </c>
      <c r="DR127" s="967"/>
      <c r="DS127" s="967"/>
      <c r="DT127" s="967"/>
      <c r="DU127" s="967"/>
      <c r="DV127" s="968" t="s">
        <v>118</v>
      </c>
      <c r="DW127" s="968"/>
      <c r="DX127" s="968"/>
      <c r="DY127" s="968"/>
      <c r="DZ127" s="969"/>
    </row>
    <row r="128" spans="1:130" s="234" customFormat="1" ht="26.25" customHeight="1" thickBot="1" x14ac:dyDescent="0.2">
      <c r="A128" s="1088" t="s">
        <v>459</v>
      </c>
      <c r="B128" s="1089"/>
      <c r="C128" s="1089"/>
      <c r="D128" s="1089"/>
      <c r="E128" s="1089"/>
      <c r="F128" s="1089"/>
      <c r="G128" s="1089"/>
      <c r="H128" s="1089"/>
      <c r="I128" s="1089"/>
      <c r="J128" s="1089"/>
      <c r="K128" s="1089"/>
      <c r="L128" s="1089"/>
      <c r="M128" s="1089"/>
      <c r="N128" s="1089"/>
      <c r="O128" s="1089"/>
      <c r="P128" s="1089"/>
      <c r="Q128" s="1089"/>
      <c r="R128" s="1089"/>
      <c r="S128" s="1089"/>
      <c r="T128" s="1089"/>
      <c r="U128" s="1089"/>
      <c r="V128" s="1089"/>
      <c r="W128" s="1090" t="s">
        <v>460</v>
      </c>
      <c r="X128" s="1090"/>
      <c r="Y128" s="1090"/>
      <c r="Z128" s="1091"/>
      <c r="AA128" s="1092">
        <v>1243262</v>
      </c>
      <c r="AB128" s="1093"/>
      <c r="AC128" s="1093"/>
      <c r="AD128" s="1093"/>
      <c r="AE128" s="1094"/>
      <c r="AF128" s="1095">
        <v>1207242</v>
      </c>
      <c r="AG128" s="1093"/>
      <c r="AH128" s="1093"/>
      <c r="AI128" s="1093"/>
      <c r="AJ128" s="1094"/>
      <c r="AK128" s="1095">
        <v>1932346</v>
      </c>
      <c r="AL128" s="1093"/>
      <c r="AM128" s="1093"/>
      <c r="AN128" s="1093"/>
      <c r="AO128" s="1094"/>
      <c r="AP128" s="1096"/>
      <c r="AQ128" s="1097"/>
      <c r="AR128" s="1097"/>
      <c r="AS128" s="1097"/>
      <c r="AT128" s="1098"/>
      <c r="AU128" s="270"/>
      <c r="AV128" s="270"/>
      <c r="AW128" s="270"/>
      <c r="AX128" s="935" t="s">
        <v>461</v>
      </c>
      <c r="AY128" s="936"/>
      <c r="AZ128" s="936"/>
      <c r="BA128" s="936"/>
      <c r="BB128" s="936"/>
      <c r="BC128" s="936"/>
      <c r="BD128" s="936"/>
      <c r="BE128" s="937"/>
      <c r="BF128" s="1099" t="s">
        <v>118</v>
      </c>
      <c r="BG128" s="1100"/>
      <c r="BH128" s="1100"/>
      <c r="BI128" s="1100"/>
      <c r="BJ128" s="1100"/>
      <c r="BK128" s="1100"/>
      <c r="BL128" s="1101"/>
      <c r="BM128" s="1099">
        <v>3.75</v>
      </c>
      <c r="BN128" s="1100"/>
      <c r="BO128" s="1100"/>
      <c r="BP128" s="1100"/>
      <c r="BQ128" s="1100"/>
      <c r="BR128" s="1100"/>
      <c r="BS128" s="1101"/>
      <c r="BT128" s="1099">
        <v>5</v>
      </c>
      <c r="BU128" s="1100"/>
      <c r="BV128" s="1100"/>
      <c r="BW128" s="1100"/>
      <c r="BX128" s="1100"/>
      <c r="BY128" s="1100"/>
      <c r="BZ128" s="1124"/>
      <c r="CA128" s="271"/>
      <c r="CB128" s="271"/>
      <c r="CC128" s="271"/>
      <c r="CD128" s="271"/>
      <c r="CE128" s="271"/>
      <c r="CF128" s="271"/>
      <c r="CG128" s="268"/>
      <c r="CH128" s="268"/>
      <c r="CI128" s="268"/>
      <c r="CJ128" s="269"/>
      <c r="CK128" s="1067"/>
      <c r="CL128" s="1068"/>
      <c r="CM128" s="1068"/>
      <c r="CN128" s="1068"/>
      <c r="CO128" s="1069"/>
      <c r="CP128" s="1081" t="s">
        <v>462</v>
      </c>
      <c r="CQ128" s="1082"/>
      <c r="CR128" s="1082"/>
      <c r="CS128" s="1082"/>
      <c r="CT128" s="1082"/>
      <c r="CU128" s="1082"/>
      <c r="CV128" s="1082"/>
      <c r="CW128" s="1082"/>
      <c r="CX128" s="1082"/>
      <c r="CY128" s="1082"/>
      <c r="CZ128" s="1082"/>
      <c r="DA128" s="1082"/>
      <c r="DB128" s="1082"/>
      <c r="DC128" s="1082"/>
      <c r="DD128" s="1082"/>
      <c r="DE128" s="1082"/>
      <c r="DF128" s="1083"/>
      <c r="DG128" s="1084">
        <v>767948</v>
      </c>
      <c r="DH128" s="1085"/>
      <c r="DI128" s="1085"/>
      <c r="DJ128" s="1085"/>
      <c r="DK128" s="1085"/>
      <c r="DL128" s="1085">
        <v>765870</v>
      </c>
      <c r="DM128" s="1085"/>
      <c r="DN128" s="1085"/>
      <c r="DO128" s="1085"/>
      <c r="DP128" s="1085"/>
      <c r="DQ128" s="1085">
        <v>557009</v>
      </c>
      <c r="DR128" s="1085"/>
      <c r="DS128" s="1085"/>
      <c r="DT128" s="1085"/>
      <c r="DU128" s="1085"/>
      <c r="DV128" s="1086">
        <v>0.3</v>
      </c>
      <c r="DW128" s="1086"/>
      <c r="DX128" s="1086"/>
      <c r="DY128" s="1086"/>
      <c r="DZ128" s="1087"/>
    </row>
    <row r="129" spans="1:131" s="234" customFormat="1" ht="26.25" customHeight="1" x14ac:dyDescent="0.15">
      <c r="A129" s="977" t="s">
        <v>100</v>
      </c>
      <c r="B129" s="978"/>
      <c r="C129" s="978"/>
      <c r="D129" s="978"/>
      <c r="E129" s="978"/>
      <c r="F129" s="978"/>
      <c r="G129" s="978"/>
      <c r="H129" s="978"/>
      <c r="I129" s="978"/>
      <c r="J129" s="978"/>
      <c r="K129" s="978"/>
      <c r="L129" s="978"/>
      <c r="M129" s="978"/>
      <c r="N129" s="978"/>
      <c r="O129" s="978"/>
      <c r="P129" s="978"/>
      <c r="Q129" s="978"/>
      <c r="R129" s="978"/>
      <c r="S129" s="978"/>
      <c r="T129" s="978"/>
      <c r="U129" s="978"/>
      <c r="V129" s="978"/>
      <c r="W129" s="1118" t="s">
        <v>463</v>
      </c>
      <c r="X129" s="1119"/>
      <c r="Y129" s="1119"/>
      <c r="Z129" s="1120"/>
      <c r="AA129" s="999">
        <v>259855981</v>
      </c>
      <c r="AB129" s="1000"/>
      <c r="AC129" s="1000"/>
      <c r="AD129" s="1000"/>
      <c r="AE129" s="1001"/>
      <c r="AF129" s="1002">
        <v>257991404</v>
      </c>
      <c r="AG129" s="1000"/>
      <c r="AH129" s="1000"/>
      <c r="AI129" s="1000"/>
      <c r="AJ129" s="1001"/>
      <c r="AK129" s="1002">
        <v>256811655</v>
      </c>
      <c r="AL129" s="1000"/>
      <c r="AM129" s="1000"/>
      <c r="AN129" s="1000"/>
      <c r="AO129" s="1001"/>
      <c r="AP129" s="1121"/>
      <c r="AQ129" s="1122"/>
      <c r="AR129" s="1122"/>
      <c r="AS129" s="1122"/>
      <c r="AT129" s="1123"/>
      <c r="AU129" s="272"/>
      <c r="AV129" s="272"/>
      <c r="AW129" s="272"/>
      <c r="AX129" s="1112" t="s">
        <v>464</v>
      </c>
      <c r="AY129" s="997"/>
      <c r="AZ129" s="997"/>
      <c r="BA129" s="997"/>
      <c r="BB129" s="997"/>
      <c r="BC129" s="997"/>
      <c r="BD129" s="997"/>
      <c r="BE129" s="998"/>
      <c r="BF129" s="1113" t="s">
        <v>118</v>
      </c>
      <c r="BG129" s="1114"/>
      <c r="BH129" s="1114"/>
      <c r="BI129" s="1114"/>
      <c r="BJ129" s="1114"/>
      <c r="BK129" s="1114"/>
      <c r="BL129" s="1115"/>
      <c r="BM129" s="1113">
        <v>8.75</v>
      </c>
      <c r="BN129" s="1114"/>
      <c r="BO129" s="1114"/>
      <c r="BP129" s="1114"/>
      <c r="BQ129" s="1114"/>
      <c r="BR129" s="1114"/>
      <c r="BS129" s="1115"/>
      <c r="BT129" s="1113">
        <v>15</v>
      </c>
      <c r="BU129" s="1116"/>
      <c r="BV129" s="1116"/>
      <c r="BW129" s="1116"/>
      <c r="BX129" s="1116"/>
      <c r="BY129" s="1116"/>
      <c r="BZ129" s="1117"/>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1"/>
      <c r="DQ129" s="241"/>
      <c r="DR129" s="241"/>
      <c r="DS129" s="241"/>
      <c r="DT129" s="241"/>
      <c r="DU129" s="241"/>
      <c r="DV129" s="241"/>
      <c r="DW129" s="241"/>
      <c r="DX129" s="241"/>
      <c r="DY129" s="241"/>
      <c r="DZ129" s="245"/>
    </row>
    <row r="130" spans="1:131" s="234" customFormat="1" ht="26.25" customHeight="1" x14ac:dyDescent="0.15">
      <c r="A130" s="977" t="s">
        <v>465</v>
      </c>
      <c r="B130" s="978"/>
      <c r="C130" s="978"/>
      <c r="D130" s="978"/>
      <c r="E130" s="978"/>
      <c r="F130" s="978"/>
      <c r="G130" s="978"/>
      <c r="H130" s="978"/>
      <c r="I130" s="978"/>
      <c r="J130" s="978"/>
      <c r="K130" s="978"/>
      <c r="L130" s="978"/>
      <c r="M130" s="978"/>
      <c r="N130" s="978"/>
      <c r="O130" s="978"/>
      <c r="P130" s="978"/>
      <c r="Q130" s="978"/>
      <c r="R130" s="978"/>
      <c r="S130" s="978"/>
      <c r="T130" s="978"/>
      <c r="U130" s="978"/>
      <c r="V130" s="978"/>
      <c r="W130" s="1118" t="s">
        <v>466</v>
      </c>
      <c r="X130" s="1119"/>
      <c r="Y130" s="1119"/>
      <c r="Z130" s="1120"/>
      <c r="AA130" s="999">
        <v>46106415</v>
      </c>
      <c r="AB130" s="1000"/>
      <c r="AC130" s="1000"/>
      <c r="AD130" s="1000"/>
      <c r="AE130" s="1001"/>
      <c r="AF130" s="1002">
        <v>45886572</v>
      </c>
      <c r="AG130" s="1000"/>
      <c r="AH130" s="1000"/>
      <c r="AI130" s="1000"/>
      <c r="AJ130" s="1001"/>
      <c r="AK130" s="1002">
        <v>45070033</v>
      </c>
      <c r="AL130" s="1000"/>
      <c r="AM130" s="1000"/>
      <c r="AN130" s="1000"/>
      <c r="AO130" s="1001"/>
      <c r="AP130" s="1121"/>
      <c r="AQ130" s="1122"/>
      <c r="AR130" s="1122"/>
      <c r="AS130" s="1122"/>
      <c r="AT130" s="1123"/>
      <c r="AU130" s="272"/>
      <c r="AV130" s="272"/>
      <c r="AW130" s="272"/>
      <c r="AX130" s="1112" t="s">
        <v>467</v>
      </c>
      <c r="AY130" s="997"/>
      <c r="AZ130" s="997"/>
      <c r="BA130" s="997"/>
      <c r="BB130" s="997"/>
      <c r="BC130" s="997"/>
      <c r="BD130" s="997"/>
      <c r="BE130" s="998"/>
      <c r="BF130" s="1149">
        <v>9.4</v>
      </c>
      <c r="BG130" s="1150"/>
      <c r="BH130" s="1150"/>
      <c r="BI130" s="1150"/>
      <c r="BJ130" s="1150"/>
      <c r="BK130" s="1150"/>
      <c r="BL130" s="1151"/>
      <c r="BM130" s="1149">
        <v>25</v>
      </c>
      <c r="BN130" s="1150"/>
      <c r="BO130" s="1150"/>
      <c r="BP130" s="1150"/>
      <c r="BQ130" s="1150"/>
      <c r="BR130" s="1150"/>
      <c r="BS130" s="1151"/>
      <c r="BT130" s="1149">
        <v>35</v>
      </c>
      <c r="BU130" s="1152"/>
      <c r="BV130" s="1152"/>
      <c r="BW130" s="1152"/>
      <c r="BX130" s="1152"/>
      <c r="BY130" s="1152"/>
      <c r="BZ130" s="1153"/>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1"/>
      <c r="DQ130" s="241"/>
      <c r="DR130" s="241"/>
      <c r="DS130" s="241"/>
      <c r="DT130" s="241"/>
      <c r="DU130" s="241"/>
      <c r="DV130" s="241"/>
      <c r="DW130" s="241"/>
      <c r="DX130" s="241"/>
      <c r="DY130" s="241"/>
      <c r="DZ130" s="245"/>
    </row>
    <row r="131" spans="1:131" s="234" customFormat="1" ht="26.25" customHeight="1" thickBot="1" x14ac:dyDescent="0.2">
      <c r="A131" s="1154"/>
      <c r="B131" s="1155"/>
      <c r="C131" s="1155"/>
      <c r="D131" s="1155"/>
      <c r="E131" s="1155"/>
      <c r="F131" s="1155"/>
      <c r="G131" s="1155"/>
      <c r="H131" s="1155"/>
      <c r="I131" s="1155"/>
      <c r="J131" s="1155"/>
      <c r="K131" s="1155"/>
      <c r="L131" s="1155"/>
      <c r="M131" s="1155"/>
      <c r="N131" s="1155"/>
      <c r="O131" s="1155"/>
      <c r="P131" s="1155"/>
      <c r="Q131" s="1155"/>
      <c r="R131" s="1155"/>
      <c r="S131" s="1155"/>
      <c r="T131" s="1155"/>
      <c r="U131" s="1155"/>
      <c r="V131" s="1155"/>
      <c r="W131" s="1156" t="s">
        <v>468</v>
      </c>
      <c r="X131" s="1157"/>
      <c r="Y131" s="1157"/>
      <c r="Z131" s="1158"/>
      <c r="AA131" s="1159">
        <v>213749566</v>
      </c>
      <c r="AB131" s="1160"/>
      <c r="AC131" s="1160"/>
      <c r="AD131" s="1160"/>
      <c r="AE131" s="1161"/>
      <c r="AF131" s="1162">
        <v>212104832</v>
      </c>
      <c r="AG131" s="1160"/>
      <c r="AH131" s="1160"/>
      <c r="AI131" s="1160"/>
      <c r="AJ131" s="1161"/>
      <c r="AK131" s="1162">
        <v>211741622</v>
      </c>
      <c r="AL131" s="1160"/>
      <c r="AM131" s="1160"/>
      <c r="AN131" s="1160"/>
      <c r="AO131" s="1161"/>
      <c r="AP131" s="1163"/>
      <c r="AQ131" s="1164"/>
      <c r="AR131" s="1164"/>
      <c r="AS131" s="1164"/>
      <c r="AT131" s="1165"/>
      <c r="AU131" s="272"/>
      <c r="AV131" s="272"/>
      <c r="AW131" s="272"/>
      <c r="AX131" s="1131" t="s">
        <v>469</v>
      </c>
      <c r="AY131" s="1082"/>
      <c r="AZ131" s="1082"/>
      <c r="BA131" s="1082"/>
      <c r="BB131" s="1082"/>
      <c r="BC131" s="1082"/>
      <c r="BD131" s="1082"/>
      <c r="BE131" s="1083"/>
      <c r="BF131" s="1132">
        <v>111.6</v>
      </c>
      <c r="BG131" s="1133"/>
      <c r="BH131" s="1133"/>
      <c r="BI131" s="1133"/>
      <c r="BJ131" s="1133"/>
      <c r="BK131" s="1133"/>
      <c r="BL131" s="1134"/>
      <c r="BM131" s="1132">
        <v>400</v>
      </c>
      <c r="BN131" s="1133"/>
      <c r="BO131" s="1133"/>
      <c r="BP131" s="1133"/>
      <c r="BQ131" s="1133"/>
      <c r="BR131" s="1133"/>
      <c r="BS131" s="1134"/>
      <c r="BT131" s="1135"/>
      <c r="BU131" s="1136"/>
      <c r="BV131" s="1136"/>
      <c r="BW131" s="1136"/>
      <c r="BX131" s="1136"/>
      <c r="BY131" s="1136"/>
      <c r="BZ131" s="1137"/>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1"/>
      <c r="DQ131" s="241"/>
      <c r="DR131" s="241"/>
      <c r="DS131" s="241"/>
      <c r="DT131" s="241"/>
      <c r="DU131" s="241"/>
      <c r="DV131" s="241"/>
      <c r="DW131" s="241"/>
      <c r="DX131" s="241"/>
      <c r="DY131" s="241"/>
      <c r="DZ131" s="245"/>
    </row>
    <row r="132" spans="1:131" s="234" customFormat="1" ht="26.25" customHeight="1" x14ac:dyDescent="0.15">
      <c r="A132" s="1138" t="s">
        <v>470</v>
      </c>
      <c r="B132" s="1139"/>
      <c r="C132" s="1139"/>
      <c r="D132" s="1139"/>
      <c r="E132" s="1139"/>
      <c r="F132" s="1139"/>
      <c r="G132" s="1139"/>
      <c r="H132" s="1139"/>
      <c r="I132" s="1139"/>
      <c r="J132" s="1139"/>
      <c r="K132" s="1139"/>
      <c r="L132" s="1139"/>
      <c r="M132" s="1139"/>
      <c r="N132" s="1139"/>
      <c r="O132" s="1139"/>
      <c r="P132" s="1139"/>
      <c r="Q132" s="1139"/>
      <c r="R132" s="1139"/>
      <c r="S132" s="1139"/>
      <c r="T132" s="1139"/>
      <c r="U132" s="1139"/>
      <c r="V132" s="1142" t="s">
        <v>471</v>
      </c>
      <c r="W132" s="1142"/>
      <c r="X132" s="1142"/>
      <c r="Y132" s="1142"/>
      <c r="Z132" s="1143"/>
      <c r="AA132" s="1144">
        <v>9.3458833030000008</v>
      </c>
      <c r="AB132" s="1145"/>
      <c r="AC132" s="1145"/>
      <c r="AD132" s="1145"/>
      <c r="AE132" s="1146"/>
      <c r="AF132" s="1147">
        <v>9.9409328870000007</v>
      </c>
      <c r="AG132" s="1145"/>
      <c r="AH132" s="1145"/>
      <c r="AI132" s="1145"/>
      <c r="AJ132" s="1146"/>
      <c r="AK132" s="1147">
        <v>9.0614976019999993</v>
      </c>
      <c r="AL132" s="1145"/>
      <c r="AM132" s="1145"/>
      <c r="AN132" s="1145"/>
      <c r="AO132" s="1146"/>
      <c r="AP132" s="1040"/>
      <c r="AQ132" s="1041"/>
      <c r="AR132" s="1041"/>
      <c r="AS132" s="1041"/>
      <c r="AT132" s="1148"/>
      <c r="AU132" s="274"/>
      <c r="AV132" s="275"/>
      <c r="AW132" s="275"/>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2"/>
      <c r="BT132" s="241"/>
      <c r="BU132" s="241"/>
      <c r="BV132" s="241"/>
      <c r="BW132" s="241"/>
      <c r="BX132" s="241"/>
      <c r="BY132" s="241"/>
      <c r="BZ132" s="241"/>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5"/>
      <c r="DQ132" s="245"/>
      <c r="DR132" s="245"/>
      <c r="DS132" s="245"/>
      <c r="DT132" s="245"/>
      <c r="DU132" s="245"/>
      <c r="DV132" s="245"/>
      <c r="DW132" s="245"/>
      <c r="DX132" s="245"/>
      <c r="DY132" s="245"/>
      <c r="DZ132" s="245"/>
    </row>
    <row r="133" spans="1:131" s="234" customFormat="1" ht="26.25" customHeight="1" thickBot="1" x14ac:dyDescent="0.2">
      <c r="A133" s="1140"/>
      <c r="B133" s="1141"/>
      <c r="C133" s="1141"/>
      <c r="D133" s="1141"/>
      <c r="E133" s="1141"/>
      <c r="F133" s="1141"/>
      <c r="G133" s="1141"/>
      <c r="H133" s="1141"/>
      <c r="I133" s="1141"/>
      <c r="J133" s="1141"/>
      <c r="K133" s="1141"/>
      <c r="L133" s="1141"/>
      <c r="M133" s="1141"/>
      <c r="N133" s="1141"/>
      <c r="O133" s="1141"/>
      <c r="P133" s="1141"/>
      <c r="Q133" s="1141"/>
      <c r="R133" s="1141"/>
      <c r="S133" s="1141"/>
      <c r="T133" s="1141"/>
      <c r="U133" s="1141"/>
      <c r="V133" s="1125" t="s">
        <v>472</v>
      </c>
      <c r="W133" s="1125"/>
      <c r="X133" s="1125"/>
      <c r="Y133" s="1125"/>
      <c r="Z133" s="1126"/>
      <c r="AA133" s="1127">
        <v>10</v>
      </c>
      <c r="AB133" s="1128"/>
      <c r="AC133" s="1128"/>
      <c r="AD133" s="1128"/>
      <c r="AE133" s="1129"/>
      <c r="AF133" s="1127">
        <v>9.6</v>
      </c>
      <c r="AG133" s="1128"/>
      <c r="AH133" s="1128"/>
      <c r="AI133" s="1128"/>
      <c r="AJ133" s="1129"/>
      <c r="AK133" s="1127">
        <v>9.4</v>
      </c>
      <c r="AL133" s="1128"/>
      <c r="AM133" s="1128"/>
      <c r="AN133" s="1128"/>
      <c r="AO133" s="1129"/>
      <c r="AP133" s="1071"/>
      <c r="AQ133" s="1072"/>
      <c r="AR133" s="1072"/>
      <c r="AS133" s="1072"/>
      <c r="AT133" s="1130"/>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5"/>
      <c r="DQ133" s="245"/>
      <c r="DR133" s="245"/>
      <c r="DS133" s="245"/>
      <c r="DT133" s="245"/>
      <c r="DU133" s="245"/>
      <c r="DV133" s="245"/>
      <c r="DW133" s="245"/>
      <c r="DX133" s="245"/>
      <c r="DY133" s="245"/>
      <c r="DZ133" s="245"/>
    </row>
    <row r="134" spans="1:131" s="235" customFormat="1" ht="11.25" customHeight="1" x14ac:dyDescent="0.15">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5"/>
      <c r="DQ134" s="245"/>
      <c r="DR134" s="245"/>
      <c r="DS134" s="245"/>
      <c r="DT134" s="245"/>
      <c r="DU134" s="245"/>
      <c r="DV134" s="245"/>
      <c r="DW134" s="245"/>
      <c r="DX134" s="245"/>
      <c r="DY134" s="245"/>
      <c r="DZ134" s="245"/>
      <c r="EA134" s="234"/>
    </row>
    <row r="135" spans="1:131" ht="14.25" hidden="1" x14ac:dyDescent="0.15">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row r="136" spans="1:131" hidden="1" x14ac:dyDescent="0.15"/>
  </sheetData>
  <sheetProtection algorithmName="SHA-512" hashValue="CKVHmx3YchPHvOfq3V39ZYfEoPHFuqT1nDG+A01lbvza1aWxtuAAc5gPy9ufOTOPdFcDTt0iRhi9Q1eagvupzw==" saltValue="3Jidqo6gzd19wPsd9Bf8v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110"/>
  <sheetViews>
    <sheetView showGridLines="0" view="pageBreakPreview" zoomScale="85" zoomScaleNormal="85" zoomScaleSheetLayoutView="85" workbookViewId="0"/>
  </sheetViews>
  <sheetFormatPr defaultColWidth="0" defaultRowHeight="13.5" customHeight="1" zeroHeight="1" x14ac:dyDescent="0.15"/>
  <cols>
    <col min="1" max="2" width="2.75" style="279" customWidth="1"/>
    <col min="3" max="120" width="2.75" style="278" customWidth="1"/>
    <col min="121" max="16384" width="9" style="278" hidden="1"/>
  </cols>
  <sheetData>
    <row r="1" spans="2:2" x14ac:dyDescent="0.15">
      <c r="B1" s="278"/>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78" t="s">
        <v>473</v>
      </c>
    </row>
    <row r="98" spans="120:120" ht="13.5" hidden="1" customHeight="1" x14ac:dyDescent="0.15"/>
    <row r="99" spans="120:120" ht="13.5" hidden="1" customHeight="1" x14ac:dyDescent="0.15"/>
    <row r="100" spans="120:120" ht="13.5" hidden="1" customHeight="1" x14ac:dyDescent="0.15"/>
    <row r="101" spans="120:120" ht="13.5" hidden="1" customHeight="1" x14ac:dyDescent="0.15"/>
    <row r="102" spans="120:120" ht="13.5" hidden="1" customHeight="1" x14ac:dyDescent="0.15"/>
    <row r="103" spans="120:120" ht="13.5" hidden="1" customHeight="1" x14ac:dyDescent="0.15"/>
    <row r="104" spans="120:120" ht="13.5" hidden="1" customHeight="1" x14ac:dyDescent="0.15"/>
    <row r="105" spans="120:120" ht="13.5" hidden="1" customHeight="1" x14ac:dyDescent="0.15"/>
    <row r="106" spans="120:120" ht="13.5" hidden="1" customHeight="1" x14ac:dyDescent="0.15"/>
    <row r="107" spans="120:120" ht="13.5" hidden="1" customHeight="1" x14ac:dyDescent="0.15"/>
    <row r="108" spans="120:120" ht="13.5" hidden="1" customHeight="1" x14ac:dyDescent="0.15"/>
    <row r="109" spans="120:120" ht="13.5" hidden="1" customHeight="1" x14ac:dyDescent="0.15"/>
    <row r="110" spans="120:120" ht="13.5" hidden="1" customHeight="1" x14ac:dyDescent="0.15"/>
  </sheetData>
  <sheetProtection algorithmName="SHA-512" hashValue="jp/wmhmFy3DjfPmBTIggO94tX9tMyMqUICKbiQ19Mwlano6Fn13H7ifNefGvvrT8+yeSF8X3yLW8vBC9mvLb8g==" saltValue="SegA2NOykpsiRkg/cJkB6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79" customWidth="1"/>
    <col min="117" max="16384" width="9" style="278" hidden="1"/>
  </cols>
  <sheetData>
    <row r="1" spans="1:116" x14ac:dyDescent="0.15">
      <c r="A1" s="280"/>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1:116" x14ac:dyDescent="0.15">
      <c r="A2" s="280"/>
      <c r="B2" s="280"/>
      <c r="C2" s="280"/>
      <c r="D2" s="280"/>
      <c r="E2" s="280"/>
      <c r="F2" s="280"/>
      <c r="G2" s="280"/>
      <c r="H2" s="280"/>
      <c r="I2" s="280"/>
      <c r="J2" s="280"/>
      <c r="K2" s="280"/>
      <c r="L2" s="280"/>
      <c r="M2" s="280"/>
      <c r="N2" s="280"/>
      <c r="O2" s="280"/>
      <c r="P2" s="280"/>
      <c r="Q2" s="280"/>
      <c r="R2" s="280"/>
      <c r="S2" s="280"/>
      <c r="T2" s="281"/>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row>
    <row r="3" spans="1:116" x14ac:dyDescent="0.15">
      <c r="A3" s="280"/>
      <c r="B3" s="281"/>
      <c r="C3" s="281"/>
      <c r="D3" s="281"/>
      <c r="E3" s="281"/>
      <c r="F3" s="281"/>
      <c r="G3" s="281"/>
      <c r="H3" s="281"/>
      <c r="I3" s="281"/>
      <c r="J3" s="281"/>
      <c r="K3" s="281"/>
      <c r="L3" s="281"/>
      <c r="M3" s="281"/>
      <c r="N3" s="281"/>
      <c r="O3" s="281"/>
      <c r="P3" s="281"/>
      <c r="Q3" s="281"/>
      <c r="R3" s="281"/>
      <c r="S3" s="281"/>
      <c r="T3" s="280"/>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row>
    <row r="4" spans="1:116" x14ac:dyDescent="0.15">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row>
    <row r="5" spans="1:116" x14ac:dyDescent="0.15">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row>
    <row r="6" spans="1:116" x14ac:dyDescent="0.15">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row>
    <row r="7" spans="1:116" x14ac:dyDescent="0.15">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row>
    <row r="8" spans="1:116" x14ac:dyDescent="0.15">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row>
    <row r="9" spans="1:116" x14ac:dyDescent="0.15">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row>
    <row r="10" spans="1:116" x14ac:dyDescent="0.15">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row>
    <row r="11" spans="1:116" x14ac:dyDescent="0.15">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row>
    <row r="12" spans="1:116" x14ac:dyDescent="0.15">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row>
    <row r="13" spans="1:116" x14ac:dyDescent="0.15">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row>
    <row r="14" spans="1:116" x14ac:dyDescent="0.15">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row>
    <row r="15" spans="1:116" x14ac:dyDescent="0.15">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row>
    <row r="16" spans="1:116" x14ac:dyDescent="0.15">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row>
    <row r="17" spans="1:116" x14ac:dyDescent="0.15">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row>
    <row r="18" spans="1:116" x14ac:dyDescent="0.15">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row>
    <row r="19" spans="1:116" x14ac:dyDescent="0.15">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row>
    <row r="20" spans="1:116" x14ac:dyDescent="0.15">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row>
    <row r="21" spans="1:116" x14ac:dyDescent="0.15">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1"/>
    </row>
    <row r="22" spans="1:116" x14ac:dyDescent="0.15">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row>
    <row r="23" spans="1:116" x14ac:dyDescent="0.15">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row>
    <row r="24" spans="1:116" x14ac:dyDescent="0.15">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row>
    <row r="25" spans="1:116" x14ac:dyDescent="0.15">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row>
    <row r="26" spans="1:116" x14ac:dyDescent="0.15">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row>
    <row r="27" spans="1:116" x14ac:dyDescent="0.15">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row>
    <row r="28" spans="1:116" x14ac:dyDescent="0.15">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row>
    <row r="29" spans="1:116" x14ac:dyDescent="0.15">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row>
    <row r="30" spans="1:116" x14ac:dyDescent="0.15">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row>
    <row r="31" spans="1:116" x14ac:dyDescent="0.15">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row>
    <row r="32" spans="1:116" x14ac:dyDescent="0.15">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row>
    <row r="33" spans="1:116" x14ac:dyDescent="0.15">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row>
    <row r="34" spans="1:116" x14ac:dyDescent="0.15">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row>
    <row r="35" spans="1:116" x14ac:dyDescent="0.15">
      <c r="A35" s="280"/>
      <c r="B35" s="280"/>
      <c r="C35" s="280"/>
      <c r="D35" s="280"/>
      <c r="E35" s="280"/>
      <c r="F35" s="280"/>
      <c r="G35" s="280"/>
      <c r="H35" s="280"/>
      <c r="I35" s="280"/>
      <c r="J35" s="280"/>
      <c r="K35" s="280"/>
      <c r="L35" s="280"/>
      <c r="M35" s="281"/>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1"/>
      <c r="DH35" s="281"/>
      <c r="DI35" s="281"/>
      <c r="DJ35" s="281"/>
      <c r="DK35" s="281"/>
      <c r="DL35" s="281"/>
    </row>
    <row r="36" spans="1:116" x14ac:dyDescent="0.15">
      <c r="A36" s="280"/>
      <c r="B36" s="281"/>
      <c r="C36" s="281"/>
      <c r="D36" s="281"/>
      <c r="E36" s="281"/>
      <c r="F36" s="281"/>
      <c r="G36" s="281"/>
      <c r="H36" s="281"/>
      <c r="I36" s="281"/>
      <c r="J36" s="281"/>
      <c r="K36" s="281"/>
      <c r="L36" s="281"/>
      <c r="M36" s="280"/>
      <c r="N36" s="281"/>
      <c r="O36" s="281"/>
      <c r="P36" s="281"/>
      <c r="Q36" s="281"/>
      <c r="R36" s="281"/>
      <c r="S36" s="281"/>
      <c r="T36" s="280"/>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row>
    <row r="37" spans="1:116" x14ac:dyDescent="0.15">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1"/>
    </row>
    <row r="38" spans="1:116" x14ac:dyDescent="0.15">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1"/>
      <c r="DL38" s="281"/>
    </row>
    <row r="39" spans="1:116" x14ac:dyDescent="0.15">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row>
    <row r="40" spans="1:116" x14ac:dyDescent="0.15">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row>
    <row r="41" spans="1:116" x14ac:dyDescent="0.15">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row>
    <row r="42" spans="1:116" x14ac:dyDescent="0.15">
      <c r="A42" s="280"/>
      <c r="B42" s="280"/>
      <c r="C42" s="280"/>
      <c r="D42" s="280"/>
      <c r="E42" s="280"/>
      <c r="F42" s="280"/>
      <c r="G42" s="280"/>
      <c r="H42" s="280"/>
      <c r="I42" s="280"/>
      <c r="J42" s="280"/>
      <c r="K42" s="280"/>
      <c r="L42" s="280"/>
      <c r="M42" s="280"/>
      <c r="N42" s="280"/>
      <c r="O42" s="280"/>
      <c r="P42" s="280"/>
      <c r="Q42" s="280"/>
      <c r="R42" s="280"/>
      <c r="S42" s="280"/>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0"/>
      <c r="DA42" s="280"/>
      <c r="DB42" s="280"/>
      <c r="DC42" s="280"/>
      <c r="DD42" s="280"/>
      <c r="DE42" s="280"/>
      <c r="DF42" s="280"/>
      <c r="DG42" s="280"/>
      <c r="DH42" s="280"/>
      <c r="DI42" s="280"/>
      <c r="DJ42" s="280"/>
      <c r="DK42" s="280"/>
      <c r="DL42" s="280"/>
    </row>
    <row r="43" spans="1:116" x14ac:dyDescent="0.15">
      <c r="A43" s="280"/>
      <c r="B43" s="280"/>
      <c r="C43" s="280"/>
      <c r="D43" s="280"/>
      <c r="E43" s="280"/>
      <c r="F43" s="280"/>
      <c r="G43" s="280"/>
      <c r="H43" s="280"/>
      <c r="I43" s="280"/>
      <c r="J43" s="280"/>
      <c r="K43" s="280"/>
      <c r="L43" s="280"/>
      <c r="M43" s="280"/>
      <c r="N43" s="280"/>
      <c r="O43" s="280"/>
      <c r="P43" s="280"/>
      <c r="Q43" s="281"/>
      <c r="R43" s="281"/>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1"/>
      <c r="DA43" s="281"/>
      <c r="DB43" s="281"/>
      <c r="DC43" s="281"/>
      <c r="DD43" s="281"/>
      <c r="DE43" s="281"/>
      <c r="DF43" s="281"/>
      <c r="DG43" s="281"/>
      <c r="DH43" s="281"/>
      <c r="DI43" s="281"/>
      <c r="DJ43" s="281"/>
      <c r="DK43" s="281"/>
      <c r="DL43" s="281"/>
    </row>
    <row r="44" spans="1:116" x14ac:dyDescent="0.15">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1"/>
    </row>
    <row r="45" spans="1:116" x14ac:dyDescent="0.15">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row>
    <row r="46" spans="1:116" x14ac:dyDescent="0.15">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row>
    <row r="47" spans="1:116" x14ac:dyDescent="0.15">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row>
    <row r="48" spans="1:116" x14ac:dyDescent="0.15">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row>
    <row r="49" spans="1:116" x14ac:dyDescent="0.15">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row>
    <row r="50" spans="1:116" x14ac:dyDescent="0.15">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1"/>
      <c r="DH50" s="281"/>
      <c r="DI50" s="281"/>
      <c r="DJ50" s="281"/>
      <c r="DK50" s="281"/>
      <c r="DL50" s="281"/>
    </row>
    <row r="51" spans="1:116" x14ac:dyDescent="0.15">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row>
    <row r="52" spans="1:116" x14ac:dyDescent="0.15">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row>
    <row r="53" spans="1:116" x14ac:dyDescent="0.15">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1"/>
    </row>
    <row r="54" spans="1:116" x14ac:dyDescent="0.15">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row>
    <row r="55" spans="1:116" x14ac:dyDescent="0.15">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row>
    <row r="56" spans="1:116" x14ac:dyDescent="0.15">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row>
    <row r="57" spans="1:116" x14ac:dyDescent="0.15">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row>
    <row r="58" spans="1:116" x14ac:dyDescent="0.15">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row>
    <row r="59" spans="1:116" x14ac:dyDescent="0.15">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row>
    <row r="60" spans="1:116" x14ac:dyDescent="0.15">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row>
    <row r="61" spans="1:116" x14ac:dyDescent="0.15">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row>
    <row r="62" spans="1:116" x14ac:dyDescent="0.15">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row>
    <row r="63" spans="1:116" x14ac:dyDescent="0.15">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row>
    <row r="64" spans="1:116" x14ac:dyDescent="0.15">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row>
    <row r="65" spans="1:116" x14ac:dyDescent="0.15">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row>
    <row r="66" spans="1:116" x14ac:dyDescent="0.15">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row>
    <row r="67" spans="1:116" x14ac:dyDescent="0.15">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1"/>
      <c r="DK67" s="281"/>
      <c r="DL67" s="281"/>
    </row>
    <row r="68" spans="1:116" x14ac:dyDescent="0.15">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row>
    <row r="69" spans="1:116" x14ac:dyDescent="0.15">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row>
    <row r="70" spans="1:116" x14ac:dyDescent="0.15">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row>
    <row r="71" spans="1:116" x14ac:dyDescent="0.15">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row>
    <row r="72" spans="1:116" x14ac:dyDescent="0.15">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row>
    <row r="73" spans="1:116" x14ac:dyDescent="0.15">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row>
    <row r="74" spans="1:116" x14ac:dyDescent="0.15">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row>
    <row r="75" spans="1:116" x14ac:dyDescent="0.15">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row>
    <row r="76" spans="1:116" x14ac:dyDescent="0.15">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row>
    <row r="77" spans="1:116" x14ac:dyDescent="0.15">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row>
    <row r="78" spans="1:116" x14ac:dyDescent="0.15">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row>
    <row r="79" spans="1:116" x14ac:dyDescent="0.15">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row>
    <row r="80" spans="1:116" x14ac:dyDescent="0.15">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row>
    <row r="81" spans="1:116" x14ac:dyDescent="0.15">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row>
    <row r="82" spans="1:116" x14ac:dyDescent="0.15">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row>
    <row r="83" spans="1:116" x14ac:dyDescent="0.15">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row>
    <row r="84" spans="1:116" x14ac:dyDescent="0.15">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row>
    <row r="85" spans="1:116" x14ac:dyDescent="0.15">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row>
    <row r="86" spans="1:116" x14ac:dyDescent="0.15">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row>
    <row r="87" spans="1:116" x14ac:dyDescent="0.15">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row>
    <row r="88" spans="1:116" x14ac:dyDescent="0.15">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row>
    <row r="89" spans="1:116" x14ac:dyDescent="0.15">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t="s">
        <v>474</v>
      </c>
    </row>
    <row r="90" spans="1:116" ht="13.5" hidden="1" customHeight="1" x14ac:dyDescent="0.15"/>
    <row r="91" spans="1:116" ht="13.5" hidden="1" customHeight="1" x14ac:dyDescent="0.15"/>
    <row r="92" spans="1:116" ht="13.5" hidden="1" customHeight="1" x14ac:dyDescent="0.15"/>
    <row r="93" spans="1:116" ht="13.5" hidden="1" customHeight="1" x14ac:dyDescent="0.15"/>
    <row r="94" spans="1:116" ht="13.5" hidden="1" customHeight="1" x14ac:dyDescent="0.15"/>
    <row r="95" spans="1:116" ht="13.5" hidden="1" customHeight="1" x14ac:dyDescent="0.15"/>
    <row r="96" spans="1:11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ojRo5YbvVLKr14QlreB1JZUS4ksypQBHv73V4N+mJpO80Q3eUCARW5TE45XzrI7JmNEEd3kVe1FTHlwd6UIqg==" saltValue="GHU9GBgFVl4mr/oGQIVEm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55" zoomScaleSheetLayoutView="55" workbookViewId="0"/>
  </sheetViews>
  <sheetFormatPr defaultColWidth="0" defaultRowHeight="13.5" customHeight="1" zeroHeight="1" x14ac:dyDescent="0.15"/>
  <cols>
    <col min="1" max="36" width="2.5" style="282" customWidth="1"/>
    <col min="37" max="44" width="17" style="282" customWidth="1"/>
    <col min="45" max="45" width="6.125" style="289" customWidth="1"/>
    <col min="46" max="46" width="3" style="287" customWidth="1"/>
    <col min="47" max="47" width="19.125" style="282" hidden="1" customWidth="1"/>
    <col min="48" max="52" width="12.625" style="282" hidden="1" customWidth="1"/>
    <col min="53" max="16384" width="8.625" style="282" hidden="1"/>
  </cols>
  <sheetData>
    <row r="1" spans="1:46" x14ac:dyDescent="0.15">
      <c r="AS1" s="283"/>
      <c r="AT1" s="283"/>
    </row>
    <row r="2" spans="1:46" x14ac:dyDescent="0.15">
      <c r="AS2" s="283"/>
      <c r="AT2" s="283"/>
    </row>
    <row r="3" spans="1:46" x14ac:dyDescent="0.15">
      <c r="AS3" s="283"/>
      <c r="AT3" s="283"/>
    </row>
    <row r="4" spans="1:46" x14ac:dyDescent="0.15">
      <c r="AS4" s="283"/>
      <c r="AT4" s="283"/>
    </row>
    <row r="5" spans="1:46" ht="17.25" x14ac:dyDescent="0.15">
      <c r="A5" s="284" t="s">
        <v>475</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row>
    <row r="6" spans="1:46" x14ac:dyDescent="0.15">
      <c r="A6" s="287"/>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8" t="s">
        <v>476</v>
      </c>
      <c r="AL6" s="288"/>
      <c r="AM6" s="288"/>
      <c r="AN6" s="288"/>
      <c r="AO6" s="283"/>
      <c r="AP6" s="283"/>
      <c r="AQ6" s="283"/>
      <c r="AR6" s="283"/>
    </row>
    <row r="7" spans="1:46" x14ac:dyDescent="0.15">
      <c r="A7" s="287"/>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90"/>
      <c r="AL7" s="291"/>
      <c r="AM7" s="291"/>
      <c r="AN7" s="292"/>
      <c r="AO7" s="1166" t="s">
        <v>477</v>
      </c>
      <c r="AP7" s="293"/>
      <c r="AQ7" s="294" t="s">
        <v>478</v>
      </c>
      <c r="AR7" s="295"/>
    </row>
    <row r="8" spans="1:46" x14ac:dyDescent="0.15">
      <c r="A8" s="287"/>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96"/>
      <c r="AL8" s="297"/>
      <c r="AM8" s="297"/>
      <c r="AN8" s="298"/>
      <c r="AO8" s="1167"/>
      <c r="AP8" s="299" t="s">
        <v>479</v>
      </c>
      <c r="AQ8" s="300" t="s">
        <v>480</v>
      </c>
      <c r="AR8" s="301" t="s">
        <v>481</v>
      </c>
    </row>
    <row r="9" spans="1:46" x14ac:dyDescent="0.15">
      <c r="A9" s="287"/>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1168" t="s">
        <v>482</v>
      </c>
      <c r="AL9" s="1169"/>
      <c r="AM9" s="1169"/>
      <c r="AN9" s="1170"/>
      <c r="AO9" s="302">
        <v>124440392</v>
      </c>
      <c r="AP9" s="302">
        <v>150149</v>
      </c>
      <c r="AQ9" s="303">
        <v>137138</v>
      </c>
      <c r="AR9" s="304">
        <v>9.5</v>
      </c>
    </row>
    <row r="10" spans="1:46" x14ac:dyDescent="0.15">
      <c r="A10" s="287"/>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1168" t="s">
        <v>483</v>
      </c>
      <c r="AL10" s="1169"/>
      <c r="AM10" s="1169"/>
      <c r="AN10" s="1170"/>
      <c r="AO10" s="302">
        <v>127182</v>
      </c>
      <c r="AP10" s="302">
        <v>153</v>
      </c>
      <c r="AQ10" s="303">
        <v>357</v>
      </c>
      <c r="AR10" s="304">
        <v>-57.1</v>
      </c>
    </row>
    <row r="11" spans="1:46" ht="13.5" customHeight="1" x14ac:dyDescent="0.15">
      <c r="A11" s="287"/>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1168" t="s">
        <v>484</v>
      </c>
      <c r="AL11" s="1169"/>
      <c r="AM11" s="1169"/>
      <c r="AN11" s="1170"/>
      <c r="AO11" s="302" t="s">
        <v>485</v>
      </c>
      <c r="AP11" s="302" t="s">
        <v>485</v>
      </c>
      <c r="AQ11" s="303">
        <v>818</v>
      </c>
      <c r="AR11" s="304" t="s">
        <v>485</v>
      </c>
    </row>
    <row r="12" spans="1:46" ht="13.5" customHeight="1" x14ac:dyDescent="0.15">
      <c r="A12" s="287"/>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1168" t="s">
        <v>486</v>
      </c>
      <c r="AL12" s="1169"/>
      <c r="AM12" s="1169"/>
      <c r="AN12" s="1170"/>
      <c r="AO12" s="302" t="s">
        <v>485</v>
      </c>
      <c r="AP12" s="302" t="s">
        <v>485</v>
      </c>
      <c r="AQ12" s="303" t="s">
        <v>485</v>
      </c>
      <c r="AR12" s="304" t="s">
        <v>485</v>
      </c>
    </row>
    <row r="13" spans="1:46" ht="13.5" customHeight="1" x14ac:dyDescent="0.15">
      <c r="A13" s="287"/>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1168" t="s">
        <v>487</v>
      </c>
      <c r="AL13" s="1169"/>
      <c r="AM13" s="1169"/>
      <c r="AN13" s="1170"/>
      <c r="AO13" s="302" t="s">
        <v>485</v>
      </c>
      <c r="AP13" s="302" t="s">
        <v>485</v>
      </c>
      <c r="AQ13" s="303">
        <v>9</v>
      </c>
      <c r="AR13" s="304" t="s">
        <v>485</v>
      </c>
    </row>
    <row r="14" spans="1:46" ht="13.5" customHeight="1" x14ac:dyDescent="0.15">
      <c r="A14" s="287"/>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168" t="s">
        <v>488</v>
      </c>
      <c r="AL14" s="1169"/>
      <c r="AM14" s="1169"/>
      <c r="AN14" s="1170"/>
      <c r="AO14" s="302">
        <v>1182331</v>
      </c>
      <c r="AP14" s="302">
        <v>1427</v>
      </c>
      <c r="AQ14" s="303">
        <v>2491</v>
      </c>
      <c r="AR14" s="304">
        <v>-42.7</v>
      </c>
    </row>
    <row r="15" spans="1:46" x14ac:dyDescent="0.15">
      <c r="A15" s="287"/>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168" t="s">
        <v>489</v>
      </c>
      <c r="AL15" s="1169"/>
      <c r="AM15" s="1169"/>
      <c r="AN15" s="1170"/>
      <c r="AO15" s="302">
        <v>-11392596</v>
      </c>
      <c r="AP15" s="302">
        <v>-13746</v>
      </c>
      <c r="AQ15" s="303">
        <v>-11877</v>
      </c>
      <c r="AR15" s="304">
        <v>15.7</v>
      </c>
    </row>
    <row r="16" spans="1:46" x14ac:dyDescent="0.15">
      <c r="A16" s="28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1174" t="s">
        <v>157</v>
      </c>
      <c r="AL16" s="1175"/>
      <c r="AM16" s="1175"/>
      <c r="AN16" s="1176"/>
      <c r="AO16" s="302">
        <v>114357309</v>
      </c>
      <c r="AP16" s="302">
        <v>137983</v>
      </c>
      <c r="AQ16" s="303">
        <v>128937</v>
      </c>
      <c r="AR16" s="304">
        <v>7</v>
      </c>
    </row>
    <row r="17" spans="1:46" x14ac:dyDescent="0.15">
      <c r="A17" s="287"/>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305"/>
      <c r="AL17" s="305"/>
      <c r="AM17" s="305"/>
      <c r="AN17" s="305"/>
      <c r="AO17" s="306"/>
      <c r="AP17" s="306"/>
      <c r="AQ17" s="306"/>
      <c r="AR17" s="307"/>
    </row>
    <row r="18" spans="1:46" x14ac:dyDescent="0.15">
      <c r="A18" s="28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308"/>
      <c r="AR18" s="308"/>
    </row>
    <row r="19" spans="1:46" x14ac:dyDescent="0.15">
      <c r="A19" s="287"/>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t="s">
        <v>490</v>
      </c>
      <c r="AL19" s="283"/>
      <c r="AM19" s="283"/>
      <c r="AN19" s="283"/>
      <c r="AO19" s="283"/>
      <c r="AP19" s="283"/>
      <c r="AQ19" s="283"/>
      <c r="AR19" s="283"/>
    </row>
    <row r="20" spans="1:46" x14ac:dyDescent="0.15">
      <c r="A20" s="287"/>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309"/>
      <c r="AL20" s="310"/>
      <c r="AM20" s="310"/>
      <c r="AN20" s="311"/>
      <c r="AO20" s="312" t="s">
        <v>491</v>
      </c>
      <c r="AP20" s="313" t="s">
        <v>492</v>
      </c>
      <c r="AQ20" s="314" t="s">
        <v>493</v>
      </c>
      <c r="AR20" s="315"/>
    </row>
    <row r="21" spans="1:46" s="321" customFormat="1" x14ac:dyDescent="0.15">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1177" t="s">
        <v>494</v>
      </c>
      <c r="AL21" s="1178"/>
      <c r="AM21" s="1178"/>
      <c r="AN21" s="1179"/>
      <c r="AO21" s="317">
        <v>1582.57</v>
      </c>
      <c r="AP21" s="318">
        <v>1453.19</v>
      </c>
      <c r="AQ21" s="319">
        <v>129.38</v>
      </c>
      <c r="AR21" s="288"/>
      <c r="AS21" s="320"/>
      <c r="AT21" s="316"/>
    </row>
    <row r="22" spans="1:46" s="321" customFormat="1" x14ac:dyDescent="0.15">
      <c r="A22" s="31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1177" t="s">
        <v>495</v>
      </c>
      <c r="AL22" s="1178"/>
      <c r="AM22" s="1178"/>
      <c r="AN22" s="1179"/>
      <c r="AO22" s="322">
        <v>100.2</v>
      </c>
      <c r="AP22" s="323">
        <v>98.7</v>
      </c>
      <c r="AQ22" s="324">
        <v>1.5</v>
      </c>
      <c r="AR22" s="308"/>
      <c r="AS22" s="320"/>
      <c r="AT22" s="316"/>
    </row>
    <row r="23" spans="1:46" s="321" customFormat="1" x14ac:dyDescent="0.15">
      <c r="A23" s="316"/>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308"/>
      <c r="AQ23" s="308"/>
      <c r="AR23" s="308"/>
      <c r="AS23" s="320"/>
      <c r="AT23" s="316"/>
    </row>
    <row r="24" spans="1:46" s="321" customFormat="1" x14ac:dyDescent="0.15">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308"/>
      <c r="AQ24" s="308"/>
      <c r="AR24" s="308"/>
      <c r="AS24" s="320"/>
      <c r="AT24" s="316"/>
    </row>
    <row r="25" spans="1:46" s="321" customFormat="1" x14ac:dyDescent="0.15">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327"/>
      <c r="AR25" s="327"/>
      <c r="AS25" s="328"/>
      <c r="AT25" s="316"/>
    </row>
    <row r="26" spans="1:46" s="321" customFormat="1" x14ac:dyDescent="0.15">
      <c r="A26" s="288" t="s">
        <v>496</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308"/>
      <c r="AQ26" s="308"/>
      <c r="AR26" s="308"/>
      <c r="AS26" s="288"/>
      <c r="AT26" s="288"/>
    </row>
    <row r="27" spans="1:46" x14ac:dyDescent="0.15">
      <c r="A27" s="329"/>
      <c r="AO27" s="283"/>
      <c r="AP27" s="283"/>
      <c r="AQ27" s="283"/>
      <c r="AR27" s="283"/>
      <c r="AS27" s="283"/>
      <c r="AT27" s="283"/>
    </row>
    <row r="28" spans="1:46" ht="17.25" x14ac:dyDescent="0.15">
      <c r="A28" s="284" t="s">
        <v>497</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330"/>
    </row>
    <row r="29" spans="1:46" x14ac:dyDescent="0.15">
      <c r="A29" s="287"/>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8" t="s">
        <v>498</v>
      </c>
      <c r="AL29" s="288"/>
      <c r="AM29" s="288"/>
      <c r="AN29" s="288"/>
      <c r="AO29" s="283"/>
      <c r="AP29" s="283"/>
      <c r="AQ29" s="283"/>
      <c r="AR29" s="283"/>
      <c r="AS29" s="331"/>
    </row>
    <row r="30" spans="1:46" x14ac:dyDescent="0.15">
      <c r="A30" s="287"/>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90"/>
      <c r="AL30" s="291"/>
      <c r="AM30" s="291"/>
      <c r="AN30" s="292"/>
      <c r="AO30" s="1166" t="s">
        <v>477</v>
      </c>
      <c r="AP30" s="293"/>
      <c r="AQ30" s="294" t="s">
        <v>478</v>
      </c>
      <c r="AR30" s="295"/>
    </row>
    <row r="31" spans="1:46" x14ac:dyDescent="0.15">
      <c r="A31" s="28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96"/>
      <c r="AL31" s="297"/>
      <c r="AM31" s="297"/>
      <c r="AN31" s="298"/>
      <c r="AO31" s="1167"/>
      <c r="AP31" s="299" t="s">
        <v>479</v>
      </c>
      <c r="AQ31" s="300" t="s">
        <v>480</v>
      </c>
      <c r="AR31" s="301" t="s">
        <v>481</v>
      </c>
    </row>
    <row r="32" spans="1:46" ht="27" customHeight="1" x14ac:dyDescent="0.15">
      <c r="A32" s="287"/>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1171" t="s">
        <v>499</v>
      </c>
      <c r="AL32" s="1172"/>
      <c r="AM32" s="1172"/>
      <c r="AN32" s="1173"/>
      <c r="AO32" s="302">
        <v>63273382</v>
      </c>
      <c r="AP32" s="302">
        <v>76345</v>
      </c>
      <c r="AQ32" s="303">
        <v>74230</v>
      </c>
      <c r="AR32" s="304">
        <v>2.8</v>
      </c>
    </row>
    <row r="33" spans="1:46" ht="13.5" customHeight="1" x14ac:dyDescent="0.15">
      <c r="A33" s="287"/>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1171" t="s">
        <v>500</v>
      </c>
      <c r="AL33" s="1172"/>
      <c r="AM33" s="1172"/>
      <c r="AN33" s="1173"/>
      <c r="AO33" s="302" t="s">
        <v>485</v>
      </c>
      <c r="AP33" s="302" t="s">
        <v>485</v>
      </c>
      <c r="AQ33" s="303" t="s">
        <v>485</v>
      </c>
      <c r="AR33" s="304" t="s">
        <v>485</v>
      </c>
    </row>
    <row r="34" spans="1:46" ht="27" customHeight="1" x14ac:dyDescent="0.15">
      <c r="A34" s="287"/>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1171" t="s">
        <v>501</v>
      </c>
      <c r="AL34" s="1172"/>
      <c r="AM34" s="1172"/>
      <c r="AN34" s="1173"/>
      <c r="AO34" s="302">
        <v>1666667</v>
      </c>
      <c r="AP34" s="302">
        <v>2011</v>
      </c>
      <c r="AQ34" s="303">
        <v>4236</v>
      </c>
      <c r="AR34" s="304">
        <v>-52.5</v>
      </c>
    </row>
    <row r="35" spans="1:46" ht="27" customHeight="1" x14ac:dyDescent="0.15">
      <c r="A35" s="287"/>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1171" t="s">
        <v>502</v>
      </c>
      <c r="AL35" s="1172"/>
      <c r="AM35" s="1172"/>
      <c r="AN35" s="1173"/>
      <c r="AO35" s="302" t="s">
        <v>485</v>
      </c>
      <c r="AP35" s="302" t="s">
        <v>485</v>
      </c>
      <c r="AQ35" s="303">
        <v>1743</v>
      </c>
      <c r="AR35" s="304" t="s">
        <v>485</v>
      </c>
    </row>
    <row r="36" spans="1:46" ht="27" customHeight="1" x14ac:dyDescent="0.15">
      <c r="A36" s="287"/>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1171" t="s">
        <v>503</v>
      </c>
      <c r="AL36" s="1172"/>
      <c r="AM36" s="1172"/>
      <c r="AN36" s="1173"/>
      <c r="AO36" s="302" t="s">
        <v>485</v>
      </c>
      <c r="AP36" s="302" t="s">
        <v>485</v>
      </c>
      <c r="AQ36" s="303">
        <v>166</v>
      </c>
      <c r="AR36" s="304" t="s">
        <v>485</v>
      </c>
    </row>
    <row r="37" spans="1:46" ht="13.5" customHeight="1" x14ac:dyDescent="0.15">
      <c r="A37" s="28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1171" t="s">
        <v>504</v>
      </c>
      <c r="AL37" s="1172"/>
      <c r="AM37" s="1172"/>
      <c r="AN37" s="1173"/>
      <c r="AO37" s="302">
        <v>1248859</v>
      </c>
      <c r="AP37" s="302">
        <v>1507</v>
      </c>
      <c r="AQ37" s="303">
        <v>811</v>
      </c>
      <c r="AR37" s="304">
        <v>85.8</v>
      </c>
    </row>
    <row r="38" spans="1:46" ht="27" customHeight="1" x14ac:dyDescent="0.15">
      <c r="A38" s="28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1180" t="s">
        <v>505</v>
      </c>
      <c r="AL38" s="1181"/>
      <c r="AM38" s="1181"/>
      <c r="AN38" s="1182"/>
      <c r="AO38" s="332">
        <v>433</v>
      </c>
      <c r="AP38" s="332">
        <v>1</v>
      </c>
      <c r="AQ38" s="333">
        <v>2</v>
      </c>
      <c r="AR38" s="324">
        <v>-50</v>
      </c>
      <c r="AS38" s="331"/>
    </row>
    <row r="39" spans="1:46" x14ac:dyDescent="0.15">
      <c r="A39" s="287"/>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1180" t="s">
        <v>506</v>
      </c>
      <c r="AL39" s="1181"/>
      <c r="AM39" s="1181"/>
      <c r="AN39" s="1182"/>
      <c r="AO39" s="302">
        <v>-1932346</v>
      </c>
      <c r="AP39" s="302">
        <v>-2332</v>
      </c>
      <c r="AQ39" s="303">
        <v>-2418</v>
      </c>
      <c r="AR39" s="304">
        <v>-3.6</v>
      </c>
      <c r="AS39" s="331"/>
    </row>
    <row r="40" spans="1:46" ht="27" customHeight="1" x14ac:dyDescent="0.15">
      <c r="A40" s="287"/>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1171" t="s">
        <v>507</v>
      </c>
      <c r="AL40" s="1172"/>
      <c r="AM40" s="1172"/>
      <c r="AN40" s="1173"/>
      <c r="AO40" s="302">
        <v>-45070033</v>
      </c>
      <c r="AP40" s="302">
        <v>-54381</v>
      </c>
      <c r="AQ40" s="303">
        <v>-51416</v>
      </c>
      <c r="AR40" s="304">
        <v>5.8</v>
      </c>
      <c r="AS40" s="331"/>
    </row>
    <row r="41" spans="1:46" x14ac:dyDescent="0.15">
      <c r="A41" s="287"/>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1174" t="s">
        <v>508</v>
      </c>
      <c r="AL41" s="1175"/>
      <c r="AM41" s="1175"/>
      <c r="AN41" s="1176"/>
      <c r="AO41" s="302">
        <v>19186962</v>
      </c>
      <c r="AP41" s="302">
        <v>23151</v>
      </c>
      <c r="AQ41" s="303">
        <v>27354</v>
      </c>
      <c r="AR41" s="304">
        <v>-15.4</v>
      </c>
      <c r="AS41" s="331"/>
    </row>
    <row r="42" spans="1:46" x14ac:dyDescent="0.15">
      <c r="A42" s="287"/>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308"/>
      <c r="AR42" s="308"/>
      <c r="AS42" s="331"/>
    </row>
    <row r="43" spans="1:46" x14ac:dyDescent="0.15">
      <c r="A43" s="287"/>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334"/>
      <c r="AQ43" s="308"/>
      <c r="AR43" s="283"/>
      <c r="AS43" s="331"/>
    </row>
    <row r="44" spans="1:46" x14ac:dyDescent="0.15">
      <c r="A44" s="287"/>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308"/>
      <c r="AR44" s="283"/>
    </row>
    <row r="45" spans="1:46" x14ac:dyDescent="0.15">
      <c r="A45" s="285"/>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335"/>
      <c r="AR45" s="285"/>
      <c r="AS45" s="285"/>
      <c r="AT45" s="283"/>
    </row>
    <row r="46" spans="1:46" x14ac:dyDescent="0.15">
      <c r="A46" s="336"/>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283"/>
    </row>
    <row r="47" spans="1:46" ht="17.25" customHeight="1" x14ac:dyDescent="0.15">
      <c r="A47" s="337" t="s">
        <v>509</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row>
    <row r="48" spans="1:46" x14ac:dyDescent="0.15">
      <c r="A48" s="287"/>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38" t="s">
        <v>510</v>
      </c>
      <c r="AL48" s="338"/>
      <c r="AM48" s="338"/>
      <c r="AN48" s="338"/>
      <c r="AO48" s="338"/>
      <c r="AP48" s="338"/>
      <c r="AQ48" s="339"/>
      <c r="AR48" s="338"/>
    </row>
    <row r="49" spans="1:44" ht="13.5" customHeight="1" x14ac:dyDescent="0.15">
      <c r="A49" s="287"/>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340"/>
      <c r="AL49" s="341"/>
      <c r="AM49" s="1183" t="s">
        <v>477</v>
      </c>
      <c r="AN49" s="1185" t="s">
        <v>511</v>
      </c>
      <c r="AO49" s="1186"/>
      <c r="AP49" s="1186"/>
      <c r="AQ49" s="1186"/>
      <c r="AR49" s="1187"/>
    </row>
    <row r="50" spans="1:44" x14ac:dyDescent="0.15">
      <c r="A50" s="28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342"/>
      <c r="AL50" s="343"/>
      <c r="AM50" s="1184"/>
      <c r="AN50" s="344" t="s">
        <v>512</v>
      </c>
      <c r="AO50" s="345" t="s">
        <v>513</v>
      </c>
      <c r="AP50" s="346" t="s">
        <v>514</v>
      </c>
      <c r="AQ50" s="347" t="s">
        <v>515</v>
      </c>
      <c r="AR50" s="348" t="s">
        <v>516</v>
      </c>
    </row>
    <row r="51" spans="1:44" x14ac:dyDescent="0.15">
      <c r="A51" s="28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340" t="s">
        <v>517</v>
      </c>
      <c r="AL51" s="341"/>
      <c r="AM51" s="349">
        <v>99378781</v>
      </c>
      <c r="AN51" s="350">
        <v>117272</v>
      </c>
      <c r="AO51" s="351">
        <v>4.5</v>
      </c>
      <c r="AP51" s="352">
        <v>94715</v>
      </c>
      <c r="AQ51" s="353">
        <v>6.9</v>
      </c>
      <c r="AR51" s="354">
        <v>-2.4</v>
      </c>
    </row>
    <row r="52" spans="1:44" x14ac:dyDescent="0.15">
      <c r="A52" s="287"/>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355"/>
      <c r="AL52" s="356" t="s">
        <v>518</v>
      </c>
      <c r="AM52" s="357">
        <v>40783565</v>
      </c>
      <c r="AN52" s="358">
        <v>48127</v>
      </c>
      <c r="AO52" s="359">
        <v>23.7</v>
      </c>
      <c r="AP52" s="360">
        <v>24902</v>
      </c>
      <c r="AQ52" s="361">
        <v>29</v>
      </c>
      <c r="AR52" s="362">
        <v>-5.3</v>
      </c>
    </row>
    <row r="53" spans="1:44" x14ac:dyDescent="0.15">
      <c r="A53" s="287"/>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340" t="s">
        <v>519</v>
      </c>
      <c r="AL53" s="341"/>
      <c r="AM53" s="349">
        <v>90123967</v>
      </c>
      <c r="AN53" s="350">
        <v>106978</v>
      </c>
      <c r="AO53" s="351">
        <v>-8.8000000000000007</v>
      </c>
      <c r="AP53" s="352">
        <v>97161</v>
      </c>
      <c r="AQ53" s="353">
        <v>2.6</v>
      </c>
      <c r="AR53" s="354">
        <v>-11.4</v>
      </c>
    </row>
    <row r="54" spans="1:44" x14ac:dyDescent="0.15">
      <c r="A54" s="287"/>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355"/>
      <c r="AL54" s="356" t="s">
        <v>518</v>
      </c>
      <c r="AM54" s="357">
        <v>34028269</v>
      </c>
      <c r="AN54" s="358">
        <v>40392</v>
      </c>
      <c r="AO54" s="359">
        <v>-16.100000000000001</v>
      </c>
      <c r="AP54" s="360">
        <v>26543</v>
      </c>
      <c r="AQ54" s="361">
        <v>6.6</v>
      </c>
      <c r="AR54" s="362">
        <v>-22.7</v>
      </c>
    </row>
    <row r="55" spans="1:44" x14ac:dyDescent="0.15">
      <c r="A55" s="287"/>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340" t="s">
        <v>520</v>
      </c>
      <c r="AL55" s="341"/>
      <c r="AM55" s="349">
        <v>86029051</v>
      </c>
      <c r="AN55" s="350">
        <v>102663</v>
      </c>
      <c r="AO55" s="351">
        <v>-4</v>
      </c>
      <c r="AP55" s="352">
        <v>101731</v>
      </c>
      <c r="AQ55" s="353">
        <v>4.7</v>
      </c>
      <c r="AR55" s="354">
        <v>-8.6999999999999993</v>
      </c>
    </row>
    <row r="56" spans="1:44" x14ac:dyDescent="0.15">
      <c r="A56" s="287"/>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355"/>
      <c r="AL56" s="356" t="s">
        <v>518</v>
      </c>
      <c r="AM56" s="357">
        <v>30700988</v>
      </c>
      <c r="AN56" s="358">
        <v>36637</v>
      </c>
      <c r="AO56" s="359">
        <v>-9.3000000000000007</v>
      </c>
      <c r="AP56" s="360">
        <v>26906</v>
      </c>
      <c r="AQ56" s="361">
        <v>1.4</v>
      </c>
      <c r="AR56" s="362">
        <v>-10.7</v>
      </c>
    </row>
    <row r="57" spans="1:44" x14ac:dyDescent="0.15">
      <c r="A57" s="287"/>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340" t="s">
        <v>521</v>
      </c>
      <c r="AL57" s="341"/>
      <c r="AM57" s="349">
        <v>89438703</v>
      </c>
      <c r="AN57" s="350">
        <v>107334</v>
      </c>
      <c r="AO57" s="351">
        <v>4.5</v>
      </c>
      <c r="AP57" s="352">
        <v>108224</v>
      </c>
      <c r="AQ57" s="353">
        <v>6.4</v>
      </c>
      <c r="AR57" s="354">
        <v>-1.9</v>
      </c>
    </row>
    <row r="58" spans="1:44" x14ac:dyDescent="0.15">
      <c r="A58" s="287"/>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355"/>
      <c r="AL58" s="356" t="s">
        <v>518</v>
      </c>
      <c r="AM58" s="357">
        <v>32981386</v>
      </c>
      <c r="AN58" s="358">
        <v>39581</v>
      </c>
      <c r="AO58" s="359">
        <v>8</v>
      </c>
      <c r="AP58" s="360">
        <v>27358</v>
      </c>
      <c r="AQ58" s="361">
        <v>1.7</v>
      </c>
      <c r="AR58" s="362">
        <v>6.3</v>
      </c>
    </row>
    <row r="59" spans="1:44" x14ac:dyDescent="0.15">
      <c r="A59" s="287"/>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340" t="s">
        <v>522</v>
      </c>
      <c r="AL59" s="341"/>
      <c r="AM59" s="349">
        <v>85218399</v>
      </c>
      <c r="AN59" s="350">
        <v>102824</v>
      </c>
      <c r="AO59" s="351">
        <v>-4.2</v>
      </c>
      <c r="AP59" s="352">
        <v>105585</v>
      </c>
      <c r="AQ59" s="353">
        <v>-2.4</v>
      </c>
      <c r="AR59" s="354">
        <v>-1.8</v>
      </c>
    </row>
    <row r="60" spans="1:44" x14ac:dyDescent="0.15">
      <c r="A60" s="287"/>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355"/>
      <c r="AL60" s="356" t="s">
        <v>518</v>
      </c>
      <c r="AM60" s="357">
        <v>33210547</v>
      </c>
      <c r="AN60" s="358">
        <v>40072</v>
      </c>
      <c r="AO60" s="359">
        <v>1.2</v>
      </c>
      <c r="AP60" s="360">
        <v>26225</v>
      </c>
      <c r="AQ60" s="361">
        <v>-4.0999999999999996</v>
      </c>
      <c r="AR60" s="362">
        <v>5.3</v>
      </c>
    </row>
    <row r="61" spans="1:44" x14ac:dyDescent="0.15">
      <c r="A61" s="287"/>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340" t="s">
        <v>523</v>
      </c>
      <c r="AL61" s="363"/>
      <c r="AM61" s="364">
        <v>90037780</v>
      </c>
      <c r="AN61" s="365">
        <v>107414</v>
      </c>
      <c r="AO61" s="366">
        <v>-1.6</v>
      </c>
      <c r="AP61" s="367">
        <v>101483</v>
      </c>
      <c r="AQ61" s="368">
        <v>3.6</v>
      </c>
      <c r="AR61" s="354">
        <v>-5.2</v>
      </c>
    </row>
    <row r="62" spans="1:44" x14ac:dyDescent="0.15">
      <c r="A62" s="28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355"/>
      <c r="AL62" s="356" t="s">
        <v>518</v>
      </c>
      <c r="AM62" s="357">
        <v>34340951</v>
      </c>
      <c r="AN62" s="358">
        <v>40962</v>
      </c>
      <c r="AO62" s="359">
        <v>1.5</v>
      </c>
      <c r="AP62" s="360">
        <v>26387</v>
      </c>
      <c r="AQ62" s="361">
        <v>6.9</v>
      </c>
      <c r="AR62" s="362">
        <v>-5.4</v>
      </c>
    </row>
    <row r="63" spans="1:44" x14ac:dyDescent="0.15">
      <c r="A63" s="28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row>
    <row r="64" spans="1:44" x14ac:dyDescent="0.15">
      <c r="A64" s="287"/>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row>
    <row r="65" spans="1:46" x14ac:dyDescent="0.15">
      <c r="A65" s="28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row>
    <row r="66" spans="1:46" x14ac:dyDescent="0.15">
      <c r="A66" s="369"/>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70"/>
    </row>
    <row r="67" spans="1:46" ht="13.5" hidden="1" customHeight="1" x14ac:dyDescent="0.15">
      <c r="AK67" s="283"/>
      <c r="AL67" s="283"/>
      <c r="AM67" s="283"/>
      <c r="AN67" s="283"/>
      <c r="AO67" s="283"/>
      <c r="AP67" s="283"/>
      <c r="AQ67" s="283"/>
      <c r="AR67" s="283"/>
      <c r="AS67" s="283"/>
      <c r="AT67" s="283"/>
    </row>
    <row r="68" spans="1:46" ht="13.5" hidden="1" customHeight="1" x14ac:dyDescent="0.15">
      <c r="AK68" s="283"/>
      <c r="AL68" s="283"/>
      <c r="AM68" s="283"/>
      <c r="AN68" s="283"/>
      <c r="AO68" s="283"/>
      <c r="AP68" s="283"/>
      <c r="AQ68" s="283"/>
      <c r="AR68" s="283"/>
    </row>
    <row r="69" spans="1:46" ht="13.5" hidden="1" customHeight="1" x14ac:dyDescent="0.15">
      <c r="AK69" s="283"/>
      <c r="AL69" s="283"/>
      <c r="AM69" s="283"/>
      <c r="AN69" s="283"/>
      <c r="AO69" s="283"/>
      <c r="AP69" s="283"/>
      <c r="AQ69" s="283"/>
      <c r="AR69" s="283"/>
    </row>
    <row r="70" spans="1:46" hidden="1" x14ac:dyDescent="0.15">
      <c r="AK70" s="283"/>
      <c r="AL70" s="283"/>
      <c r="AM70" s="283"/>
      <c r="AN70" s="283"/>
      <c r="AO70" s="283"/>
      <c r="AP70" s="283"/>
      <c r="AQ70" s="283"/>
      <c r="AR70" s="283"/>
    </row>
    <row r="71" spans="1:46" hidden="1" x14ac:dyDescent="0.15">
      <c r="AK71" s="283"/>
      <c r="AL71" s="283"/>
      <c r="AM71" s="283"/>
      <c r="AN71" s="283"/>
      <c r="AO71" s="283"/>
      <c r="AP71" s="283"/>
      <c r="AQ71" s="283"/>
      <c r="AR71" s="283"/>
    </row>
    <row r="72" spans="1:46" hidden="1" x14ac:dyDescent="0.15">
      <c r="AK72" s="283"/>
      <c r="AL72" s="283"/>
      <c r="AM72" s="283"/>
      <c r="AN72" s="283"/>
      <c r="AO72" s="283"/>
      <c r="AP72" s="283"/>
      <c r="AQ72" s="283"/>
      <c r="AR72" s="283"/>
    </row>
    <row r="73" spans="1:46" hidden="1" x14ac:dyDescent="0.15">
      <c r="AK73" s="283"/>
      <c r="AL73" s="283"/>
      <c r="AM73" s="283"/>
      <c r="AN73" s="283"/>
      <c r="AO73" s="283"/>
      <c r="AP73" s="283"/>
      <c r="AQ73" s="283"/>
      <c r="AR73" s="283"/>
    </row>
    <row r="74" spans="1:46" hidden="1" x14ac:dyDescent="0.15"/>
  </sheetData>
  <sheetProtection algorithmName="SHA-512" hashValue="qqEXsiO2cY5R1UyIpiOIt2TpNw/3Y/x9AGRdoLy1XZK5JfYVA9Yapvjrp32JNLbybWj1Ur6K9iN0xJKNW3Xewg==" saltValue="12Abg67HGB8QeP1GEv+6Y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40" zoomScaleNormal="40" zoomScaleSheetLayoutView="55" workbookViewId="0"/>
  </sheetViews>
  <sheetFormatPr defaultColWidth="0" defaultRowHeight="13.5" customHeight="1" zeroHeight="1" x14ac:dyDescent="0.15"/>
  <cols>
    <col min="1" max="125" width="2.5" style="279" customWidth="1"/>
    <col min="126" max="16384" width="9" style="278" hidden="1"/>
  </cols>
  <sheetData>
    <row r="1" spans="1:125" ht="13.5" customHeight="1" x14ac:dyDescent="0.1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x14ac:dyDescent="0.15">
      <c r="B2" s="278"/>
      <c r="DC2" s="278"/>
    </row>
    <row r="3" spans="1:125" x14ac:dyDescent="0.15">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D3" s="278"/>
      <c r="DE3" s="278"/>
      <c r="DF3" s="278"/>
      <c r="DG3" s="278"/>
      <c r="DH3" s="278"/>
      <c r="DI3" s="278"/>
      <c r="DJ3" s="278"/>
      <c r="DK3" s="278"/>
      <c r="DL3" s="278"/>
      <c r="DM3" s="278"/>
      <c r="DN3" s="278"/>
      <c r="DO3" s="278"/>
      <c r="DP3" s="278"/>
      <c r="DQ3" s="278"/>
      <c r="DR3" s="278"/>
      <c r="DS3" s="278"/>
      <c r="DT3" s="278"/>
      <c r="DU3" s="278"/>
    </row>
    <row r="4" spans="1:125" x14ac:dyDescent="0.15"/>
    <row r="5" spans="1:125" x14ac:dyDescent="0.15"/>
    <row r="6" spans="1:125" x14ac:dyDescent="0.15"/>
    <row r="7" spans="1:125" x14ac:dyDescent="0.15"/>
    <row r="8" spans="1:125" x14ac:dyDescent="0.15"/>
    <row r="9" spans="1:125" x14ac:dyDescent="0.15">
      <c r="DU9" s="278"/>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78"/>
    </row>
    <row r="18" spans="2:125" x14ac:dyDescent="0.15"/>
    <row r="19" spans="2:125" x14ac:dyDescent="0.15"/>
    <row r="20" spans="2:125" x14ac:dyDescent="0.15">
      <c r="DU20" s="278"/>
    </row>
    <row r="21" spans="2:125" x14ac:dyDescent="0.15">
      <c r="DU21" s="278"/>
    </row>
    <row r="22" spans="2:125" x14ac:dyDescent="0.15"/>
    <row r="23" spans="2:125" x14ac:dyDescent="0.15"/>
    <row r="24" spans="2:125" x14ac:dyDescent="0.15"/>
    <row r="25" spans="2:125" x14ac:dyDescent="0.15"/>
    <row r="26" spans="2:125" x14ac:dyDescent="0.15"/>
    <row r="27" spans="2:125" x14ac:dyDescent="0.15"/>
    <row r="28" spans="2:125" x14ac:dyDescent="0.15">
      <c r="DU28" s="278"/>
    </row>
    <row r="29" spans="2:125" x14ac:dyDescent="0.15"/>
    <row r="30" spans="2:125" x14ac:dyDescent="0.15">
      <c r="B30" s="278"/>
    </row>
    <row r="31" spans="2:125" x14ac:dyDescent="0.15"/>
    <row r="32" spans="2:125" x14ac:dyDescent="0.15"/>
    <row r="33" spans="3:125" x14ac:dyDescent="0.15">
      <c r="G33" s="278"/>
      <c r="I33" s="278"/>
    </row>
    <row r="34" spans="3:125" x14ac:dyDescent="0.15">
      <c r="C34" s="278"/>
      <c r="P34" s="278"/>
      <c r="R34" s="278"/>
      <c r="DD34" s="278"/>
    </row>
    <row r="35" spans="3:125" x14ac:dyDescent="0.15">
      <c r="D35" s="278"/>
      <c r="E35" s="278"/>
      <c r="DC35" s="278"/>
      <c r="DF35" s="278"/>
      <c r="DP35" s="278"/>
      <c r="DQ35" s="278"/>
      <c r="DR35" s="278"/>
      <c r="DS35" s="278"/>
      <c r="DT35" s="278"/>
      <c r="DU35" s="278"/>
    </row>
    <row r="36" spans="3:125" x14ac:dyDescent="0.15">
      <c r="F36" s="278"/>
      <c r="H36" s="278"/>
      <c r="J36" s="278"/>
      <c r="K36" s="278"/>
      <c r="L36" s="278"/>
      <c r="M36" s="278"/>
      <c r="N36" s="278"/>
      <c r="O36" s="278"/>
      <c r="Q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E36" s="278"/>
      <c r="DG36" s="278"/>
      <c r="DH36" s="278"/>
      <c r="DI36" s="278"/>
      <c r="DJ36" s="278"/>
      <c r="DK36" s="278"/>
      <c r="DL36" s="278"/>
      <c r="DM36" s="278"/>
      <c r="DN36" s="278"/>
      <c r="DO36" s="278"/>
      <c r="DP36" s="278"/>
      <c r="DQ36" s="278"/>
      <c r="DR36" s="278"/>
      <c r="DS36" s="278"/>
      <c r="DT36" s="278"/>
      <c r="DU36" s="278"/>
    </row>
    <row r="37" spans="3:125" x14ac:dyDescent="0.15">
      <c r="DU37" s="278"/>
    </row>
    <row r="38" spans="3:125" x14ac:dyDescent="0.15">
      <c r="DT38" s="278"/>
      <c r="DU38" s="278"/>
    </row>
    <row r="39" spans="3:125" x14ac:dyDescent="0.15"/>
    <row r="40" spans="3:125" x14ac:dyDescent="0.15">
      <c r="DD40" s="278"/>
    </row>
    <row r="41" spans="3:125" x14ac:dyDescent="0.15">
      <c r="R41" s="278"/>
    </row>
    <row r="42" spans="3:125" x14ac:dyDescent="0.15">
      <c r="DC42" s="278"/>
      <c r="DF42" s="278"/>
    </row>
    <row r="43" spans="3:125" x14ac:dyDescent="0.15">
      <c r="Q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E43" s="278"/>
      <c r="DG43" s="278"/>
      <c r="DH43" s="278"/>
      <c r="DI43" s="278"/>
      <c r="DJ43" s="278"/>
      <c r="DK43" s="278"/>
      <c r="DL43" s="278"/>
      <c r="DM43" s="278"/>
      <c r="DN43" s="278"/>
      <c r="DO43" s="278"/>
      <c r="DP43" s="278"/>
      <c r="DQ43" s="278"/>
      <c r="DR43" s="278"/>
      <c r="DS43" s="278"/>
      <c r="DT43" s="278"/>
      <c r="DU43" s="278"/>
    </row>
    <row r="44" spans="3:125" x14ac:dyDescent="0.15">
      <c r="DU44" s="278"/>
    </row>
    <row r="45" spans="3:125" x14ac:dyDescent="0.15"/>
    <row r="46" spans="3:125" x14ac:dyDescent="0.15"/>
    <row r="47" spans="3:125" x14ac:dyDescent="0.15"/>
    <row r="48" spans="3:125" x14ac:dyDescent="0.15">
      <c r="DT48" s="278"/>
      <c r="DU48" s="278"/>
    </row>
    <row r="49" spans="120:125" x14ac:dyDescent="0.15"/>
    <row r="50" spans="120:125" x14ac:dyDescent="0.15">
      <c r="DU50" s="278"/>
    </row>
    <row r="51" spans="120:125" x14ac:dyDescent="0.15">
      <c r="DP51" s="278"/>
      <c r="DQ51" s="278"/>
      <c r="DR51" s="278"/>
      <c r="DS51" s="278"/>
      <c r="DT51" s="278"/>
      <c r="DU51" s="278"/>
    </row>
    <row r="52" spans="120:125" x14ac:dyDescent="0.15"/>
    <row r="53" spans="120:125" x14ac:dyDescent="0.15"/>
    <row r="54" spans="120:125" x14ac:dyDescent="0.15">
      <c r="DU54" s="278"/>
    </row>
    <row r="55" spans="120:125" x14ac:dyDescent="0.15"/>
    <row r="56" spans="120:125" x14ac:dyDescent="0.15"/>
    <row r="57" spans="120:125" x14ac:dyDescent="0.15"/>
    <row r="58" spans="120:125" x14ac:dyDescent="0.15">
      <c r="DU58" s="278"/>
    </row>
    <row r="59" spans="120:125" x14ac:dyDescent="0.15"/>
    <row r="60" spans="120:125" x14ac:dyDescent="0.15"/>
    <row r="61" spans="120:125" x14ac:dyDescent="0.15"/>
    <row r="62" spans="120:125" x14ac:dyDescent="0.15"/>
    <row r="63" spans="120:125" x14ac:dyDescent="0.15">
      <c r="DU63" s="278"/>
    </row>
    <row r="64" spans="120:125" x14ac:dyDescent="0.15">
      <c r="DT64" s="278"/>
      <c r="DU64" s="278"/>
    </row>
    <row r="65" spans="123:125" x14ac:dyDescent="0.15"/>
    <row r="66" spans="123:125" x14ac:dyDescent="0.15"/>
    <row r="67" spans="123:125" x14ac:dyDescent="0.15"/>
    <row r="68" spans="123:125" x14ac:dyDescent="0.15"/>
    <row r="69" spans="123:125" x14ac:dyDescent="0.15">
      <c r="DS69" s="278"/>
      <c r="DT69" s="278"/>
      <c r="DU69" s="2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78"/>
    </row>
    <row r="83" spans="112:125" x14ac:dyDescent="0.15">
      <c r="DI83" s="278"/>
      <c r="DJ83" s="278"/>
      <c r="DK83" s="278"/>
      <c r="DL83" s="278"/>
      <c r="DM83" s="278"/>
      <c r="DN83" s="278"/>
      <c r="DO83" s="278"/>
      <c r="DP83" s="278"/>
      <c r="DQ83" s="278"/>
      <c r="DR83" s="278"/>
      <c r="DS83" s="278"/>
      <c r="DT83" s="278"/>
      <c r="DU83" s="278"/>
    </row>
    <row r="84" spans="112:125" x14ac:dyDescent="0.15"/>
    <row r="85" spans="112:125" x14ac:dyDescent="0.15"/>
    <row r="86" spans="112:125" x14ac:dyDescent="0.15"/>
    <row r="87" spans="112:125" x14ac:dyDescent="0.15"/>
    <row r="88" spans="112:125" x14ac:dyDescent="0.15">
      <c r="DU88" s="278"/>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78"/>
      <c r="DT94" s="278"/>
      <c r="DU94" s="278"/>
    </row>
    <row r="95" spans="112:125" ht="13.5" customHeight="1" x14ac:dyDescent="0.15">
      <c r="DU95" s="278"/>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8"/>
    </row>
    <row r="102" spans="124:125" ht="13.5" customHeight="1" x14ac:dyDescent="0.15"/>
    <row r="103" spans="124:125" ht="13.5" customHeight="1" x14ac:dyDescent="0.15"/>
    <row r="104" spans="124:125" ht="13.5" customHeight="1" x14ac:dyDescent="0.15">
      <c r="DT104" s="278"/>
      <c r="DU104" s="2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8" t="s">
        <v>524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8"/>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ntwojZaovqphDRc51uLuqfGygCWg6m+un/Rj3LgvPR2k2+ZHQcuV/sLNCGzkMAiGZJj3E/OegKbmj9eoMDZRQ==" saltValue="9T2uMiLLEnGlRUmEsxXAi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32"/>
  <sheetViews>
    <sheetView showGridLines="0" zoomScale="70" zoomScaleNormal="70" zoomScaleSheetLayoutView="55" workbookViewId="0"/>
  </sheetViews>
  <sheetFormatPr defaultColWidth="0" defaultRowHeight="13.5" customHeight="1" zeroHeight="1" x14ac:dyDescent="0.15"/>
  <cols>
    <col min="1" max="125" width="2.5" style="279" customWidth="1"/>
    <col min="126" max="154" width="0" style="278" hidden="1" customWidth="1"/>
    <col min="155" max="16384" width="9" style="278" hidden="1"/>
  </cols>
  <sheetData>
    <row r="1" spans="1:125" ht="13.5" customHeight="1" x14ac:dyDescent="0.1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x14ac:dyDescent="0.15">
      <c r="B2" s="278"/>
    </row>
    <row r="3" spans="1:125" x14ac:dyDescent="0.15">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row>
    <row r="32" spans="9:125" x14ac:dyDescent="0.15"/>
    <row r="33" spans="2:8" x14ac:dyDescent="0.15">
      <c r="G33" s="278"/>
    </row>
    <row r="34" spans="2:8" x14ac:dyDescent="0.15">
      <c r="C34" s="278"/>
    </row>
    <row r="35" spans="2:8" x14ac:dyDescent="0.15">
      <c r="B35" s="278"/>
      <c r="D35" s="278"/>
      <c r="E35" s="278"/>
    </row>
    <row r="36" spans="2:8" x14ac:dyDescent="0.15">
      <c r="F36" s="278"/>
      <c r="H36" s="278"/>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9" t="s">
        <v>525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hEVnTM2HPIcPwFv+9VUuoItF5djCp+76UnmU2r6H80c/ti5pV9hsLS/Pwzqu5pQd92YkioEUVV907SzCWiDw==" saltValue="Qs2eNX2HjS6+R/ls5RtI1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71" t="s">
        <v>526</v>
      </c>
      <c r="G46" s="372" t="s">
        <v>527</v>
      </c>
      <c r="H46" s="372" t="s">
        <v>528</v>
      </c>
      <c r="I46" s="372" t="s">
        <v>529</v>
      </c>
      <c r="J46" s="373" t="s">
        <v>530</v>
      </c>
    </row>
    <row r="47" spans="2:10" ht="57.75" customHeight="1" x14ac:dyDescent="0.15">
      <c r="B47" s="7"/>
      <c r="C47" s="1188" t="s">
        <v>3</v>
      </c>
      <c r="D47" s="1188"/>
      <c r="E47" s="1189"/>
      <c r="F47" s="374">
        <v>6.38</v>
      </c>
      <c r="G47" s="375">
        <v>5.58</v>
      </c>
      <c r="H47" s="375">
        <v>6.72</v>
      </c>
      <c r="I47" s="375">
        <v>5.76</v>
      </c>
      <c r="J47" s="376">
        <v>5.79</v>
      </c>
    </row>
    <row r="48" spans="2:10" ht="57.75" customHeight="1" x14ac:dyDescent="0.15">
      <c r="B48" s="8"/>
      <c r="C48" s="1190" t="s">
        <v>4</v>
      </c>
      <c r="D48" s="1190"/>
      <c r="E48" s="1191"/>
      <c r="F48" s="377">
        <v>2.08</v>
      </c>
      <c r="G48" s="378">
        <v>2.14</v>
      </c>
      <c r="H48" s="378">
        <v>1.55</v>
      </c>
      <c r="I48" s="378">
        <v>1.84</v>
      </c>
      <c r="J48" s="379">
        <v>2.1</v>
      </c>
    </row>
    <row r="49" spans="2:10" ht="57.75" customHeight="1" thickBot="1" x14ac:dyDescent="0.2">
      <c r="B49" s="9"/>
      <c r="C49" s="1192" t="s">
        <v>5</v>
      </c>
      <c r="D49" s="1192"/>
      <c r="E49" s="1193"/>
      <c r="F49" s="380">
        <v>0.47</v>
      </c>
      <c r="G49" s="381" t="s">
        <v>531</v>
      </c>
      <c r="H49" s="381">
        <v>0.45</v>
      </c>
      <c r="I49" s="381" t="s">
        <v>532</v>
      </c>
      <c r="J49" s="382">
        <v>0.26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tcK4hwzUfky+MQnz9FlO0Z0u7BaaglVT/XYNOuT8j2ZgiiLoU5wd2FxGdy6oPSjhrzRPJBMFKIXMqomoPFTfw==" saltValue="zEzKsrQzPFgdTLa+5Dfz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itle>財政状況資料集</dc:title>
  <dc:subject/>
  <dc:creator>財務調査課</dc:creator>
  <cp:keywords/>
  <dc:description/>
  <cp:lastModifiedBy/>
  <cp:lastPrinted>2020-03-26T08:38:32Z</cp:lastPrinted>
  <dcterms:created xsi:type="dcterms:W3CDTF">2020-02-10T01:33:35Z</dcterms:created>
  <dcterms:modified xsi:type="dcterms:W3CDTF">2020-12-16T02:33:20Z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