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worksheets/sheet1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30" i="11" l="1"/>
  <c r="AA29" i="11"/>
  <c r="AA28" i="11"/>
  <c r="BG32" i="9" l="1"/>
  <c r="BG31"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AM32" i="9"/>
  <c r="U32" i="9"/>
  <c r="CO31" i="9"/>
  <c r="CO32" i="9" s="1"/>
  <c r="CO33" i="9" s="1"/>
  <c r="CO34" i="9" s="1"/>
  <c r="CO35" i="9" s="1"/>
  <c r="CO36" i="9" s="1"/>
  <c r="CO37" i="9" s="1"/>
  <c r="CO38" i="9" s="1"/>
  <c r="CO39" i="9" s="1"/>
  <c r="CO40" i="9" s="1"/>
  <c r="BW31" i="9"/>
  <c r="U31" i="9"/>
  <c r="C31" i="9"/>
  <c r="C32" i="9" s="1"/>
  <c r="AM31" i="9" l="1"/>
  <c r="BE31" i="9" s="1"/>
  <c r="BE32" i="9" s="1"/>
  <c r="C33" i="9"/>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<sst xmlns="http://schemas.openxmlformats.org/spreadsheetml/2006/main" count="1232" uniqueCount="582">
  <si>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</si>
  <si>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</si>
  <si>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</si>
  <si>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</si>
  <si>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</si>
  <si>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</si>
  <si>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</si>
  <si>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</si>
  <si>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</si>
  <si>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</si>
  <si>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</si>
  <si>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</si>
  <si>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</si>
  <si>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</si>
  <si>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</si>
  <si>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</si>
  <si>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</si>
  <si>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</si>
  <si>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</si>
  <si>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</si>
  <si>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</si>
  <si>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</si>
  <si>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</si>
  <si>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</si>
  <si>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</si>
  <si>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</si>
  <si>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</si>
  <si>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</si>
  <si>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</si>
  <si>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</si>
  <si>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</si>
  <si>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</si>
  <si>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</si>
  <si>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</si>
  <si>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</si>
  <si>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</si>
  <si>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</si>
  <si>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</si>
  <si>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</si>
  <si>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</si>
  <si>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</si>
  <si>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</si>
  <si>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</si>
  <si>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</si>
  <si>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</si>
  <si>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</si>
  <si>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</si>
  <si>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</si>
  <si>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</si>
  <si>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</si>
  <si>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</si>
  <si>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</si>
  <si>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</si>
  <si>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</si>
  <si>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</si>
  <si>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</si>
  <si>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</si>
  <si>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</si>
  <si>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</si>
  <si>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</si>
  <si>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</si>
  <si>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</si>
  <si>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</si>
  <si>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</si>
  <si>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</si>
  <si>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</si>
  <si>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</si>
  <si>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</si>
  <si>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</si>
  <si>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</si>
  <si>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</si>
  <si>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</si>
  <si>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</si>
  <si>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</si>
  <si>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</si>
  <si>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</si>
  <si>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</si>
  <si>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</si>
  <si>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</si>
  <si>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</si>
  <si>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</si>
  <si>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</si>
  <si>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</si>
  <si>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</si>
  <si>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</si>
  <si>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</si>
  <si>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</si>
  <si>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</si>
  <si>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</si>
  <si>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</si>
  <si>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</si>
  <si>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</si>
  <si>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</si>
  <si>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</si>
  <si>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</si>
  <si>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</si>
  <si>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</si>
  <si>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</si>
  <si>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</si>
  <si>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</si>
  <si>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</si>
  <si>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</si>
  <si>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</si>
  <si>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</si>
  <si>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</si>
  <si>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</si>
  <si>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</si>
  <si>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</si>
  <si>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</si>
  <si>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</si>
  <si>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</si>
  <si>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</si>
  <si>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</si>
  <si>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</si>
  <si>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</si>
  <si>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</si>
  <si>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</si>
  <si>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</si>
  <si>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</si>
  <si>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</si>
  <si>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</si>
  <si>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</si>
  <si>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</si>
  <si>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</si>
  <si>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</si>
  <si>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</si>
  <si>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</si>
  <si>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</si>
  <si>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</si>
  <si>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</si>
  <si>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</si>
  <si>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</si>
  <si>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</si>
  <si>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</si>
  <si>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</si>
  <si>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</si>
  <si>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</si>
  <si>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</si>
  <si>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</si>
  <si>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</si>
  <si>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</si>
  <si>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</si>
  <si>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</si>
  <si>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</si>
  <si>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</si>
  <si>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</si>
  <si>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</si>
  <si>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</si>
  <si>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</si>
  <si>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</si>
  <si>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</si>
  <si>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</si>
  <si>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</si>
  <si>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</si>
  <si>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</si>
  <si>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</si>
  <si>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</si>
  <si>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</si>
  <si>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</si>
  <si>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</si>
  <si>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</si>
  <si>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</si>
  <si>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</si>
  <si>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</si>
  <si>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</si>
  <si>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</si>
  <si>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</si>
  <si>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佐賀県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</si>
  <si>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</si>
  <si>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</si>
  <si>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</si>
  <si>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</si>
  <si>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</si>
  <si>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</si>
  <si>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</si>
  <si>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</si>
  <si>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</si>
  <si>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</si>
  <si>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</si>
  <si>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</si>
  <si>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</si>
  <si>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</si>
  <si>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</si>
  <si>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</si>
  <si>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</si>
  <si>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</si>
  <si>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</si>
  <si>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</si>
  <si>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</si>
  <si>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</si>
  <si>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</si>
  <si>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</si>
  <si>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</si>
  <si>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</si>
  <si>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</si>
  <si>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</si>
  <si>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</si>
  <si>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</si>
  <si>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</si>
  <si>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</si>
  <si>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</si>
  <si>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</si>
  <si>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</si>
  <si>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</si>
  <si>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</si>
  <si>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</si>
  <si>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</si>
  <si>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</si>
  <si>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</si>
  <si>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</si>
  <si>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</si>
  <si>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</si>
  <si>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</si>
  <si>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</si>
  <si>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</si>
  <si>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</si>
  <si>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</si>
  <si>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</si>
  <si>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</si>
  <si>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</si>
  <si>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</si>
  <si>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</si>
  <si>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</si>
  <si>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</si>
  <si>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</si>
  <si>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</si>
  <si>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</si>
  <si>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</si>
  <si>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</si>
  <si>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</si>
  <si>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</si>
  <si>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</si>
  <si>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</si>
  <si>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</si>
  <si>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</si>
  <si>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</si>
  <si>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</si>
  <si>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</si>
  <si>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</si>
  <si>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</si>
  <si>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</si>
  <si>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</si>
  <si>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</si>
  <si>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</si>
  <si>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</si>
  <si>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</si>
  <si>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</si>
  <si>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</si>
  <si>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</si>
  <si>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</si>
  <si>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</si>
  <si>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</si>
  <si>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</si>
  <si>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</si>
  <si>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</si>
  <si>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</si>
  <si>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</si>
  <si>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</si>
  <si>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</si>
  <si>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</si>
  <si>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</si>
  <si>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</si>
  <si>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</si>
  <si>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</si>
  <si>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</si>
  <si>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</si>
  <si>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</si>
  <si>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</si>
  <si>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</si>
  <si>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</si>
  <si>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</si>
  <si>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</si>
  <si>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</si>
  <si>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</si>
  <si>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</si>
  <si>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</si>
  <si>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</si>
  <si>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</si>
  <si>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</si>
  <si>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</si>
  <si>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</si>
  <si>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</si>
  <si>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</si>
  <si>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</si>
  <si>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</si>
  <si>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</si>
  <si>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</si>
  <si>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</si>
  <si>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</si>
  <si>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</si>
  <si>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</si>
  <si>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</si>
  <si>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</si>
  <si>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</si>
  <si>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</si>
  <si>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</si>
  <si>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</si>
  <si>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</si>
  <si>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</si>
  <si>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</si>
  <si>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</si>
  <si>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</si>
  <si>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</si>
  <si>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</si>
  <si>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</si>
  <si>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</si>
  <si>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</si>
  <si>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</si>
  <si>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</si>
  <si>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</si>
  <si>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</si>
  <si>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</si>
  <si>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佐賀県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</si>
  <si>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</si>
  <si>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</si>
  <si>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</si>
  <si>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</si>
  <si>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</si>
  <si>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</si>
  <si>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</si>
  <si>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</si>
  <si>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</si>
  <si>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</si>
  <si>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</si>
  <si>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</si>
  <si>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</si>
  <si>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</si>
  <si>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</si>
  <si>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</si>
  <si>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</si>
  <si>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</si>
  <si>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</si>
  <si>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</si>
  <si>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</si>
  <si>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</si>
  <si>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</si>
  <si>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</si>
  <si>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</si>
  <si>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</si>
  <si>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</si>
  <si>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</si>
  <si>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</si>
  <si>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</si>
  <si>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</si>
  <si>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</si>
  <si>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</si>
  <si>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</si>
  <si>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</si>
  <si>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</si>
  <si>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</si>
  <si>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</si>
  <si>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</si>
  <si>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</si>
  <si>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</si>
  <si>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</si>
  <si>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</si>
  <si>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</si>
  <si>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</si>
  <si>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</si>
  <si>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</si>
  <si>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</si>
  <si>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</si>
  <si>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</si>
  <si>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</si>
  <si>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</si>
  <si>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</si>
  <si>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</si>
  <si>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</si>
  <si>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</si>
  <si>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</si>
  <si>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</si>
  <si>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</si>
  <si>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</si>
  <si>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</si>
  <si>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</si>
  <si>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</si>
  <si>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</si>
  <si>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</si>
  <si>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</si>
  <si>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</si>
  <si>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</si>
  <si>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</si>
  <si>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</si>
  <si>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</si>
  <si>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</si>
  <si>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</si>
  <si>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</si>
  <si>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</si>
  <si>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</si>
  <si>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</si>
  <si>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</si>
  <si>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</si>
  <si>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</si>
  <si>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</si>
  <si>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</si>
  <si>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</si>
  <si>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</si>
  <si>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</si>
  <si>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</si>
  <si>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</si>
  <si>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</si>
  <si>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</si>
  <si>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</si>
  <si>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</si>
  <si>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</si>
  <si>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</si>
  <si>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</si>
  <si>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</si>
  <si>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</si>
  <si>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</si>
  <si>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</si>
  <si>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</si>
  <si>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</si>
  <si>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</si>
  <si>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</si>
  <si>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</si>
  <si>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</si>
  <si>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</si>
  <si>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</si>
  <si>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</si>
  <si>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</si>
  <si>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</si>
  <si>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</si>
  <si>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佐賀県港湾整備事業特別会計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</si>
  <si>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</si>
  <si>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</si>
  <si>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</si>
  <si>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</si>
  <si>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</si>
  <si>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</si>
  <si>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</si>
  <si>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</si>
  <si>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</si>
  <si>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</si>
  <si>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</si>
  <si>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</si>
  <si>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</si>
  <si>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</si>
  <si>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</si>
  <si>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</si>
  <si>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</si>
  <si>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</si>
  <si>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</si>
  <si>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</si>
  <si>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</si>
  <si>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</si>
  <si>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</si>
  <si>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</si>
  <si>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</si>
  <si>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</si>
  <si>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</si>
  <si>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</si>
  <si>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</si>
  <si>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</si>
  <si>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</si>
  <si>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</si>
  <si>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</si>
  <si>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</si>
  <si>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</si>
  <si>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</si>
  <si>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</si>
  <si>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</si>
  <si>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</si>
  <si>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</si>
  <si>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</si>
  <si>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</si>
  <si>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</si>
  <si>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</si>
  <si>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</si>
  <si>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</si>
  <si>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</si>
  <si>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</si>
  <si>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</si>
  <si>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</si>
  <si>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</si>
  <si>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</si>
  <si>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</si>
  <si>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</si>
  <si>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</si>
  <si>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</si>
  <si>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</si>
  <si>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</si>
  <si>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</si>
  <si>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</si>
  <si>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</si>
  <si>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</si>
  <si>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</si>
  <si>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</si>
  <si>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</si>
  <si>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</si>
  <si>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</si>
  <si>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</si>
  <si>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</si>
  <si>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</si>
  <si>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</si>
  <si>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</si>
  <si>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</si>
  <si>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</si>
  <si>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</si>
  <si>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</si>
  <si>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</si>
  <si>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</si>
  <si>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</si>
  <si>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</si>
  <si>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</si>
  <si>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0.85</t>
  </si>
  <si>
    <t>▲ 0.64</t>
  </si>
  <si>
    <t>▲ 0.59</t>
  </si>
  <si>
    <t>一般会計</t>
  </si>
  <si>
    <t>佐賀県工業用水道事業会計</t>
  </si>
  <si>
    <t>佐賀県港湾整備事業特別会計</t>
  </si>
  <si>
    <t>佐賀県産業用地造成事業特別会計</t>
  </si>
  <si>
    <t>証紙特別会計</t>
  </si>
  <si>
    <t>災害救助基金特別会計</t>
  </si>
  <si>
    <t>母子父子寡婦福祉資金特別会計</t>
  </si>
  <si>
    <t>就農支援資金特別会計</t>
  </si>
  <si>
    <t>その他会計（赤字）</t>
  </si>
  <si>
    <t>その他会計（黒字）</t>
  </si>
  <si>
    <t>佐賀県国際交流協会</t>
  </si>
  <si>
    <t>佐賀県女性と生涯学習財団</t>
  </si>
  <si>
    <t>佐賀県地域福祉振興基金</t>
  </si>
  <si>
    <t>佐賀県長寿社会振興財団</t>
  </si>
  <si>
    <t>佐賀県臓器バンク</t>
  </si>
  <si>
    <t>佐賀県食鳥肉衛生協会</t>
  </si>
  <si>
    <t>佐賀県芸術文化協会</t>
  </si>
  <si>
    <t>佐賀県地域産業支援センター</t>
  </si>
  <si>
    <t>佐賀県農業公社</t>
  </si>
  <si>
    <t>佐賀県森林整備担い手育成基金</t>
  </si>
  <si>
    <t>嘉瀬川水辺環境整備センター</t>
  </si>
  <si>
    <t>佐賀県教育文化振興財団</t>
  </si>
  <si>
    <t>佐賀県アイバンク協会</t>
  </si>
  <si>
    <t>佐賀県総合保健協会</t>
  </si>
  <si>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</si>
  <si>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</si>
  <si>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</si>
  <si>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</si>
  <si>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</si>
  <si>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</si>
  <si>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</si>
  <si>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</si>
  <si>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佐賀県環境科学検査協会</t>
  </si>
  <si>
    <t>佐賀県建設技術支援機構</t>
  </si>
  <si>
    <t>唐津湾漁業被害救済等基金</t>
  </si>
  <si>
    <t>佐賀県防犯協会</t>
  </si>
  <si>
    <t>佐賀ターミナルビル</t>
  </si>
  <si>
    <t>九州高速道路ターミナル</t>
  </si>
  <si>
    <t>佐賀県土地開発公社</t>
  </si>
  <si>
    <t>佐賀県道路公社</t>
  </si>
  <si>
    <t>佐賀県体育協会</t>
  </si>
  <si>
    <t>サガンドリームス</t>
  </si>
  <si>
    <t>佐賀国際重粒子線がん治療財団</t>
  </si>
  <si>
    <t>佐賀県医療センター好生館</t>
  </si>
  <si>
    <t>○</t>
    <phoneticPr fontId="2"/>
  </si>
  <si>
    <t>○</t>
    <phoneticPr fontId="2"/>
  </si>
  <si>
    <t>-</t>
    <phoneticPr fontId="2"/>
  </si>
  <si>
    <t>-</t>
    <phoneticPr fontId="2"/>
  </si>
  <si>
    <t>-</t>
    <phoneticPr fontId="2"/>
  </si>
  <si>
    <t>-</t>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</si>
  <si>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</si>
  <si>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</si>
  <si>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</si>
  <si>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</si>
  <si>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</si>
  <si>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</si>
  <si>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</si>
  <si>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</si>
  <si>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</si>
  <si>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</si>
  <si>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</si>
  <si>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</si>
  <si>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</si>
  <si>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</si>
  <si>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</si>
  <si>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</si>
  <si>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</si>
  <si>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</si>
  <si>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将来負担比率及び実質公債費比率ともに減少傾向にあり、グループ内平均と比較しても低くなっている。
　これは、収支不足を改善するために平成23年度及び平成27年度に策定した行財政運営計画において投資的経費の抑制を行っていることや、債務負担行為に基づく国営土地改良事業負担金が減少していること、更に公債費の償還を基本20年として起債運営を行っていることなどが主な要因と考えている。</t>
    <rPh sb="19" eb="21">
      <t>ゲンショウ</t>
    </rPh>
    <rPh sb="21" eb="23">
      <t>ケイコウ</t>
    </rPh>
    <phoneticPr fontId="5"/>
  </si>
  <si>
    <t>（　参考　）</t>
    <rPh sb="2" eb="4">
      <t>サンコウ</t>
    </rPh>
    <phoneticPr fontId="5"/>
  </si>
  <si>
    <t>H27</t>
    <phoneticPr fontId="5"/>
  </si>
  <si>
    <t>H28</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</si>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</sst>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82" xfId="29"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97161</c:v>
                </c:pt>
                <c:pt idx="4">
                  <c:v>101731</c:v>
                </c:pt>
              </c:numCache>
            </c:numRef>
          </c:val>
          <c:smooth val="0"/>
          <c:extLst xmlns:c16r2="http://schemas.microsoft.com/office/drawing/2015/06/chart">
            <c:ext xmlns:c16="http://schemas.microsoft.com/office/drawing/2014/chart" uri="{C3380CC4-5D6E-409C-BE32-E72D297353CC}">
              <c16:uniqueId val="{00000000-A493-4833-A135-205C1D4476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99804</c:v>
                </c:pt>
                <c:pt idx="1">
                  <c:v>112211</c:v>
                </c:pt>
                <c:pt idx="2">
                  <c:v>117272</c:v>
                </c:pt>
                <c:pt idx="3">
                  <c:v>106978</c:v>
                </c:pt>
                <c:pt idx="4">
                  <c:v>102663</c:v>
                </c:pt>
              </c:numCache>
            </c:numRef>
          </c:val>
          <c:smooth val="0"/>
          <c:extLst xmlns:c16r2="http://schemas.microsoft.com/office/drawing/2015/06/chart">
            <c:ext xmlns:c16="http://schemas.microsoft.com/office/drawing/2014/chart" uri="{C3380CC4-5D6E-409C-BE32-E72D297353CC}">
              <c16:uniqueId val="{00000001-A493-4833-A135-205C1D447651}"/>
            </c:ext>
          </c:extLst>
        </c:ser>
        <c:dLbls>
          <c:showLegendKey val="0"/>
          <c:showVal val="0"/>
          <c:showCatName val="0"/>
          <c:showSerName val="0"/>
          <c:showPercent val="0"/>
          <c:showBubbleSize val="0"/>
        </c:dLbls>
        <c:marker val="1"/>
        <c:smooth val="0"/>
        <c:axId val="90863184"/>
        <c:axId val="90863576"/>
      </c:lineChart>
      <c:catAx>
        <c:axId val="9086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63576"/>
        <c:crosses val="autoZero"/>
        <c:auto val="1"/>
        <c:lblAlgn val="ctr"/>
        <c:lblOffset val="100"/>
        <c:tickLblSkip val="1"/>
        <c:tickMarkSkip val="1"/>
        <c:noMultiLvlLbl val="0"/>
      </c:catAx>
      <c:valAx>
        <c:axId val="90863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6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1.64</c:v>
                </c:pt>
                <c:pt idx="1">
                  <c:v>1.61</c:v>
                </c:pt>
                <c:pt idx="2">
                  <c:v>2.08</c:v>
                </c:pt>
                <c:pt idx="3">
                  <c:v>2.14</c:v>
                </c:pt>
                <c:pt idx="4">
                  <c:v>1.55</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7.04</c:v>
                </c:pt>
                <c:pt idx="1">
                  <c:v>6.47</c:v>
                </c:pt>
                <c:pt idx="2">
                  <c:v>6.38</c:v>
                </c:pt>
                <c:pt idx="3">
                  <c:v>5.58</c:v>
                </c:pt>
                <c:pt idx="4">
                  <c:v>6.72</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90865144"/>
        <c:axId val="9086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-0.85</c:v>
                </c:pt>
                <c:pt idx="1">
                  <c:v>-0.64</c:v>
                </c:pt>
                <c:pt idx="2">
                  <c:v>0.47</c:v>
                </c:pt>
                <c:pt idx="3">
                  <c:v>-0.59</c:v>
                </c:pt>
                <c:pt idx="4">
                  <c:v>0.45</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90865144"/>
        <c:axId val="90865536"/>
      </c:lineChart>
      <c:catAx>
        <c:axId val="9086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65536"/>
        <c:crosses val="autoZero"/>
        <c:auto val="1"/>
        <c:lblAlgn val="ctr"/>
        <c:lblOffset val="100"/>
        <c:tickLblSkip val="1"/>
        <c:tickMarkSkip val="1"/>
        <c:noMultiLvlLbl val="0"/>
      </c:catAx>
      <c:valAx>
        <c:axId val="9086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6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災害救助基金特別会計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1.58</c:v>
                </c:pt>
                <c:pt idx="2">
                  <c:v>#N/A</c:v>
                </c:pt>
                <c:pt idx="3">
                  <c:v>1.05</c:v>
                </c:pt>
                <c:pt idx="4">
                  <c:v>#N/A</c:v>
                </c:pt>
                <c:pt idx="5">
                  <c:v>0.17</c:v>
                </c:pt>
                <c:pt idx="6">
                  <c:v>#N/A</c:v>
                </c:pt>
                <c:pt idx="7">
                  <c:v>0.02</c:v>
                </c:pt>
                <c:pt idx="8">
                  <c:v>#N/A</c:v>
                </c:pt>
                <c:pt idx="9">
                  <c:v>0.23</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佐賀県港湾整備事業特別会計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0.09</c:v>
                </c:pt>
                <c:pt idx="2">
                  <c:v>#N/A</c:v>
                </c:pt>
                <c:pt idx="3">
                  <c:v>0.15</c:v>
                </c:pt>
                <c:pt idx="4">
                  <c:v>#N/A</c:v>
                </c:pt>
                <c:pt idx="5">
                  <c:v>0.21</c:v>
                </c:pt>
                <c:pt idx="6">
                  <c:v>#N/A</c:v>
                </c:pt>
                <c:pt idx="7">
                  <c:v>0.25</c:v>
                </c:pt>
                <c:pt idx="8">
                  <c:v>#N/A</c:v>
                </c:pt>
                <c:pt idx="9">
                  <c:v>0.28999999999999998</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0.74</c:v>
                </c:pt>
                <c:pt idx="2">
                  <c:v>#N/A</c:v>
                </c:pt>
                <c:pt idx="3">
                  <c:v>0.65</c:v>
                </c:pt>
                <c:pt idx="4">
                  <c:v>#N/A</c:v>
                </c:pt>
                <c:pt idx="5">
                  <c:v>0.67</c:v>
                </c:pt>
                <c:pt idx="6">
                  <c:v>#N/A</c:v>
                </c:pt>
                <c:pt idx="7">
                  <c:v>0.71</c:v>
                </c:pt>
                <c:pt idx="8">
                  <c:v>#N/A</c:v>
                </c:pt>
                <c:pt idx="9">
                  <c:v>0.77</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1.61</c:v>
                </c:pt>
                <c:pt idx="2">
                  <c:v>#N/A</c:v>
                </c:pt>
                <c:pt idx="3">
                  <c:v>1.57</c:v>
                </c:pt>
                <c:pt idx="4">
                  <c:v>#N/A</c:v>
                </c:pt>
                <c:pt idx="5">
                  <c:v>2.04</c:v>
                </c:pt>
                <c:pt idx="6">
                  <c:v>#N/A</c:v>
                </c:pt>
                <c:pt idx="7">
                  <c:v>2.11</c:v>
                </c:pt>
                <c:pt idx="8">
                  <c:v>#N/A</c:v>
                </c:pt>
                <c:pt idx="9">
                  <c:v>1.52</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90866320"/>
        <c:axId val="90866712"/>
      </c:barChart>
      <c:catAx>
        <c:axId val="9086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66712"/>
        <c:crosses val="autoZero"/>
        <c:auto val="1"/>
        <c:lblAlgn val="ctr"/>
        <c:lblOffset val="100"/>
        <c:tickLblSkip val="1"/>
        <c:tickMarkSkip val="1"/>
        <c:noMultiLvlLbl val="0"/>
      </c:catAx>
      <c:valAx>
        <c:axId val="90866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66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42143</c:v>
                </c:pt>
                <c:pt idx="5">
                  <c:v>43754</c:v>
                </c:pt>
                <c:pt idx="8">
                  <c:v>46046</c:v>
                </c:pt>
                <c:pt idx="11">
                  <c:v>46749</c:v>
                </c:pt>
                <c:pt idx="14">
                  <c:v>47350</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13</c:v>
                </c:pt>
                <c:pt idx="3">
                  <c:v>14</c:v>
                </c:pt>
                <c:pt idx="6">
                  <c:v>8</c:v>
                </c:pt>
                <c:pt idx="9">
                  <c:v>9</c:v>
                </c:pt>
                <c:pt idx="12">
                  <c:v>4</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4165</c:v>
                </c:pt>
                <c:pt idx="3">
                  <c:v>3492</c:v>
                </c:pt>
                <c:pt idx="6">
                  <c:v>2987</c:v>
                </c:pt>
                <c:pt idx="9">
                  <c:v>2108</c:v>
                </c:pt>
                <c:pt idx="12">
                  <c:v>1788</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33</c:v>
                </c:pt>
                <c:pt idx="3">
                  <c:v>17</c:v>
                </c:pt>
                <c:pt idx="6">
                  <c:v>333</c:v>
                </c:pt>
                <c:pt idx="9">
                  <c:v>667</c:v>
                </c:pt>
                <c:pt idx="12">
                  <c:v>1000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65398</c:v>
                </c:pt>
                <c:pt idx="3">
                  <c:v>67157</c:v>
                </c:pt>
                <c:pt idx="6">
                  <c:v>66499</c:v>
                </c:pt>
                <c:pt idx="9">
                  <c:v>65279</c:v>
                </c:pt>
                <c:pt idx="12">
                  <c:v>64534</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90867496"/>
        <c:axId val="9014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27466</c:v>
                </c:pt>
                <c:pt idx="2">
                  <c:v>#N/A</c:v>
                </c:pt>
                <c:pt idx="3">
                  <c:v>#N/A</c:v>
                </c:pt>
                <c:pt idx="4">
                  <c:v>26926</c:v>
                </c:pt>
                <c:pt idx="5">
                  <c:v>#N/A</c:v>
                </c:pt>
                <c:pt idx="6">
                  <c:v>#N/A</c:v>
                </c:pt>
                <c:pt idx="7">
                  <c:v>23781</c:v>
                </c:pt>
                <c:pt idx="8">
                  <c:v>#N/A</c:v>
                </c:pt>
                <c:pt idx="9">
                  <c:v>#N/A</c:v>
                </c:pt>
                <c:pt idx="10">
                  <c:v>21314</c:v>
                </c:pt>
                <c:pt idx="11">
                  <c:v>#N/A</c:v>
                </c:pt>
                <c:pt idx="12">
                  <c:v>#N/A</c:v>
                </c:pt>
                <c:pt idx="13">
                  <c:v>19976</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90867496"/>
        <c:axId val="90145984"/>
      </c:lineChart>
      <c:catAx>
        <c:axId val="90867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45984"/>
        <c:crosses val="autoZero"/>
        <c:auto val="1"/>
        <c:lblAlgn val="ctr"/>
        <c:lblOffset val="100"/>
        <c:tickLblSkip val="1"/>
        <c:tickMarkSkip val="1"/>
        <c:noMultiLvlLbl val="0"/>
      </c:catAx>
      <c:valAx>
        <c:axId val="9014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67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533659</c:v>
                </c:pt>
                <c:pt idx="5">
                  <c:v>542872</c:v>
                </c:pt>
                <c:pt idx="8">
                  <c:v>542179</c:v>
                </c:pt>
                <c:pt idx="11">
                  <c:v>536033</c:v>
                </c:pt>
                <c:pt idx="14">
                  <c:v>525119</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19608</c:v>
                </c:pt>
                <c:pt idx="5">
                  <c:v>18348</c:v>
                </c:pt>
                <c:pt idx="8">
                  <c:v>17075</c:v>
                </c:pt>
                <c:pt idx="11">
                  <c:v>16108</c:v>
                </c:pt>
                <c:pt idx="14">
                  <c:v>15258</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58127</c:v>
                </c:pt>
                <c:pt idx="5">
                  <c:v>59430</c:v>
                </c:pt>
                <c:pt idx="8">
                  <c:v>59041</c:v>
                </c:pt>
                <c:pt idx="11">
                  <c:v>60804</c:v>
                </c:pt>
                <c:pt idx="14">
                  <c:v>62932</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242</c:v>
                </c:pt>
                <c:pt idx="3">
                  <c:v>62</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2341</c:v>
                </c:pt>
                <c:pt idx="3">
                  <c:v>2380</c:v>
                </c:pt>
                <c:pt idx="6">
                  <c:v>1805</c:v>
                </c:pt>
                <c:pt idx="9">
                  <c:v>1205</c:v>
                </c:pt>
                <c:pt idx="12">
                  <c:v>768</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135783</c:v>
                </c:pt>
                <c:pt idx="3">
                  <c:v>124162</c:v>
                </c:pt>
                <c:pt idx="6">
                  <c:v>115465</c:v>
                </c:pt>
                <c:pt idx="9">
                  <c:v>118202</c:v>
                </c:pt>
                <c:pt idx="12">
                  <c:v>113726</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16839</c:v>
                </c:pt>
                <c:pt idx="3">
                  <c:v>12987</c:v>
                </c:pt>
                <c:pt idx="6">
                  <c:v>10019</c:v>
                </c:pt>
                <c:pt idx="9">
                  <c:v>7964</c:v>
                </c:pt>
                <c:pt idx="12">
                  <c:v>6183</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722050</c:v>
                </c:pt>
                <c:pt idx="3">
                  <c:v>723672</c:v>
                </c:pt>
                <c:pt idx="6">
                  <c:v>722305</c:v>
                </c:pt>
                <c:pt idx="9">
                  <c:v>717553</c:v>
                </c:pt>
                <c:pt idx="12">
                  <c:v>711667</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46522936"/>
        <c:axId val="44652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265860</c:v>
                </c:pt>
                <c:pt idx="2">
                  <c:v>#N/A</c:v>
                </c:pt>
                <c:pt idx="3">
                  <c:v>#N/A</c:v>
                </c:pt>
                <c:pt idx="4">
                  <c:v>242614</c:v>
                </c:pt>
                <c:pt idx="5">
                  <c:v>#N/A</c:v>
                </c:pt>
                <c:pt idx="6">
                  <c:v>#N/A</c:v>
                </c:pt>
                <c:pt idx="7">
                  <c:v>231300</c:v>
                </c:pt>
                <c:pt idx="8">
                  <c:v>#N/A</c:v>
                </c:pt>
                <c:pt idx="9">
                  <c:v>#N/A</c:v>
                </c:pt>
                <c:pt idx="10">
                  <c:v>231979</c:v>
                </c:pt>
                <c:pt idx="11">
                  <c:v>#N/A</c:v>
                </c:pt>
                <c:pt idx="12">
                  <c:v>#N/A</c:v>
                </c:pt>
                <c:pt idx="13">
                  <c:v>229034</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46522936"/>
        <c:axId val="446523328"/>
      </c:lineChart>
      <c:catAx>
        <c:axId val="44652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523328"/>
        <c:crosses val="autoZero"/>
        <c:auto val="1"/>
        <c:lblAlgn val="ctr"/>
        <c:lblOffset val="100"/>
        <c:tickLblSkip val="1"/>
        <c:tickMarkSkip val="1"/>
        <c:noMultiLvlLbl val="0"/>
      </c:catAx>
      <c:valAx>
        <c:axId val="44652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52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FB-4B12-A4B7-F90EDF4A140D}"/>
                </c:ext>
                <c:ext xmlns:c15="http://schemas.microsoft.com/office/drawing/2012/chart" uri="{CE6537A1-D6FC-4f65-9D91-7224C49458BB}">
                  <c15:dlblFieldTable>
                    <c15:dlblFTEntry>
                      <c15:txfldGUID>{43421480-1B41-47DA-BE72-B029680C7083}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FB-4B12-A4B7-F90EDF4A140D}"/>
                </c:ext>
                <c:ext xmlns:c15="http://schemas.microsoft.com/office/drawing/2012/chart" uri="{CE6537A1-D6FC-4f65-9D91-7224C49458BB}">
                  <c15:dlblFieldTable>
                    <c15:dlblFTEntry>
                      <c15:txfldGUID>{6FC78314-0861-4946-93B3-6BF2F58B3DE9}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FB-4B12-A4B7-F90EDF4A140D}"/>
                </c:ext>
                <c:ext xmlns:c15="http://schemas.microsoft.com/office/drawing/2012/chart" uri="{CE6537A1-D6FC-4f65-9D91-7224C49458BB}">
                  <c15:dlblFieldTable>
                    <c15:dlblFTEntry>
                      <c15:txfldGUID>{E5C7E693-07FC-40E6-8226-B6472A7A85DC}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FB-4B12-A4B7-F90EDF4A140D}"/>
                </c:ext>
                <c:ext xmlns:c15="http://schemas.microsoft.com/office/drawing/2012/chart" uri="{CE6537A1-D6FC-4f65-9D91-7224C49458BB}">
                  <c15:dlblFieldTable>
                    <c15:dlblFTEntry>
                      <c15:txfldGUID>{B0DB5850-741D-441A-B021-A0DCFAA75CDC}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6FB-4B12-A4B7-F90EDF4A140D}"/>
                </c:ext>
                <c:ext xmlns:c15="http://schemas.microsoft.com/office/drawing/2012/chart" uri="{CE6537A1-D6FC-4f65-9D91-7224C49458BB}">
                  <c15:dlblFieldTable>
                    <c15:dlblFTEntry>
                      <c15:txfldGUID>{1AE82C0A-BEAD-44FF-A421-7B20D12616F7}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6FB-4B12-A4B7-F90EDF4A140D}"/>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6FB-4B12-A4B7-F90EDF4A140D}"/>
                </c:ext>
                <c:ext xmlns:c15="http://schemas.microsoft.com/office/drawing/2012/chart" uri="{CE6537A1-D6FC-4f65-9D91-7224C49458BB}">
                  <c15:dlblFieldTable>
                    <c15:dlblFTEntry>
                      <c15:txfldGUID>{7AFA8DEC-E0CA-4013-AE6A-EA210EFFED87}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6FB-4B12-A4B7-F90EDF4A140D}"/>
                </c:ext>
                <c:ext xmlns:c15="http://schemas.microsoft.com/office/drawing/2012/chart" uri="{CE6537A1-D6FC-4f65-9D91-7224C49458BB}">
                  <c15:dlblFieldTable>
                    <c15:dlblFTEntry>
                      <c15:txfldGUID>{A1C89EB5-F4BE-45D0-A307-9B9A14145439}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26FB-4B12-A4B7-F90EDF4A140D}"/>
                </c:ext>
                <c:ext xmlns:c15="http://schemas.microsoft.com/office/drawing/2012/chart" uri="{CE6537A1-D6FC-4f65-9D91-7224C49458BB}">
                  <c15:dlblFieldTable>
                    <c15:dlblFTEntry>
                      <c15:txfldGUID>{7AD2B2A8-C31C-4697-B5A6-31EC588ED010}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6FB-4B12-A4B7-F90EDF4A140D}"/>
                </c:ext>
                <c:ext xmlns:c15="http://schemas.microsoft.com/office/drawing/2012/chart" uri="{CE6537A1-D6FC-4f65-9D91-7224C49458BB}">
                  <c15:dlblFieldTable>
                    <c15:dlblFTEntry>
                      <c15:txfldGUID>{D6B9CBD7-5EEC-4331-8614-639AD29612D4}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6FB-4B12-A4B7-F90EDF4A140D}"/>
                </c:ext>
                <c:ext xmlns:c15="http://schemas.microsoft.com/office/drawing/2012/chart" uri="{CE6537A1-D6FC-4f65-9D91-7224C49458BB}">
                  <c15:dlblFieldTable>
                    <c15:dlblFTEntry>
                      <c15:txfldGUID>{73EF282F-EADF-447A-8647-6D0237B99A3D}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26FB-4B12-A4B7-F90EDF4A140D}"/>
            </c:ext>
          </c:extLst>
        </c:ser>
        <c:dLbls>
          <c:showLegendKey val="0"/>
          <c:showVal val="1"/>
          <c:showCatName val="0"/>
          <c:showSerName val="0"/>
          <c:showPercent val="0"/>
          <c:showBubbleSize val="0"/>
        </c:dLbls>
        <c:axId val="446522544"/>
        <c:axId val="446522152"/>
      </c:scatterChart>
      <c:valAx>
        <c:axId val="446522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522152"/>
        <c:crosses val="autoZero"/>
        <c:crossBetween val="midCat"/>
      </c:valAx>
      <c:valAx>
        <c:axId val="4465221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52254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835-493B-89ED-7BC9AE89A9CD}"/>
                </c:ext>
                <c:ext xmlns:c15="http://schemas.microsoft.com/office/drawing/2012/chart" uri="{CE6537A1-D6FC-4f65-9D91-7224C49458BB}">
                  <c15:dlblFieldTable>
                    <c15:dlblFTEntry>
                      <c15:txfldGUID>{30BADD87-39D5-4D35-B7C0-B7C44731F742}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835-493B-89ED-7BC9AE89A9CD}"/>
                </c:ext>
                <c:ext xmlns:c15="http://schemas.microsoft.com/office/drawing/2012/chart" uri="{CE6537A1-D6FC-4f65-9D91-7224C49458BB}">
                  <c15:dlblFieldTable>
                    <c15:dlblFTEntry>
                      <c15:txfldGUID>{7F9CF8CB-5A34-4749-9DCF-5F33B4E93802}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835-493B-89ED-7BC9AE89A9CD}"/>
                </c:ext>
                <c:ext xmlns:c15="http://schemas.microsoft.com/office/drawing/2012/chart" uri="{CE6537A1-D6FC-4f65-9D91-7224C49458BB}">
                  <c15:dlblFieldTable>
                    <c15:dlblFTEntry>
                      <c15:txfldGUID>{BB2D53D4-4B10-4EFA-8218-95B4A67AF4AD}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835-493B-89ED-7BC9AE89A9CD}"/>
                </c:ext>
                <c:ext xmlns:c15="http://schemas.microsoft.com/office/drawing/2012/chart" uri="{CE6537A1-D6FC-4f65-9D91-7224C49458BB}">
                  <c15:dlblFieldTable>
                    <c15:dlblFTEntry>
                      <c15:txfldGUID>{7D94022D-01E7-4E21-B140-26365657D794}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835-493B-89ED-7BC9AE89A9CD}"/>
                </c:ext>
                <c:ext xmlns:c15="http://schemas.microsoft.com/office/drawing/2012/chart" uri="{CE6537A1-D6FC-4f65-9D91-7224C49458BB}">
                  <c15:dlblFieldTable>
                    <c15:dlblFTEntry>
                      <c15:txfldGUID>{F670B746-7A0F-407F-A0BB-9D9B44AC1E4C}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13.3</c:v>
                </c:pt>
                <c:pt idx="2">
                  <c:v>12.1</c:v>
                </c:pt>
                <c:pt idx="3">
                  <c:v>11.2</c:v>
                </c:pt>
                <c:pt idx="4">
                  <c:v>10</c:v>
                </c:pt>
              </c:numCache>
            </c:numRef>
          </c:xVal>
          <c:yVal>
            <c:numRef>
              <c:f>公会計指標分析・財政指標組合せ分析表!$K$73:$O$73</c:f>
              <c:numCache>
                <c:formatCode>#,##0.0;"▲ "#,##0.0</c:formatCode>
                <c:ptCount val="5"/>
                <c:pt idx="0">
                  <c:v>123.5</c:v>
                </c:pt>
                <c:pt idx="1">
                  <c:v>114.1</c:v>
                </c:pt>
                <c:pt idx="2">
                  <c:v>108.2</c:v>
                </c:pt>
                <c:pt idx="3">
                  <c:v>106.6</c:v>
                </c:pt>
                <c:pt idx="4">
                  <c:v>107.1</c:v>
                </c:pt>
              </c:numCache>
            </c:numRef>
          </c:yVal>
          <c:smooth val="0"/>
          <c:extLst xmlns:c16r2="http://schemas.microsoft.com/office/drawing/2015/06/chart">
            <c:ext xmlns:c16="http://schemas.microsoft.com/office/drawing/2014/chart" uri="{C3380CC4-5D6E-409C-BE32-E72D297353CC}">
              <c16:uniqueId val="{00000005-A835-493B-89ED-7BC9AE89A9CD}"/>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57138344406767E-2"/>
                  <c:y val="-6.2416647087793951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A835-493B-89ED-7BC9AE89A9CD}"/>
                </c:ext>
                <c:ext xmlns:c15="http://schemas.microsoft.com/office/drawing/2012/chart" uri="{CE6537A1-D6FC-4f65-9D91-7224C49458BB}">
                  <c15:dlblFieldTable>
                    <c15:dlblFTEntry>
                      <c15:txfldGUID>{6E60C135-570F-41F3-8034-1DBD3CAD0847}</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4824599794153595E-2"/>
                  <c:y val="-6.2416647087793951E-2"/>
                </c:manualLayout>
              </c:layout>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835-493B-89ED-7BC9AE89A9CD}"/>
                </c:ext>
                <c:ext xmlns:c15="http://schemas.microsoft.com/office/drawing/2012/chart" uri="{CE6537A1-D6FC-4f65-9D91-7224C49458BB}">
                  <c15:dlblFieldTable>
                    <c15:dlblFTEntry>
                      <c15:txfldGUID>{F5AE745B-CAB4-4F3A-855F-82284758D35F}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835-493B-89ED-7BC9AE89A9CD}"/>
                </c:ext>
                <c:ext xmlns:c15="http://schemas.microsoft.com/office/drawing/2012/chart" uri="{CE6537A1-D6FC-4f65-9D91-7224C49458BB}">
                  <c15:dlblFieldTable>
                    <c15:dlblFTEntry>
                      <c15:txfldGUID>{86A10844-3E92-4BDF-BA0A-A7936315360F}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835-493B-89ED-7BC9AE89A9CD}"/>
                </c:ext>
                <c:ext xmlns:c15="http://schemas.microsoft.com/office/drawing/2012/chart" uri="{CE6537A1-D6FC-4f65-9D91-7224C49458BB}">
                  <c15:dlblFieldTable>
                    <c15:dlblFTEntry>
                      <c15:txfldGUID>{E674F81F-3CBB-45E2-8DE9-EBDC04CC98C0}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835-493B-89ED-7BC9AE89A9CD}"/>
                </c:ext>
                <c:ext xmlns:c15="http://schemas.microsoft.com/office/drawing/2012/chart" uri="{CE6537A1-D6FC-4f65-9D91-7224C49458BB}">
                  <c15:dlblFieldTable>
                    <c15:dlblFTEntry>
                      <c15:txfldGUID>{D88538D7-DE47-4322-85DF-2E749667842E}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17.100000000000001</c:v>
                </c:pt>
                <c:pt idx="1">
                  <c:v>16.899999999999999</c:v>
                </c:pt>
                <c:pt idx="2">
                  <c:v>16.2</c:v>
                </c:pt>
                <c:pt idx="3">
                  <c:v>14.1</c:v>
                </c:pt>
                <c:pt idx="4">
                  <c:v>13.1</c:v>
                </c:pt>
              </c:numCache>
            </c:numRef>
          </c:xVal>
          <c:yVal>
            <c:numRef>
              <c:f>公会計指標分析・財政指標組合せ分析表!$K$77:$O$77</c:f>
              <c:numCache>
                <c:formatCode>#,##0.0;"▲ "#,##0.0</c:formatCode>
                <c:ptCount val="5"/>
                <c:pt idx="0">
                  <c:v>239.7</c:v>
                </c:pt>
                <c:pt idx="1">
                  <c:v>233.9</c:v>
                </c:pt>
                <c:pt idx="2">
                  <c:v>216</c:v>
                </c:pt>
                <c:pt idx="3">
                  <c:v>169.1</c:v>
                </c:pt>
                <c:pt idx="4">
                  <c:v>174.6</c:v>
                </c:pt>
              </c:numCache>
            </c:numRef>
          </c:yVal>
          <c:smooth val="0"/>
          <c:extLst xmlns:c16r2="http://schemas.microsoft.com/office/drawing/2015/06/chart">
            <c:ext xmlns:c16="http://schemas.microsoft.com/office/drawing/2014/chart" uri="{C3380CC4-5D6E-409C-BE32-E72D297353CC}">
              <c16:uniqueId val="{0000000B-A835-493B-89ED-7BC9AE89A9CD}"/>
            </c:ext>
          </c:extLst>
        </c:ser>
        <c:dLbls>
          <c:showLegendKey val="0"/>
          <c:showVal val="1"/>
          <c:showCatName val="0"/>
          <c:showSerName val="0"/>
          <c:showPercent val="0"/>
          <c:showBubbleSize val="0"/>
        </c:dLbls>
        <c:axId val="446521368"/>
        <c:axId val="446524504"/>
      </c:scatterChart>
      <c:valAx>
        <c:axId val="446521368"/>
        <c:scaling>
          <c:orientation val="minMax"/>
          <c:max val="17.700000000000003"/>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524504"/>
        <c:crosses val="autoZero"/>
        <c:crossBetween val="midCat"/>
      </c:valAx>
      <c:valAx>
        <c:axId val="446524504"/>
        <c:scaling>
          <c:orientation val="minMax"/>
          <c:max val="27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52136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元利償還金等が減少し、算入公債費等が増加したことから、実質公債費比率の分子は減少している。</a:t>
          </a:r>
        </a:p>
        <a:p>
          <a:r>
            <a:rPr kumimoji="1" lang="ja-JP" altLang="en-US" sz="1400">
              <a:latin typeface="ＭＳ ゴシック" pitchFamily="49" charset="-128"/>
              <a:ea typeface="ＭＳ ゴシック" pitchFamily="49" charset="-128"/>
            </a:rPr>
            <a:t>　元利償還金等の減少は、主に債務負担行為に基づく支出額の減少が要因である。これは、国営土地改良事業の減少による国営土地改良事業負担金の減少によるものである。</a:t>
          </a:r>
        </a:p>
        <a:p>
          <a:r>
            <a:rPr kumimoji="1" lang="ja-JP" altLang="en-US" sz="1400">
              <a:latin typeface="ＭＳ ゴシック" pitchFamily="49" charset="-128"/>
              <a:ea typeface="ＭＳ ゴシック" pitchFamily="49" charset="-128"/>
            </a:rPr>
            <a:t>　今後も将来の県債残高の動向に留意しながら、借換債を前提として償還期間の長期化等、公債費負担の平準化を図るとともに、地方交付税により後年度に財源措置のある地方債を活用することにより、実質公債費比率の上昇を抑え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一般会計等に係る地方債の現在高の減少、債務負担行為に基づく支出予定額等の減少、充当可能基金の増加など、個別項目の増減はあるが、将来負担比率の分子はほぼ横ばいとなっている。</a:t>
          </a:r>
        </a:p>
        <a:p>
          <a:r>
            <a:rPr kumimoji="1" lang="ja-JP" altLang="en-US" sz="1300">
              <a:latin typeface="ＭＳ ゴシック" pitchFamily="49" charset="-128"/>
              <a:ea typeface="ＭＳ ゴシック" pitchFamily="49" charset="-128"/>
            </a:rPr>
            <a:t>　一般会計等に係る地方債の現在高の減少は、公共事業等債の減少によるもの。</a:t>
          </a:r>
        </a:p>
        <a:p>
          <a:r>
            <a:rPr kumimoji="1" lang="ja-JP" altLang="en-US" sz="1300">
              <a:latin typeface="ＭＳ ゴシック" pitchFamily="49" charset="-128"/>
              <a:ea typeface="ＭＳ ゴシック" pitchFamily="49" charset="-128"/>
            </a:rPr>
            <a:t>　債務負担行為に基づく支出予定額の減少は、国営土地改良事業費負担金等の減少によるもの。</a:t>
          </a:r>
        </a:p>
        <a:p>
          <a:r>
            <a:rPr kumimoji="1" lang="ja-JP" altLang="en-US" sz="1300">
              <a:latin typeface="ＭＳ ゴシック" pitchFamily="49" charset="-128"/>
              <a:ea typeface="ＭＳ ゴシック" pitchFamily="49" charset="-128"/>
            </a:rPr>
            <a:t>　充当可能基金の増加は、佐賀県国民体育大会・全国障害者スポーツ大会運営基金の積立額の増加によるもの。</a:t>
          </a:r>
        </a:p>
        <a:p>
          <a:r>
            <a:rPr kumimoji="1" lang="ja-JP" altLang="en-US" sz="1300">
              <a:latin typeface="ＭＳ ゴシック" pitchFamily="49" charset="-128"/>
              <a:ea typeface="ＭＳ ゴシック" pitchFamily="49" charset="-128"/>
            </a:rPr>
            <a:t>　今後も地方交付税により後年度に財源措置のある地方債を活用すること等により、県がコントロールできる県債残高を安定的に低下させるなど、将来の健全な財政構造を見据えた財政運営を行っていくことにより、財政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a16="http://schemas.microsoft.com/office/drawing/2014/main" xmlns="" id="{C0BF8B4E-C2E9-4792-8B5D-BDB6F62A3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a16="http://schemas.microsoft.com/office/drawing/2014/main" xmlns="" id="{5A395B74-8B16-4CDB-A410-557E71E90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48808FE3-313C-4E41-8C18-825826DEDE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a:extLst>
            <a:ext uri="{FF2B5EF4-FFF2-40B4-BE49-F238E27FC236}">
              <a16:creationId xmlns:a16="http://schemas.microsoft.com/office/drawing/2014/main" xmlns="" id="{EA80151C-3F4D-4905-B2F3-027698C2DE4D}"/>
            </a:ext>
          </a:extLst>
        </xdr:cNvPr>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a:extLst>
            <a:ext uri="{FF2B5EF4-FFF2-40B4-BE49-F238E27FC236}">
              <a16:creationId xmlns:a16="http://schemas.microsoft.com/office/drawing/2014/main" xmlns="" id="{207AA2D9-85B2-4144-8DE2-10AE41DA6CE3}"/>
            </a:ext>
          </a:extLst>
        </xdr:cNvPr>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a:extLst>
            <a:ext uri="{FF2B5EF4-FFF2-40B4-BE49-F238E27FC236}">
              <a16:creationId xmlns:a16="http://schemas.microsoft.com/office/drawing/2014/main" xmlns="" id="{2BB6CC8C-3496-4609-A2FB-3F6A14271333}"/>
            </a:ext>
          </a:extLst>
        </xdr:cNvPr>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a:extLst>
            <a:ext uri="{FF2B5EF4-FFF2-40B4-BE49-F238E27FC236}">
              <a16:creationId xmlns:a16="http://schemas.microsoft.com/office/drawing/2014/main" xmlns="" id="{E82C2891-91A2-4E4A-8522-4464A8035CCD}"/>
            </a:ext>
          </a:extLst>
        </xdr:cNvPr>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a:extLst>
            <a:ext uri="{FF2B5EF4-FFF2-40B4-BE49-F238E27FC236}">
              <a16:creationId xmlns:a16="http://schemas.microsoft.com/office/drawing/2014/main" xmlns="" id="{F5B96ADC-FE8F-4E2E-B2B6-3C2DA32985FF}"/>
            </a:ext>
          </a:extLst>
        </xdr:cNvPr>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a:extLst>
            <a:ext uri="{FF2B5EF4-FFF2-40B4-BE49-F238E27FC236}">
              <a16:creationId xmlns:a16="http://schemas.microsoft.com/office/drawing/2014/main" xmlns="" id="{C738B7A5-67BE-45AB-A350-9C58F2CA65F8}"/>
            </a:ext>
          </a:extLst>
        </xdr:cNvPr>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D303C53A-07D1-48F8-ABEC-88657D70E4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6206A8B4-459A-4746-B1FB-9248D400A32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7F5C7272-C757-4B56-84ED-9E352F1D9E5F}"/>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0001FF8F-FBB4-43CA-B2C0-115B1BADC26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5FD0A6A5-A941-401E-AD0B-2A595A0B71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91A7DCC1-DB75-437A-B84B-5D36101B42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4F247D34-5E86-477B-BF8A-1482F0D55A2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6B42064B-4610-4759-B8D7-80626E29121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a:extLst>
            <a:ext uri="{FF2B5EF4-FFF2-40B4-BE49-F238E27FC236}">
              <a16:creationId xmlns:a16="http://schemas.microsoft.com/office/drawing/2014/main" xmlns="" id="{23F4BF80-B9CE-4354-B151-CBE8C9403BDA}"/>
            </a:ext>
          </a:extLst>
        </xdr:cNvPr>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xmlns="" id="{D9A5BDE4-6BE9-466F-BA28-6F198DA6E8C1}"/>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0B72A1B9-4D61-49DC-9A6F-F21045D0A0A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E1F04A4D-F9F1-4072-91B8-D4D5343DE8F1}"/>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xmlns="" id="{FE5284ED-E243-4F6C-A4C4-9ED5A2D359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xmlns="" id="{FC542EC3-942A-4C50-9AF4-CE6AD646D8B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xmlns="" id="{AA791F29-E0A6-4007-95BF-198F1EC96AF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a:extLst>
            <a:ext uri="{FF2B5EF4-FFF2-40B4-BE49-F238E27FC236}">
              <a16:creationId xmlns:a16="http://schemas.microsoft.com/office/drawing/2014/main" xmlns="" id="{50DA5A61-AA71-4F8D-B8F6-A8594F796E2E}"/>
            </a:ext>
          </a:extLst>
        </xdr:cNvPr>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a:extLst>
            <a:ext uri="{FF2B5EF4-FFF2-40B4-BE49-F238E27FC236}">
              <a16:creationId xmlns:a16="http://schemas.microsoft.com/office/drawing/2014/main" xmlns="" id="{6E9EE676-C1AF-43DF-90B8-703343E4619E}"/>
            </a:ext>
          </a:extLst>
        </xdr:cNvPr>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a:extLst>
            <a:ext uri="{FF2B5EF4-FFF2-40B4-BE49-F238E27FC236}">
              <a16:creationId xmlns:a16="http://schemas.microsoft.com/office/drawing/2014/main" xmlns="" id="{3687ACA6-B0F0-4AA3-80E2-9F2E74B803A9}"/>
            </a:ext>
          </a:extLst>
        </xdr:cNvPr>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a:extLst>
            <a:ext uri="{FF2B5EF4-FFF2-40B4-BE49-F238E27FC236}">
              <a16:creationId xmlns:a16="http://schemas.microsoft.com/office/drawing/2014/main" xmlns="" id="{DA19BA5F-CECE-4BA7-A76C-845089FCAB1D}"/>
            </a:ext>
          </a:extLst>
        </xdr:cNvPr>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a:extLst>
            <a:ext uri="{FF2B5EF4-FFF2-40B4-BE49-F238E27FC236}">
              <a16:creationId xmlns:a16="http://schemas.microsoft.com/office/drawing/2014/main" xmlns="" id="{64844B32-CD53-4E56-A81D-A90BCA2C4752}"/>
            </a:ext>
          </a:extLst>
        </xdr:cNvPr>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a:extLst>
            <a:ext uri="{FF2B5EF4-FFF2-40B4-BE49-F238E27FC236}">
              <a16:creationId xmlns:a16="http://schemas.microsoft.com/office/drawing/2014/main" xmlns="" id="{549271BA-4B2A-432A-840D-AA44BDC1FD30}"/>
            </a:ext>
          </a:extLst>
        </xdr:cNvPr>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a:extLst>
            <a:ext uri="{FF2B5EF4-FFF2-40B4-BE49-F238E27FC236}">
              <a16:creationId xmlns:a16="http://schemas.microsoft.com/office/drawing/2014/main" xmlns="" id="{7E211500-597D-4C56-8C60-6CAD93B6770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a:extLst>
            <a:ext uri="{FF2B5EF4-FFF2-40B4-BE49-F238E27FC236}">
              <a16:creationId xmlns:a16="http://schemas.microsoft.com/office/drawing/2014/main" xmlns="" id="{1AD3CCA2-BC7C-4026-BABF-462EB60E1A3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a:extLst>
            <a:ext uri="{FF2B5EF4-FFF2-40B4-BE49-F238E27FC236}">
              <a16:creationId xmlns:a16="http://schemas.microsoft.com/office/drawing/2014/main" xmlns="" id="{05E3F427-8E83-4738-8701-8D19729BDF0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a:extLst>
            <a:ext uri="{FF2B5EF4-FFF2-40B4-BE49-F238E27FC236}">
              <a16:creationId xmlns:a16="http://schemas.microsoft.com/office/drawing/2014/main" xmlns="" id="{B8FCE889-E058-45B2-870F-D9A347A2D3B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a:extLst>
            <a:ext uri="{FF2B5EF4-FFF2-40B4-BE49-F238E27FC236}">
              <a16:creationId xmlns:a16="http://schemas.microsoft.com/office/drawing/2014/main" xmlns="" id="{13D4B6BB-78A4-4AB9-91ED-039CE624E6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a:extLst>
            <a:ext uri="{FF2B5EF4-FFF2-40B4-BE49-F238E27FC236}">
              <a16:creationId xmlns:a16="http://schemas.microsoft.com/office/drawing/2014/main" xmlns="" id="{7A90B8D5-C066-4AA9-BD0B-0C7742F4A797}"/>
            </a:ext>
          </a:extLst>
        </xdr:cNvPr>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a:extLst>
            <a:ext uri="{FF2B5EF4-FFF2-40B4-BE49-F238E27FC236}">
              <a16:creationId xmlns:a16="http://schemas.microsoft.com/office/drawing/2014/main" xmlns="" id="{590B2FB8-A8ED-4E22-B72C-9764E9098E15}"/>
            </a:ext>
          </a:extLst>
        </xdr:cNvPr>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a:extLst>
            <a:ext uri="{FF2B5EF4-FFF2-40B4-BE49-F238E27FC236}">
              <a16:creationId xmlns:a16="http://schemas.microsoft.com/office/drawing/2014/main" xmlns="" id="{391714B0-E3A1-4BE6-8DD2-240D6D4765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a:extLst>
            <a:ext uri="{FF2B5EF4-FFF2-40B4-BE49-F238E27FC236}">
              <a16:creationId xmlns:a16="http://schemas.microsoft.com/office/drawing/2014/main" xmlns="" id="{577210B5-9C86-43BC-8F82-5DC10D6ECFC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a:extLst>
            <a:ext uri="{FF2B5EF4-FFF2-40B4-BE49-F238E27FC236}">
              <a16:creationId xmlns:a16="http://schemas.microsoft.com/office/drawing/2014/main" xmlns="" id="{1F9F4D9F-53CB-445E-8F0C-0231707ACEB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a:extLst>
            <a:ext uri="{FF2B5EF4-FFF2-40B4-BE49-F238E27FC236}">
              <a16:creationId xmlns:a16="http://schemas.microsoft.com/office/drawing/2014/main" xmlns="" id="{B50F4D2E-2AAC-4988-8B4E-D4EE03AC9255}"/>
            </a:ext>
          </a:extLst>
        </xdr:cNvPr>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a:extLst>
            <a:ext uri="{FF2B5EF4-FFF2-40B4-BE49-F238E27FC236}">
              <a16:creationId xmlns:a16="http://schemas.microsoft.com/office/drawing/2014/main" xmlns="" id="{B9F2C775-AA8C-462D-B85F-F30E8850B00B}"/>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a:extLst>
            <a:ext uri="{FF2B5EF4-FFF2-40B4-BE49-F238E27FC236}">
              <a16:creationId xmlns:a16="http://schemas.microsoft.com/office/drawing/2014/main" xmlns="" id="{A1920C0F-23FE-4F69-8300-2CAD9F1FCE8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a:extLst>
            <a:ext uri="{FF2B5EF4-FFF2-40B4-BE49-F238E27FC236}">
              <a16:creationId xmlns:a16="http://schemas.microsoft.com/office/drawing/2014/main" xmlns="" id="{CFB3C154-2B58-488E-ACA5-B910F7B7012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a:extLst>
            <a:ext uri="{FF2B5EF4-FFF2-40B4-BE49-F238E27FC236}">
              <a16:creationId xmlns:a16="http://schemas.microsoft.com/office/drawing/2014/main" xmlns="" id="{C4239578-0EC6-4CA1-8E98-EA8C73C81873}"/>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a:extLst>
            <a:ext uri="{FF2B5EF4-FFF2-40B4-BE49-F238E27FC236}">
              <a16:creationId xmlns:a16="http://schemas.microsoft.com/office/drawing/2014/main" xmlns="" id="{133E60C7-B4F4-4827-AD90-781C9EEFC1B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a:extLst>
            <a:ext uri="{FF2B5EF4-FFF2-40B4-BE49-F238E27FC236}">
              <a16:creationId xmlns:a16="http://schemas.microsoft.com/office/drawing/2014/main" xmlns="" id="{0E99F0E7-6043-4E4E-BCDF-2DA5115F5CA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a:extLst>
            <a:ext uri="{FF2B5EF4-FFF2-40B4-BE49-F238E27FC236}">
              <a16:creationId xmlns:a16="http://schemas.microsoft.com/office/drawing/2014/main" xmlns="" id="{B03B24F7-2FAD-4B41-BBE9-DEC605065D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a:extLst>
            <a:ext uri="{FF2B5EF4-FFF2-40B4-BE49-F238E27FC236}">
              <a16:creationId xmlns:a16="http://schemas.microsoft.com/office/drawing/2014/main" xmlns="" id="{130396AA-06CD-4E22-9A77-0D38FB1AFA9A}"/>
            </a:ext>
          </a:extLst>
        </xdr:cNvPr>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a:extLst>
            <a:ext uri="{FF2B5EF4-FFF2-40B4-BE49-F238E27FC236}">
              <a16:creationId xmlns:a16="http://schemas.microsoft.com/office/drawing/2014/main" xmlns="" id="{08AEC7F1-B95D-4D0C-A9E6-ACFE7EE54695}"/>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a:extLst>
            <a:ext uri="{FF2B5EF4-FFF2-40B4-BE49-F238E27FC236}">
              <a16:creationId xmlns:a16="http://schemas.microsoft.com/office/drawing/2014/main" xmlns="" id="{2619048D-F2FE-4020-9BFC-16CD144DB4B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a:extLst>
            <a:ext uri="{FF2B5EF4-FFF2-40B4-BE49-F238E27FC236}">
              <a16:creationId xmlns:a16="http://schemas.microsoft.com/office/drawing/2014/main" xmlns="" id="{08F00EFE-141A-4D4C-95B5-FC78A2E967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a:extLst>
            <a:ext uri="{FF2B5EF4-FFF2-40B4-BE49-F238E27FC236}">
              <a16:creationId xmlns:a16="http://schemas.microsoft.com/office/drawing/2014/main" xmlns="" id="{1D6DEB65-F2CC-47BE-A49C-60A0A28EFBE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a:extLst>
            <a:ext uri="{FF2B5EF4-FFF2-40B4-BE49-F238E27FC236}">
              <a16:creationId xmlns:a16="http://schemas.microsoft.com/office/drawing/2014/main" xmlns="" id="{A142FF9C-D6AD-4606-BB34-C084143FC06B}"/>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a:extLst>
            <a:ext uri="{FF2B5EF4-FFF2-40B4-BE49-F238E27FC236}">
              <a16:creationId xmlns:a16="http://schemas.microsoft.com/office/drawing/2014/main" xmlns="" id="{5CE63AAA-94CA-4579-BEEE-695533556C8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a:extLst>
            <a:ext uri="{FF2B5EF4-FFF2-40B4-BE49-F238E27FC236}">
              <a16:creationId xmlns:a16="http://schemas.microsoft.com/office/drawing/2014/main" xmlns="" id="{FC09059F-D3CC-4B03-A187-D0ED9FAF31D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AB27818-4F61-4AC0-A507-FC00EB7824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C1C51805-B5F9-460A-AD70-4B044AAF99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7E12342E-2C49-47D8-BE17-8A05C79633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7FF05CE1-0F29-41A6-A7E8-849AFF570C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FFFD12D5-DDF4-42A7-A948-31C7C1C525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888395E-2BC9-4471-97A5-D22BF62CED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6EC9EA0B-29E9-4046-9E99-5821477127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39B98C7-53AD-464A-8375-107F9A8AA4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F508AF8F-D850-4BC7-BDF8-BCAD5E9A6B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2837D1A4-BF16-4E40-83AA-BBDDAB101E0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AD13E0B3-86DA-4691-AEE9-582729EC74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ED52C9FD-35C3-407A-A948-3983D2196D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43EF9186-764C-4E6B-9234-D8A751DC3D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31164D4C-2A88-49B1-B546-9FECFBB426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61A89381-371E-4A02-947D-0F7F252D95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63DAFF5C-9B27-4C46-A13A-BCF7044DD05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7679E91E-B41D-4620-B072-9D55120D9012}"/>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a:extLst>
            <a:ext uri="{FF2B5EF4-FFF2-40B4-BE49-F238E27FC236}">
              <a16:creationId xmlns:a16="http://schemas.microsoft.com/office/drawing/2014/main" xmlns="" id="{9202842F-46E6-4E59-ADD5-48D8CB425762}"/>
            </a:ext>
          </a:extLst>
        </xdr:cNvPr>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a:extLst>
            <a:ext uri="{FF2B5EF4-FFF2-40B4-BE49-F238E27FC236}">
              <a16:creationId xmlns:a16="http://schemas.microsoft.com/office/drawing/2014/main" xmlns="" id="{2962E4C2-A630-410E-85FA-81DF584FD91E}"/>
            </a:ext>
          </a:extLst>
        </xdr:cNvPr>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a:extLst>
            <a:ext uri="{FF2B5EF4-FFF2-40B4-BE49-F238E27FC236}">
              <a16:creationId xmlns:a16="http://schemas.microsoft.com/office/drawing/2014/main" xmlns="" id="{1508C9EE-3034-4370-ADCB-B49389F57C0F}"/>
            </a:ext>
          </a:extLst>
        </xdr:cNvPr>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a:extLst>
            <a:ext uri="{FF2B5EF4-FFF2-40B4-BE49-F238E27FC236}">
              <a16:creationId xmlns:a16="http://schemas.microsoft.com/office/drawing/2014/main" xmlns="" id="{DA712B97-1D66-4A73-AD31-562DCF96B667}"/>
            </a:ext>
          </a:extLst>
        </xdr:cNvPr>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a:extLst>
            <a:ext uri="{FF2B5EF4-FFF2-40B4-BE49-F238E27FC236}">
              <a16:creationId xmlns:a16="http://schemas.microsoft.com/office/drawing/2014/main" xmlns="" id="{8B2101AA-67EB-4A9B-A7B7-1E396280E830}"/>
            </a:ext>
          </a:extLst>
        </xdr:cNvPr>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a:extLst>
            <a:ext uri="{FF2B5EF4-FFF2-40B4-BE49-F238E27FC236}">
              <a16:creationId xmlns:a16="http://schemas.microsoft.com/office/drawing/2014/main" xmlns="" id="{03C2F986-4A43-4042-BDE0-62488AA2FDC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a:extLst>
            <a:ext uri="{FF2B5EF4-FFF2-40B4-BE49-F238E27FC236}">
              <a16:creationId xmlns:a16="http://schemas.microsoft.com/office/drawing/2014/main" xmlns="" id="{59357D87-F540-440E-BA7E-DF2373A71D3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a:extLst>
            <a:ext uri="{FF2B5EF4-FFF2-40B4-BE49-F238E27FC236}">
              <a16:creationId xmlns:a16="http://schemas.microsoft.com/office/drawing/2014/main" xmlns="" id="{06E4F556-8CAC-4FC7-AA41-0CDEDF0F28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a:extLst>
            <a:ext uri="{FF2B5EF4-FFF2-40B4-BE49-F238E27FC236}">
              <a16:creationId xmlns:a16="http://schemas.microsoft.com/office/drawing/2014/main" xmlns="" id="{6D47465D-0544-4BEE-BDFB-553A6D5B52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F7FA5A7A-8C36-4583-A2A5-1AF4C5F97F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F7A07698-EFE6-46AA-A977-077A1B35DE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765143DA-4BDB-4CC3-9FC7-3C7631919B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6823764C-E65A-467C-A955-5D81E134D3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5B55C6-CCF7-4BC5-B8B0-E322D88921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71F2461E-F1B9-4F4F-BA44-1115BABD43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2715C6A4-3081-4128-869C-23EAE3F539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D854C71B-41B5-4A8D-83C8-2E79BEF165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79F277B2-0EFB-4710-8CB4-6098D61F9D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4BF55D4A-3D28-4123-9203-0D0D2D819BC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699005DE-EADF-404A-81DA-B6CF6728DF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431B4827-8106-4EA0-AC66-FF3CF1DB07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279B2C80-2AB1-4C93-8036-B20521E79C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D47B5414-C436-482A-B94C-4E115112C0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27DEAAA8-F9FB-44AE-BCAA-B6A75DC3A8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37BF80C0-8688-482E-8113-AAA7D0B8957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22EC62A8-7C9B-4624-A9A9-0A3EF25FC32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a:extLst>
            <a:ext uri="{FF2B5EF4-FFF2-40B4-BE49-F238E27FC236}">
              <a16:creationId xmlns:a16="http://schemas.microsoft.com/office/drawing/2014/main" xmlns="" id="{E2679970-1EAC-4E16-96DE-8D83C0611D7B}"/>
            </a:ext>
          </a:extLst>
        </xdr:cNvPr>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a:extLst>
            <a:ext uri="{FF2B5EF4-FFF2-40B4-BE49-F238E27FC236}">
              <a16:creationId xmlns:a16="http://schemas.microsoft.com/office/drawing/2014/main" xmlns="" id="{EB3515F6-9FAB-46F3-AB61-82DA3BE6EFFE}"/>
            </a:ext>
          </a:extLst>
        </xdr:cNvPr>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a:extLst>
            <a:ext uri="{FF2B5EF4-FFF2-40B4-BE49-F238E27FC236}">
              <a16:creationId xmlns:a16="http://schemas.microsoft.com/office/drawing/2014/main" xmlns="" id="{571DA150-F5E7-40AE-BFAB-C86F3737EDA6}"/>
            </a:ext>
          </a:extLst>
        </xdr:cNvPr>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a:extLst>
            <a:ext uri="{FF2B5EF4-FFF2-40B4-BE49-F238E27FC236}">
              <a16:creationId xmlns:a16="http://schemas.microsoft.com/office/drawing/2014/main" xmlns="" id="{DF0A9B74-9D30-4B08-97EB-2F84EDFCD9CB}"/>
            </a:ext>
          </a:extLst>
        </xdr:cNvPr>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a:extLst>
            <a:ext uri="{FF2B5EF4-FFF2-40B4-BE49-F238E27FC236}">
              <a16:creationId xmlns:a16="http://schemas.microsoft.com/office/drawing/2014/main" xmlns="" id="{50587612-9C2A-4DBB-8FD3-8D5FF4EA8B1D}"/>
            </a:ext>
          </a:extLst>
        </xdr:cNvPr>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a:extLst>
            <a:ext uri="{FF2B5EF4-FFF2-40B4-BE49-F238E27FC236}">
              <a16:creationId xmlns:a16="http://schemas.microsoft.com/office/drawing/2014/main" xmlns="" id="{C6A64063-2506-401A-B247-E474F6D6D2A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a:extLst>
            <a:ext uri="{FF2B5EF4-FFF2-40B4-BE49-F238E27FC236}">
              <a16:creationId xmlns:a16="http://schemas.microsoft.com/office/drawing/2014/main" xmlns="" id="{F55004E7-826D-4D66-9B0F-06A00966AC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a:extLst>
            <a:ext uri="{FF2B5EF4-FFF2-40B4-BE49-F238E27FC236}">
              <a16:creationId xmlns:a16="http://schemas.microsoft.com/office/drawing/2014/main" xmlns="" id="{7461CB84-2783-44E6-8D8B-7EEC57B751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a:extLst>
            <a:ext uri="{FF2B5EF4-FFF2-40B4-BE49-F238E27FC236}">
              <a16:creationId xmlns:a16="http://schemas.microsoft.com/office/drawing/2014/main" xmlns="" id="{DB48DBC2-DB24-4FF3-B5F5-5C10A1C7A6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a:extLst>
            <a:ext uri="{FF2B5EF4-FFF2-40B4-BE49-F238E27FC236}">
              <a16:creationId xmlns:a16="http://schemas.microsoft.com/office/drawing/2014/main" xmlns="" id="{00000000-0008-0000-0300-00001F000000}"/>
            </a:ext>
          </a:extLst>
        </xdr:cNvPr>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a:extLst>
            <a:ext uri="{FF2B5EF4-FFF2-40B4-BE49-F238E27FC236}">
              <a16:creationId xmlns:a16="http://schemas.microsoft.com/office/drawing/2014/main" xmlns="" id="{00000000-0008-0000-0300-00002D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依然としてグループ平均を下回っており、また、普通交付税の算定においても、社会保障関係経費の増加等による基準財政需要額の増、法人関係税の減少等による基準財政収入額の減と厳しい状況の中、近年は増加傾向にあり、今年度も</a:t>
          </a:r>
          <a:r>
            <a:rPr kumimoji="1" lang="en-US" altLang="ja-JP" sz="1300">
              <a:latin typeface="ＭＳ Ｐゴシック"/>
            </a:rPr>
            <a:t>0.01</a:t>
          </a:r>
          <a:r>
            <a:rPr kumimoji="1" lang="ja-JP" altLang="en-US" sz="1300">
              <a:latin typeface="ＭＳ Ｐゴシック"/>
            </a:rPr>
            <a:t>ポイント増加している。</a:t>
          </a:r>
        </a:p>
        <a:p>
          <a:r>
            <a:rPr kumimoji="1" lang="ja-JP" altLang="en-US" sz="1300">
              <a:latin typeface="ＭＳ Ｐゴシック"/>
            </a:rPr>
            <a:t>　今後も平成</a:t>
          </a:r>
          <a:r>
            <a:rPr kumimoji="1" lang="en-US" altLang="ja-JP" sz="1300">
              <a:latin typeface="ＭＳ Ｐゴシック"/>
            </a:rPr>
            <a:t>27</a:t>
          </a:r>
          <a:r>
            <a:rPr kumimoji="1" lang="ja-JP" altLang="en-US" sz="1300">
              <a:latin typeface="ＭＳ Ｐゴシック"/>
            </a:rPr>
            <a:t>年度に策定した「佐賀県行財政運営計画</a:t>
          </a:r>
          <a:r>
            <a:rPr kumimoji="1" lang="en-US" altLang="ja-JP" sz="1300">
              <a:latin typeface="ＭＳ Ｐゴシック"/>
            </a:rPr>
            <a:t>2015</a:t>
          </a:r>
          <a:r>
            <a:rPr kumimoji="1" lang="ja-JP" altLang="en-US" sz="1300">
              <a:latin typeface="ＭＳ Ｐゴシック"/>
            </a:rPr>
            <a:t>」に掲げる取組項目を着実に実施していくなど、将来にわたり安定的な財政運営の確立に努めていく。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a:extLst>
            <a:ext uri="{FF2B5EF4-FFF2-40B4-BE49-F238E27FC236}">
              <a16:creationId xmlns:a16="http://schemas.microsoft.com/office/drawing/2014/main" xmlns="" id="{00000000-0008-0000-0300-00002E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44</xdr:row>
      <xdr:rowOff>111478</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44877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83555</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111478</xdr:rowOff>
    </xdr:from>
    <xdr:to>
      <xdr:col>7</xdr:col>
      <xdr:colOff>241300</xdr:colOff>
      <xdr:row>44</xdr:row>
      <xdr:rowOff>111478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5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43</xdr:row>
      <xdr:rowOff>14817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253111"/>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55332</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68" name="フローチャート : 判断 67">
          <a:extLst>
            <a:ext uri="{FF2B5EF4-FFF2-40B4-BE49-F238E27FC236}">
              <a16:creationId xmlns:a16="http://schemas.microsoft.com/office/drawing/2014/main" xmlns="" id="{00000000-0008-0000-0300-000044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44</xdr:row>
      <xdr:rowOff>111478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3225800" y="738716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1411</xdr:rowOff>
    </xdr:from>
    <xdr:to>
      <xdr:col>6</xdr:col>
      <xdr:colOff>50800</xdr:colOff>
      <xdr:row>42</xdr:row>
      <xdr:rowOff>103011</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111478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45</xdr:row>
      <xdr:rowOff>74083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1397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5" name="円/楕円 84">
          <a:extLst>
            <a:ext uri="{FF2B5EF4-FFF2-40B4-BE49-F238E27FC236}">
              <a16:creationId xmlns:a16="http://schemas.microsoft.com/office/drawing/2014/main" xmlns="" id="{00000000-0008-0000-0300-000055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a:extLst>
            <a:ext uri="{FF2B5EF4-FFF2-40B4-BE49-F238E27FC236}">
              <a16:creationId xmlns:a16="http://schemas.microsoft.com/office/drawing/2014/main" xmlns="" id="{00000000-0008-0000-0300-000057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経常収支比率は、都道府県平均、グループ内平均に比べると良好な数字であるが、</a:t>
          </a:r>
          <a:r>
            <a:rPr kumimoji="1" lang="en-US" altLang="ja-JP" sz="1300">
              <a:solidFill>
                <a:sysClr val="windowText" lastClr="000000"/>
              </a:solidFill>
              <a:latin typeface="ＭＳ Ｐゴシック"/>
            </a:rPr>
            <a:t>H28</a:t>
          </a:r>
          <a:r>
            <a:rPr kumimoji="1" lang="ja-JP" altLang="en-US" sz="1300">
              <a:solidFill>
                <a:sysClr val="windowText" lastClr="000000"/>
              </a:solidFill>
              <a:latin typeface="ＭＳ Ｐゴシック"/>
            </a:rPr>
            <a:t>年度は、歳入となる地方譲与税が減少する一方で、歳出では補助費等（主に社会保障関係経費）が増加したことにより、</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ポイント悪化しており、３年連続での悪化となった。</a:t>
          </a:r>
        </a:p>
        <a:p>
          <a:r>
            <a:rPr kumimoji="1" lang="ja-JP" altLang="en-US" sz="1300">
              <a:solidFill>
                <a:sysClr val="windowText" lastClr="000000"/>
              </a:solidFill>
              <a:latin typeface="ＭＳ Ｐゴシック"/>
            </a:rPr>
            <a:t>　今後も、高齢化の進行により社会保障関係経費が増加することや、公債費が引き続き高い水準で推移することが見込まれ、財政構造の硬直化が予想されることから、「佐賀県行財政運営計画</a:t>
          </a:r>
          <a:r>
            <a:rPr kumimoji="1" lang="en-US" altLang="ja-JP" sz="1300">
              <a:solidFill>
                <a:sysClr val="windowText" lastClr="000000"/>
              </a:solidFill>
              <a:latin typeface="ＭＳ Ｐゴシック"/>
            </a:rPr>
            <a:t>2015</a:t>
          </a:r>
          <a:r>
            <a:rPr kumimoji="1" lang="ja-JP" altLang="en-US" sz="1300">
              <a:solidFill>
                <a:sysClr val="windowText" lastClr="000000"/>
              </a:solidFill>
              <a:latin typeface="ＭＳ Ｐゴシック"/>
            </a:rPr>
            <a:t>」に基づき、財政健全化を図っていく。</a:t>
          </a:r>
        </a:p>
      </xdr:txBody>
    </xdr:sp>
    <xdr:clientData/>
  </xdr:twoCellAnchor>
  <xdr:oneCellAnchor>
    <xdr:from>
      <xdr:col>1</xdr:col>
      <xdr:colOff>38100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a:extLst>
            <a:ext uri="{FF2B5EF4-FFF2-40B4-BE49-F238E27FC236}">
              <a16:creationId xmlns:a16="http://schemas.microsoft.com/office/drawing/2014/main" xmlns=""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146050</xdr:rowOff>
    </xdr:from>
    <xdr:to>
      <xdr:col>7</xdr:col>
      <xdr:colOff>152400</xdr:colOff>
      <xdr:row>67</xdr:row>
      <xdr:rowOff>92075</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flipV="1">
          <a:off x="4953000" y="10433050"/>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64152</xdr:rowOff>
    </xdr:from>
    <xdr:ext cx="762000" cy="259045"/>
    <xdr:sp macro="" textlink="">
      <xdr:nvSpPr>
        <xdr:cNvPr id="123" name="財政構造の弾力性最小値テキスト">
          <a:extLst>
            <a:ext uri="{FF2B5EF4-FFF2-40B4-BE49-F238E27FC236}">
              <a16:creationId xmlns:a16="http://schemas.microsoft.com/office/drawing/2014/main" xmlns="" id="{00000000-0008-0000-0300-00007B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92075</xdr:rowOff>
    </xdr:from>
    <xdr:to>
      <xdr:col>7</xdr:col>
      <xdr:colOff>241300</xdr:colOff>
      <xdr:row>67</xdr:row>
      <xdr:rowOff>92075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60977</xdr:rowOff>
    </xdr:from>
    <xdr:ext cx="762000" cy="259045"/>
    <xdr:sp macro="" textlink="">
      <xdr:nvSpPr>
        <xdr:cNvPr id="125" name="財政構造の弾力性最大値テキスト">
          <a:extLst>
            <a:ext uri="{FF2B5EF4-FFF2-40B4-BE49-F238E27FC236}">
              <a16:creationId xmlns:a16="http://schemas.microsoft.com/office/drawing/2014/main" xmlns="" id="{00000000-0008-0000-0300-00007D000000}"/>
            </a:ext>
          </a:extLst>
        </xdr:cNvPr>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60</xdr:row>
      <xdr:rowOff>146050</xdr:rowOff>
    </xdr:from>
    <xdr:to>
      <xdr:col>7</xdr:col>
      <xdr:colOff>241300</xdr:colOff>
      <xdr:row>60</xdr:row>
      <xdr:rowOff>146050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62</xdr:row>
      <xdr:rowOff>44450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114800" y="1043305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28" name="財政構造の弾力性平均値テキスト">
          <a:extLst>
            <a:ext uri="{FF2B5EF4-FFF2-40B4-BE49-F238E27FC236}">
              <a16:creationId xmlns:a16="http://schemas.microsoft.com/office/drawing/2014/main" xmlns="" id="{00000000-0008-0000-0300-000080000000}"/>
            </a:ext>
          </a:extLst>
        </xdr:cNvPr>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29" name="フローチャート : 判断 128">
          <a:extLst>
            <a:ext uri="{FF2B5EF4-FFF2-40B4-BE49-F238E27FC236}">
              <a16:creationId xmlns:a16="http://schemas.microsoft.com/office/drawing/2014/main" xmlns="" id="{00000000-0008-0000-0300-000081000000}"/>
            </a:ext>
          </a:extLst>
        </xdr:cNvPr>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146050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3225800" y="1031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43392</xdr:rowOff>
    </xdr:from>
    <xdr:to>
      <xdr:col>6</xdr:col>
      <xdr:colOff>50800</xdr:colOff>
      <xdr:row>63</xdr:row>
      <xdr:rowOff>144992</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4064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129769</xdr:rowOff>
    </xdr:from>
    <xdr:ext cx="7366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3733800" y="1093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106892</xdr:rowOff>
    </xdr:from>
    <xdr:to>
      <xdr:col>4</xdr:col>
      <xdr:colOff>482600</xdr:colOff>
      <xdr:row>60</xdr:row>
      <xdr:rowOff>25400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2336800" y="1005099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106892</xdr:rowOff>
    </xdr:from>
    <xdr:to>
      <xdr:col>3</xdr:col>
      <xdr:colOff>279400</xdr:colOff>
      <xdr:row>58</xdr:row>
      <xdr:rowOff>147108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1447800" y="100509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144992</xdr:rowOff>
    </xdr:from>
    <xdr:to>
      <xdr:col>3</xdr:col>
      <xdr:colOff>330200</xdr:colOff>
      <xdr:row>62</xdr:row>
      <xdr:rowOff>75142</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2286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59919</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955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9119</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6" name="円/楕円 145">
          <a:extLst>
            <a:ext uri="{FF2B5EF4-FFF2-40B4-BE49-F238E27FC236}">
              <a16:creationId xmlns:a16="http://schemas.microsoft.com/office/drawing/2014/main" xmlns="" id="{00000000-0008-0000-0300-000092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7" name="財政構造の弾力性該当値テキスト">
          <a:extLst>
            <a:ext uri="{FF2B5EF4-FFF2-40B4-BE49-F238E27FC236}">
              <a16:creationId xmlns:a16="http://schemas.microsoft.com/office/drawing/2014/main" xmlns="" id="{00000000-0008-0000-0300-000093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48" name="円/楕円 147">
          <a:extLst>
            <a:ext uri="{FF2B5EF4-FFF2-40B4-BE49-F238E27FC236}">
              <a16:creationId xmlns:a16="http://schemas.microsoft.com/office/drawing/2014/main" xmlns="" id="{00000000-0008-0000-0300-000094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0" name="円/楕円 149">
          <a:extLst>
            <a:ext uri="{FF2B5EF4-FFF2-40B4-BE49-F238E27FC236}">
              <a16:creationId xmlns:a16="http://schemas.microsoft.com/office/drawing/2014/main" xmlns="" id="{00000000-0008-0000-0300-000096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56092</xdr:rowOff>
    </xdr:from>
    <xdr:to>
      <xdr:col>3</xdr:col>
      <xdr:colOff>330200</xdr:colOff>
      <xdr:row>58</xdr:row>
      <xdr:rowOff>157692</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2286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167869</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955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96308</xdr:rowOff>
    </xdr:from>
    <xdr:to>
      <xdr:col>2</xdr:col>
      <xdr:colOff>127000</xdr:colOff>
      <xdr:row>59</xdr:row>
      <xdr:rowOff>26458</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36635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[157,967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年度から</a:t>
          </a:r>
          <a:r>
            <a:rPr kumimoji="1" lang="en-US" altLang="ja-JP" sz="1300">
              <a:solidFill>
                <a:sysClr val="windowText" lastClr="000000"/>
              </a:solidFill>
              <a:latin typeface="ＭＳ Ｐゴシック"/>
            </a:rPr>
            <a:t>155,000</a:t>
          </a:r>
          <a:r>
            <a:rPr kumimoji="1" lang="ja-JP" altLang="en-US" sz="1300">
              <a:solidFill>
                <a:sysClr val="windowText" lastClr="000000"/>
              </a:solidFill>
              <a:latin typeface="ＭＳ Ｐゴシック"/>
            </a:rPr>
            <a:t>円前後で推移している。グループ内平均と比較して高い水準となっているが、これは類似団体比較で人口</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万人当たり職員数が多いことが主な要因である。</a:t>
          </a:r>
        </a:p>
        <a:p>
          <a:r>
            <a:rPr kumimoji="1" lang="ja-JP" altLang="en-US" sz="1300">
              <a:solidFill>
                <a:sysClr val="windowText" lastClr="000000"/>
              </a:solidFill>
              <a:latin typeface="ＭＳ Ｐゴシック"/>
            </a:rPr>
            <a:t>　引き続き、　「佐賀県行財政運営計画</a:t>
          </a:r>
          <a:r>
            <a:rPr kumimoji="1" lang="en-US" altLang="ja-JP" sz="1300">
              <a:solidFill>
                <a:sysClr val="windowText" lastClr="000000"/>
              </a:solidFill>
              <a:latin typeface="ＭＳ Ｐゴシック"/>
            </a:rPr>
            <a:t>2015</a:t>
          </a:r>
          <a:r>
            <a:rPr kumimoji="1" lang="ja-JP" altLang="en-US" sz="1300">
              <a:solidFill>
                <a:sysClr val="windowText" lastClr="000000"/>
              </a:solidFill>
              <a:latin typeface="ＭＳ Ｐゴシック"/>
            </a:rPr>
            <a:t>」の取組にある総人件費の適切な管理に基づき、効率的で機能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1</xdr:col>
      <xdr:colOff>38100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50109</xdr:rowOff>
    </xdr:from>
    <xdr:to>
      <xdr:col>7</xdr:col>
      <xdr:colOff>152400</xdr:colOff>
      <xdr:row>89</xdr:row>
      <xdr:rowOff>81271</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4109009"/>
          <a:ext cx="0" cy="1231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53348</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89</xdr:row>
      <xdr:rowOff>81271</xdr:rowOff>
    </xdr:from>
    <xdr:to>
      <xdr:col>7</xdr:col>
      <xdr:colOff>241300</xdr:colOff>
      <xdr:row>89</xdr:row>
      <xdr:rowOff>81271</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136486</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8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82</xdr:row>
      <xdr:rowOff>50109</xdr:rowOff>
    </xdr:from>
    <xdr:to>
      <xdr:col>7</xdr:col>
      <xdr:colOff>241300</xdr:colOff>
      <xdr:row>82</xdr:row>
      <xdr:rowOff>50109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410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95848</xdr:rowOff>
    </xdr:from>
    <xdr:to>
      <xdr:col>7</xdr:col>
      <xdr:colOff>152400</xdr:colOff>
      <xdr:row>87</xdr:row>
      <xdr:rowOff>9257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4840548"/>
          <a:ext cx="838200" cy="8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167882</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4398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151355</xdr:rowOff>
    </xdr:from>
    <xdr:to>
      <xdr:col>7</xdr:col>
      <xdr:colOff>203200</xdr:colOff>
      <xdr:row>85</xdr:row>
      <xdr:rowOff>81505</xdr:rowOff>
    </xdr:to>
    <xdr:sp macro="" textlink="">
      <xdr:nvSpPr>
        <xdr:cNvPr id="190" name="フローチャート : 判断 189">
          <a:extLst>
            <a:ext uri="{FF2B5EF4-FFF2-40B4-BE49-F238E27FC236}">
              <a16:creationId xmlns:a16="http://schemas.microsoft.com/office/drawing/2014/main" xmlns="" id="{00000000-0008-0000-0300-0000BE000000}"/>
            </a:ext>
          </a:extLst>
        </xdr:cNvPr>
        <xdr:cNvSpPr/>
      </xdr:nvSpPr>
      <xdr:spPr>
        <a:xfrm>
          <a:off x="49022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41838</xdr:rowOff>
    </xdr:from>
    <xdr:to>
      <xdr:col>6</xdr:col>
      <xdr:colOff>0</xdr:colOff>
      <xdr:row>86</xdr:row>
      <xdr:rowOff>95848</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4786538"/>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46349</xdr:rowOff>
    </xdr:from>
    <xdr:to>
      <xdr:col>6</xdr:col>
      <xdr:colOff>50800</xdr:colOff>
      <xdr:row>84</xdr:row>
      <xdr:rowOff>147949</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064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158126</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421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89026</xdr:rowOff>
    </xdr:from>
    <xdr:to>
      <xdr:col>4</xdr:col>
      <xdr:colOff>482600</xdr:colOff>
      <xdr:row>86</xdr:row>
      <xdr:rowOff>41838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4490826"/>
          <a:ext cx="889000" cy="29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10127</xdr:rowOff>
    </xdr:from>
    <xdr:to>
      <xdr:col>4</xdr:col>
      <xdr:colOff>533400</xdr:colOff>
      <xdr:row>82</xdr:row>
      <xdr:rowOff>111727</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3175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121904</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89026</xdr:rowOff>
    </xdr:from>
    <xdr:to>
      <xdr:col>3</xdr:col>
      <xdr:colOff>279400</xdr:colOff>
      <xdr:row>85</xdr:row>
      <xdr:rowOff>84555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1447800" y="14490826"/>
          <a:ext cx="889000" cy="1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47259</xdr:rowOff>
    </xdr:from>
    <xdr:to>
      <xdr:col>3</xdr:col>
      <xdr:colOff>330200</xdr:colOff>
      <xdr:row>80</xdr:row>
      <xdr:rowOff>148859</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2286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159036</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144463</xdr:rowOff>
    </xdr:from>
    <xdr:to>
      <xdr:col>2</xdr:col>
      <xdr:colOff>127000</xdr:colOff>
      <xdr:row>81</xdr:row>
      <xdr:rowOff>74613</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1397000" y="1386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84790</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62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129907</xdr:rowOff>
    </xdr:from>
    <xdr:to>
      <xdr:col>7</xdr:col>
      <xdr:colOff>203200</xdr:colOff>
      <xdr:row>87</xdr:row>
      <xdr:rowOff>60057</xdr:rowOff>
    </xdr:to>
    <xdr:sp macro="" textlink="">
      <xdr:nvSpPr>
        <xdr:cNvPr id="207" name="円/楕円 206">
          <a:extLst>
            <a:ext uri="{FF2B5EF4-FFF2-40B4-BE49-F238E27FC236}">
              <a16:creationId xmlns:a16="http://schemas.microsoft.com/office/drawing/2014/main" xmlns="" id="{00000000-0008-0000-0300-0000CF000000}"/>
            </a:ext>
          </a:extLst>
        </xdr:cNvPr>
        <xdr:cNvSpPr/>
      </xdr:nvSpPr>
      <xdr:spPr>
        <a:xfrm>
          <a:off x="4902200" y="148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101984</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484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157,967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45048</xdr:rowOff>
    </xdr:from>
    <xdr:to>
      <xdr:col>6</xdr:col>
      <xdr:colOff>50800</xdr:colOff>
      <xdr:row>86</xdr:row>
      <xdr:rowOff>146648</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064000" y="147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131425</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48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155,857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162488</xdr:rowOff>
    </xdr:from>
    <xdr:to>
      <xdr:col>4</xdr:col>
      <xdr:colOff>533400</xdr:colOff>
      <xdr:row>86</xdr:row>
      <xdr:rowOff>92638</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3175000" y="147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77415</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48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38226</xdr:rowOff>
    </xdr:from>
    <xdr:to>
      <xdr:col>3</xdr:col>
      <xdr:colOff>330200</xdr:colOff>
      <xdr:row>84</xdr:row>
      <xdr:rowOff>139826</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2286000" y="144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124603</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452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147,161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33755</xdr:rowOff>
    </xdr:from>
    <xdr:to>
      <xdr:col>2</xdr:col>
      <xdr:colOff>127000</xdr:colOff>
      <xdr:row>85</xdr:row>
      <xdr:rowOff>135355</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1397000" y="146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120132</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46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ラスパイレス指数は、前年度とほぼ横ばいとなっている。</a:t>
          </a:r>
        </a:p>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の給与制度の総合的見直し以降、国家公務員は公民格差を、主に手当を引き上げることにより解消し、県職員は給料を引き上げて解消することとしたため、給料のみを比較するラスパイレス指数が高止まりしている。</a:t>
          </a:r>
        </a:p>
        <a:p>
          <a:r>
            <a:rPr kumimoji="1" lang="ja-JP" altLang="en-US" sz="1300">
              <a:latin typeface="ＭＳ Ｐゴシック"/>
            </a:rPr>
            <a:t>　なお、</a:t>
          </a:r>
          <a:r>
            <a:rPr kumimoji="1" lang="en-US" altLang="ja-JP" sz="1300">
              <a:latin typeface="ＭＳ Ｐゴシック"/>
            </a:rPr>
            <a:t>H24</a:t>
          </a:r>
          <a:r>
            <a:rPr kumimoji="1" lang="ja-JP" altLang="en-US" sz="1300">
              <a:latin typeface="ＭＳ Ｐゴシック"/>
            </a:rPr>
            <a:t>年度のラスパイレス指数は、国家公務員の給与削減措置が講じられたことにより、相対的に上昇したものであり、削減措置の影響を除けば概ね横ばいに推移している。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a:extLst>
            <a:ext uri="{FF2B5EF4-FFF2-40B4-BE49-F238E27FC236}">
              <a16:creationId xmlns:a16="http://schemas.microsoft.com/office/drawing/2014/main" xmlns="" id="{00000000-0008-0000-0300-0000E4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xmlns=""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84</xdr:row>
      <xdr:rowOff>136172</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flipV="1">
          <a:off x="17018000" y="13907911"/>
          <a:ext cx="0" cy="630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108249</xdr:rowOff>
    </xdr:from>
    <xdr:ext cx="762000" cy="259045"/>
    <xdr:sp macro="" textlink="">
      <xdr:nvSpPr>
        <xdr:cNvPr id="244" name="給与水準   （国との比較）最小値テキスト">
          <a:extLst>
            <a:ext uri="{FF2B5EF4-FFF2-40B4-BE49-F238E27FC236}">
              <a16:creationId xmlns:a16="http://schemas.microsoft.com/office/drawing/2014/main" xmlns="" id="{00000000-0008-0000-0300-0000F4000000}"/>
            </a:ext>
          </a:extLst>
        </xdr:cNvPr>
        <xdr:cNvSpPr txBox="1"/>
      </xdr:nvSpPr>
      <xdr:spPr>
        <a:xfrm>
          <a:off x="17106900" y="1451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84</xdr:row>
      <xdr:rowOff>136172</xdr:rowOff>
    </xdr:from>
    <xdr:to>
      <xdr:col>24</xdr:col>
      <xdr:colOff>647700</xdr:colOff>
      <xdr:row>84</xdr:row>
      <xdr:rowOff>136172</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929100" y="1453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6" name="給与水準   （国との比較）最大値テキスト">
          <a:extLst>
            <a:ext uri="{FF2B5EF4-FFF2-40B4-BE49-F238E27FC236}">
              <a16:creationId xmlns:a16="http://schemas.microsoft.com/office/drawing/2014/main" xmlns="" id="{00000000-0008-0000-0300-0000F6000000}"/>
            </a:ext>
          </a:extLst>
        </xdr:cNvPr>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28928</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179800" y="1440391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49" name="給与水準   （国との比較）平均値テキスト">
          <a:extLst>
            <a:ext uri="{FF2B5EF4-FFF2-40B4-BE49-F238E27FC236}">
              <a16:creationId xmlns:a16="http://schemas.microsoft.com/office/drawing/2014/main" xmlns="" id="{00000000-0008-0000-0300-0000F9000000}"/>
            </a:ext>
          </a:extLst>
        </xdr:cNvPr>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0" name="フローチャート : 判断 249">
          <a:extLst>
            <a:ext uri="{FF2B5EF4-FFF2-40B4-BE49-F238E27FC236}">
              <a16:creationId xmlns:a16="http://schemas.microsoft.com/office/drawing/2014/main" xmlns="" id="{00000000-0008-0000-0300-0000FA000000}"/>
            </a:ext>
          </a:extLst>
        </xdr:cNvPr>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84</xdr:row>
      <xdr:rowOff>2116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5290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146755</xdr:rowOff>
    </xdr:from>
    <xdr:to>
      <xdr:col>23</xdr:col>
      <xdr:colOff>457200</xdr:colOff>
      <xdr:row>83</xdr:row>
      <xdr:rowOff>76905</xdr:rowOff>
    </xdr:to>
    <xdr:sp macro="" textlink="">
      <xdr:nvSpPr>
        <xdr:cNvPr id="252" name="フローチャート : 判断 251">
          <a:extLst>
            <a:ext uri="{FF2B5EF4-FFF2-40B4-BE49-F238E27FC236}">
              <a16:creationId xmlns:a16="http://schemas.microsoft.com/office/drawing/2014/main" xmlns="" id="{00000000-0008-0000-0300-0000FC000000}"/>
            </a:ext>
          </a:extLst>
        </xdr:cNvPr>
        <xdr:cNvSpPr/>
      </xdr:nvSpPr>
      <xdr:spPr>
        <a:xfrm>
          <a:off x="16129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83</xdr:row>
      <xdr:rowOff>52916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4401800" y="142564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55" name="フローチャート : 判断 254">
          <a:extLst>
            <a:ext uri="{FF2B5EF4-FFF2-40B4-BE49-F238E27FC236}">
              <a16:creationId xmlns:a16="http://schemas.microsoft.com/office/drawing/2014/main" xmlns="" id="{00000000-0008-0000-0300-0000FF000000}"/>
            </a:ext>
          </a:extLst>
        </xdr:cNvPr>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89</xdr:row>
      <xdr:rowOff>123472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3512800" y="14256455"/>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75088</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020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67" name="円/楕円 266">
          <a:extLst>
            <a:ext uri="{FF2B5EF4-FFF2-40B4-BE49-F238E27FC236}">
              <a16:creationId xmlns:a16="http://schemas.microsoft.com/office/drawing/2014/main" xmlns="" id="{00000000-0008-0000-0300-00000B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45455</xdr:rowOff>
    </xdr:from>
    <xdr:ext cx="762000" cy="259045"/>
    <xdr:sp macro="" textlink="">
      <xdr:nvSpPr>
        <xdr:cNvPr id="268" name="給与水準   （国との比較）該当値テキスト">
          <a:extLst>
            <a:ext uri="{FF2B5EF4-FFF2-40B4-BE49-F238E27FC236}">
              <a16:creationId xmlns:a16="http://schemas.microsoft.com/office/drawing/2014/main" xmlns="" id="{00000000-0008-0000-0300-00000C010000}"/>
            </a:ext>
          </a:extLst>
        </xdr:cNvPr>
        <xdr:cNvSpPr txBox="1"/>
      </xdr:nvSpPr>
      <xdr:spPr>
        <a:xfrm>
          <a:off x="17106900" y="1427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37693</xdr:rowOff>
    </xdr:from>
    <xdr:ext cx="7366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146755</xdr:rowOff>
    </xdr:from>
    <xdr:to>
      <xdr:col>21</xdr:col>
      <xdr:colOff>50800</xdr:colOff>
      <xdr:row>83</xdr:row>
      <xdr:rowOff>76905</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87082</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xmlns=""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「行財政改革緊急プログラム</a:t>
          </a:r>
          <a:r>
            <a:rPr kumimoji="1" lang="en-US" altLang="ja-JP" sz="1050">
              <a:latin typeface="ＭＳ Ｐゴシック"/>
            </a:rPr>
            <a:t>Ver2.1</a:t>
          </a:r>
          <a:r>
            <a:rPr kumimoji="1" lang="ja-JP" altLang="en-US" sz="1050">
              <a:latin typeface="ＭＳ Ｐゴシック"/>
            </a:rPr>
            <a:t>」により、知事部局一般会計職員については、</a:t>
          </a:r>
          <a:r>
            <a:rPr kumimoji="1" lang="en-US" altLang="ja-JP" sz="1050">
              <a:latin typeface="ＭＳ Ｐゴシック"/>
            </a:rPr>
            <a:t>H16</a:t>
          </a:r>
          <a:r>
            <a:rPr kumimoji="1" lang="ja-JP" altLang="en-US" sz="1050">
              <a:latin typeface="ＭＳ Ｐゴシック"/>
            </a:rPr>
            <a:t>年</a:t>
          </a:r>
          <a:r>
            <a:rPr kumimoji="1" lang="en-US" altLang="ja-JP" sz="1050">
              <a:latin typeface="ＭＳ Ｐゴシック"/>
            </a:rPr>
            <a:t>4</a:t>
          </a:r>
          <a:r>
            <a:rPr kumimoji="1" lang="ja-JP" altLang="en-US" sz="1050">
              <a:latin typeface="ＭＳ Ｐゴシック"/>
            </a:rPr>
            <a:t>月</a:t>
          </a:r>
          <a:r>
            <a:rPr kumimoji="1" lang="en-US" altLang="ja-JP" sz="1050">
              <a:latin typeface="ＭＳ Ｐゴシック"/>
            </a:rPr>
            <a:t>1</a:t>
          </a:r>
          <a:r>
            <a:rPr kumimoji="1" lang="ja-JP" altLang="en-US" sz="1050">
              <a:latin typeface="ＭＳ Ｐゴシック"/>
            </a:rPr>
            <a:t>日を基準とし、</a:t>
          </a:r>
          <a:r>
            <a:rPr kumimoji="1" lang="en-US" altLang="ja-JP" sz="1050">
              <a:latin typeface="ＭＳ Ｐゴシック"/>
            </a:rPr>
            <a:t>H23</a:t>
          </a:r>
          <a:r>
            <a:rPr kumimoji="1" lang="ja-JP" altLang="en-US" sz="1050">
              <a:latin typeface="ＭＳ Ｐゴシック"/>
            </a:rPr>
            <a:t>年</a:t>
          </a:r>
          <a:r>
            <a:rPr kumimoji="1" lang="en-US" altLang="ja-JP" sz="1050">
              <a:latin typeface="ＭＳ Ｐゴシック"/>
            </a:rPr>
            <a:t>4</a:t>
          </a:r>
          <a:r>
            <a:rPr kumimoji="1" lang="ja-JP" altLang="en-US" sz="1050">
              <a:latin typeface="ＭＳ Ｐゴシック"/>
            </a:rPr>
            <a:t>月</a:t>
          </a:r>
          <a:r>
            <a:rPr kumimoji="1" lang="en-US" altLang="ja-JP" sz="1050">
              <a:latin typeface="ＭＳ Ｐゴシック"/>
            </a:rPr>
            <a:t>1</a:t>
          </a:r>
          <a:r>
            <a:rPr kumimoji="1" lang="ja-JP" altLang="en-US" sz="1050">
              <a:latin typeface="ＭＳ Ｐゴシック"/>
            </a:rPr>
            <a:t>日までに純減数</a:t>
          </a:r>
          <a:r>
            <a:rPr kumimoji="1" lang="en-US" altLang="ja-JP" sz="1050">
              <a:latin typeface="ＭＳ Ｐゴシック"/>
            </a:rPr>
            <a:t>500</a:t>
          </a:r>
          <a:r>
            <a:rPr kumimoji="1" lang="ja-JP" altLang="en-US" sz="1050">
              <a:latin typeface="ＭＳ Ｐゴシック"/>
            </a:rPr>
            <a:t>名、純減率</a:t>
          </a:r>
          <a:r>
            <a:rPr kumimoji="1" lang="en-US" altLang="ja-JP" sz="1050">
              <a:latin typeface="ＭＳ Ｐゴシック"/>
            </a:rPr>
            <a:t>14.2</a:t>
          </a:r>
          <a:r>
            <a:rPr kumimoji="1" lang="ja-JP" altLang="en-US" sz="1050">
              <a:latin typeface="ＭＳ Ｐゴシック"/>
            </a:rPr>
            <a:t>％を目標に取り組み、純減数</a:t>
          </a:r>
          <a:r>
            <a:rPr kumimoji="1" lang="en-US" altLang="ja-JP" sz="1050">
              <a:latin typeface="ＭＳ Ｐゴシック"/>
            </a:rPr>
            <a:t>522</a:t>
          </a:r>
          <a:r>
            <a:rPr kumimoji="1" lang="ja-JP" altLang="en-US" sz="1050">
              <a:latin typeface="ＭＳ Ｐゴシック"/>
            </a:rPr>
            <a:t>名、純減率</a:t>
          </a:r>
          <a:r>
            <a:rPr kumimoji="1" lang="en-US" altLang="ja-JP" sz="1050">
              <a:latin typeface="ＭＳ Ｐゴシック"/>
            </a:rPr>
            <a:t>14.8</a:t>
          </a:r>
          <a:r>
            <a:rPr kumimoji="1" lang="ja-JP" altLang="en-US" sz="1050">
              <a:latin typeface="ＭＳ Ｐゴシック"/>
            </a:rPr>
            <a:t>％と目標を上回る成果が出たところである。</a:t>
          </a:r>
        </a:p>
        <a:p>
          <a:r>
            <a:rPr kumimoji="1" lang="ja-JP" altLang="en-US" sz="1050">
              <a:latin typeface="ＭＳ Ｐゴシック"/>
            </a:rPr>
            <a:t>   ただし、同一グループの他団体と比べて人口規模が小さく、人口</a:t>
          </a:r>
          <a:r>
            <a:rPr kumimoji="1" lang="en-US" altLang="ja-JP" sz="1050">
              <a:latin typeface="ＭＳ Ｐゴシック"/>
            </a:rPr>
            <a:t>10</a:t>
          </a:r>
          <a:r>
            <a:rPr kumimoji="1" lang="ja-JP" altLang="en-US" sz="1050">
              <a:latin typeface="ＭＳ Ｐゴシック"/>
            </a:rPr>
            <a:t>万人当たり職員数は相対的に高くなる傾向にあり、グループ内平均より多くなっている。</a:t>
          </a:r>
        </a:p>
        <a:p>
          <a:r>
            <a:rPr kumimoji="1" lang="ja-JP" altLang="en-US" sz="1050">
              <a:latin typeface="ＭＳ Ｐゴシック"/>
            </a:rPr>
            <a:t>　このため、</a:t>
          </a:r>
          <a:r>
            <a:rPr kumimoji="1" lang="en-US" altLang="ja-JP" sz="1050">
              <a:latin typeface="ＭＳ Ｐゴシック"/>
            </a:rPr>
            <a:t>H23</a:t>
          </a:r>
          <a:r>
            <a:rPr kumimoji="1" lang="ja-JP" altLang="en-US" sz="1050">
              <a:latin typeface="ＭＳ Ｐゴシック"/>
            </a:rPr>
            <a:t>年</a:t>
          </a:r>
          <a:r>
            <a:rPr kumimoji="1" lang="en-US" altLang="ja-JP" sz="1050">
              <a:latin typeface="ＭＳ Ｐゴシック"/>
            </a:rPr>
            <a:t>10</a:t>
          </a:r>
          <a:r>
            <a:rPr kumimoji="1" lang="ja-JP" altLang="en-US" sz="1050">
              <a:latin typeface="ＭＳ Ｐゴシック"/>
            </a:rPr>
            <a:t>月に策定した「佐賀県行財政運営計画</a:t>
          </a:r>
          <a:r>
            <a:rPr kumimoji="1" lang="en-US" altLang="ja-JP" sz="1050">
              <a:latin typeface="ＭＳ Ｐゴシック"/>
            </a:rPr>
            <a:t>2011</a:t>
          </a:r>
          <a:r>
            <a:rPr kumimoji="1" lang="ja-JP" altLang="en-US" sz="1050">
              <a:latin typeface="ＭＳ Ｐゴシック"/>
            </a:rPr>
            <a:t>」では、これまでのように数値目標を掲げたものとはせず、適正な定員管理や給与管理などにより総人件費の増嵩の抑制に努めることとし、</a:t>
          </a:r>
          <a:r>
            <a:rPr kumimoji="1" lang="en-US" altLang="ja-JP" sz="1050">
              <a:latin typeface="ＭＳ Ｐゴシック"/>
            </a:rPr>
            <a:t>H27</a:t>
          </a:r>
          <a:r>
            <a:rPr kumimoji="1" lang="ja-JP" altLang="en-US" sz="1050">
              <a:latin typeface="ＭＳ Ｐゴシック"/>
            </a:rPr>
            <a:t>年</a:t>
          </a:r>
          <a:r>
            <a:rPr kumimoji="1" lang="en-US" altLang="ja-JP" sz="1050">
              <a:latin typeface="ＭＳ Ｐゴシック"/>
            </a:rPr>
            <a:t>7</a:t>
          </a:r>
          <a:r>
            <a:rPr kumimoji="1" lang="ja-JP" altLang="en-US" sz="1050">
              <a:latin typeface="ＭＳ Ｐゴシック"/>
            </a:rPr>
            <a:t>月に策定した「佐賀県行財政運営計画</a:t>
          </a:r>
          <a:r>
            <a:rPr kumimoji="1" lang="en-US" altLang="ja-JP" sz="1050">
              <a:latin typeface="ＭＳ Ｐゴシック"/>
            </a:rPr>
            <a:t>2015</a:t>
          </a:r>
          <a:r>
            <a:rPr kumimoji="1" lang="ja-JP" altLang="en-US" sz="1050">
              <a:latin typeface="ＭＳ Ｐゴシック"/>
            </a:rPr>
            <a:t>」においても、効率的で機能的な人員配置により、限られた経営資源の効率的な活用を図ることとしている。</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xmlns=""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a:extLst>
            <a:ext uri="{FF2B5EF4-FFF2-40B4-BE49-F238E27FC236}">
              <a16:creationId xmlns:a16="http://schemas.microsoft.com/office/drawing/2014/main" xmlns="" id="{00000000-0008-0000-0300-00002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a:extLst>
            <a:ext uri="{FF2B5EF4-FFF2-40B4-BE49-F238E27FC236}">
              <a16:creationId xmlns:a16="http://schemas.microsoft.com/office/drawing/2014/main" xmlns="" id="{00000000-0008-0000-0300-00002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3" name="定員管理の状況最小値テキスト">
          <a:extLst>
            <a:ext uri="{FF2B5EF4-FFF2-40B4-BE49-F238E27FC236}">
              <a16:creationId xmlns:a16="http://schemas.microsoft.com/office/drawing/2014/main" xmlns="" id="{00000000-0008-0000-0300-00002F010000}"/>
            </a:ext>
          </a:extLst>
        </xdr:cNvPr>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5" name="定員管理の状況最大値テキスト">
          <a:extLst>
            <a:ext uri="{FF2B5EF4-FFF2-40B4-BE49-F238E27FC236}">
              <a16:creationId xmlns:a16="http://schemas.microsoft.com/office/drawing/2014/main" xmlns="" id="{00000000-0008-0000-0300-000031010000}"/>
            </a:ext>
          </a:extLst>
        </xdr:cNvPr>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77073</xdr:rowOff>
    </xdr:from>
    <xdr:to>
      <xdr:col>24</xdr:col>
      <xdr:colOff>558800</xdr:colOff>
      <xdr:row>66</xdr:row>
      <xdr:rowOff>96183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6179800" y="11392773"/>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47059</xdr:rowOff>
    </xdr:from>
    <xdr:ext cx="762000" cy="259045"/>
    <xdr:sp macro="" textlink="">
      <xdr:nvSpPr>
        <xdr:cNvPr id="308" name="定員管理の状況平均値テキスト">
          <a:extLst>
            <a:ext uri="{FF2B5EF4-FFF2-40B4-BE49-F238E27FC236}">
              <a16:creationId xmlns:a16="http://schemas.microsoft.com/office/drawing/2014/main" xmlns="" id="{00000000-0008-0000-0300-000034010000}"/>
            </a:ext>
          </a:extLst>
        </xdr:cNvPr>
        <xdr:cNvSpPr txBox="1"/>
      </xdr:nvSpPr>
      <xdr:spPr>
        <a:xfrm>
          <a:off x="17106900" y="10848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09" name="フローチャート : 判断 308">
          <a:extLst>
            <a:ext uri="{FF2B5EF4-FFF2-40B4-BE49-F238E27FC236}">
              <a16:creationId xmlns:a16="http://schemas.microsoft.com/office/drawing/2014/main" xmlns="" id="{00000000-0008-0000-0300-000035010000}"/>
            </a:ext>
          </a:extLst>
        </xdr:cNvPr>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77073</xdr:rowOff>
    </xdr:from>
    <xdr:to>
      <xdr:col>23</xdr:col>
      <xdr:colOff>406400</xdr:colOff>
      <xdr:row>66</xdr:row>
      <xdr:rowOff>84239</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5290800" y="11392773"/>
          <a:ext cx="889000" cy="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11" name="フローチャート : 判断 310">
          <a:extLst>
            <a:ext uri="{FF2B5EF4-FFF2-40B4-BE49-F238E27FC236}">
              <a16:creationId xmlns:a16="http://schemas.microsoft.com/office/drawing/2014/main" xmlns="" id="{00000000-0008-0000-0300-000037010000}"/>
            </a:ext>
          </a:extLst>
        </xdr:cNvPr>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3507</xdr:rowOff>
    </xdr:from>
    <xdr:ext cx="7366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5798800" y="108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56948</xdr:rowOff>
    </xdr:from>
    <xdr:to>
      <xdr:col>22</xdr:col>
      <xdr:colOff>203200</xdr:colOff>
      <xdr:row>66</xdr:row>
      <xdr:rowOff>84239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4401800" y="11372648"/>
          <a:ext cx="8890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4" name="フローチャート : 判断 313">
          <a:extLst>
            <a:ext uri="{FF2B5EF4-FFF2-40B4-BE49-F238E27FC236}">
              <a16:creationId xmlns:a16="http://schemas.microsoft.com/office/drawing/2014/main" xmlns="" id="{00000000-0008-0000-0300-00003A010000}"/>
            </a:ext>
          </a:extLst>
        </xdr:cNvPr>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69605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4909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56948</xdr:rowOff>
    </xdr:from>
    <xdr:to>
      <xdr:col>21</xdr:col>
      <xdr:colOff>0</xdr:colOff>
      <xdr:row>66</xdr:row>
      <xdr:rowOff>58300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3512800" y="11372648"/>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21176</xdr:rowOff>
    </xdr:from>
    <xdr:to>
      <xdr:col>21</xdr:col>
      <xdr:colOff>50800</xdr:colOff>
      <xdr:row>63</xdr:row>
      <xdr:rowOff>122776</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4351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132953</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4020800" y="105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11476</xdr:rowOff>
    </xdr:from>
    <xdr:to>
      <xdr:col>19</xdr:col>
      <xdr:colOff>533400</xdr:colOff>
      <xdr:row>63</xdr:row>
      <xdr:rowOff>113076</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3462000" y="1081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123253</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3131800" y="1058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45383</xdr:rowOff>
    </xdr:from>
    <xdr:to>
      <xdr:col>24</xdr:col>
      <xdr:colOff>609600</xdr:colOff>
      <xdr:row>66</xdr:row>
      <xdr:rowOff>146983</xdr:rowOff>
    </xdr:to>
    <xdr:sp macro="" textlink="">
      <xdr:nvSpPr>
        <xdr:cNvPr id="326" name="円/楕円 325">
          <a:extLst>
            <a:ext uri="{FF2B5EF4-FFF2-40B4-BE49-F238E27FC236}">
              <a16:creationId xmlns:a16="http://schemas.microsoft.com/office/drawing/2014/main" xmlns="" id="{00000000-0008-0000-0300-000046010000}"/>
            </a:ext>
          </a:extLst>
        </xdr:cNvPr>
        <xdr:cNvSpPr/>
      </xdr:nvSpPr>
      <xdr:spPr>
        <a:xfrm>
          <a:off x="16967200" y="113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112710</xdr:rowOff>
    </xdr:from>
    <xdr:ext cx="762000" cy="259045"/>
    <xdr:sp macro="" textlink="">
      <xdr:nvSpPr>
        <xdr:cNvPr id="327" name="定員管理の状況該当値テキスト">
          <a:extLst>
            <a:ext uri="{FF2B5EF4-FFF2-40B4-BE49-F238E27FC236}">
              <a16:creationId xmlns:a16="http://schemas.microsoft.com/office/drawing/2014/main" xmlns="" id="{00000000-0008-0000-0300-000047010000}"/>
            </a:ext>
          </a:extLst>
        </xdr:cNvPr>
        <xdr:cNvSpPr txBox="1"/>
      </xdr:nvSpPr>
      <xdr:spPr>
        <a:xfrm>
          <a:off x="17106900" y="1125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1,555.65</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26273</xdr:rowOff>
    </xdr:from>
    <xdr:to>
      <xdr:col>23</xdr:col>
      <xdr:colOff>457200</xdr:colOff>
      <xdr:row>66</xdr:row>
      <xdr:rowOff>127873</xdr:rowOff>
    </xdr:to>
    <xdr:sp macro="" textlink="">
      <xdr:nvSpPr>
        <xdr:cNvPr id="328" name="円/楕円 327">
          <a:extLst>
            <a:ext uri="{FF2B5EF4-FFF2-40B4-BE49-F238E27FC236}">
              <a16:creationId xmlns:a16="http://schemas.microsoft.com/office/drawing/2014/main" xmlns="" id="{00000000-0008-0000-0300-000048010000}"/>
            </a:ext>
          </a:extLst>
        </xdr:cNvPr>
        <xdr:cNvSpPr/>
      </xdr:nvSpPr>
      <xdr:spPr>
        <a:xfrm>
          <a:off x="16129000" y="113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112650</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1428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1,547.73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33439</xdr:rowOff>
    </xdr:from>
    <xdr:to>
      <xdr:col>22</xdr:col>
      <xdr:colOff>254000</xdr:colOff>
      <xdr:row>66</xdr:row>
      <xdr:rowOff>135039</xdr:rowOff>
    </xdr:to>
    <xdr:sp macro="" textlink="">
      <xdr:nvSpPr>
        <xdr:cNvPr id="330" name="円/楕円 329">
          <a:extLst>
            <a:ext uri="{FF2B5EF4-FFF2-40B4-BE49-F238E27FC236}">
              <a16:creationId xmlns:a16="http://schemas.microsoft.com/office/drawing/2014/main" xmlns="" id="{00000000-0008-0000-0300-00004A010000}"/>
            </a:ext>
          </a:extLst>
        </xdr:cNvPr>
        <xdr:cNvSpPr/>
      </xdr:nvSpPr>
      <xdr:spPr>
        <a:xfrm>
          <a:off x="15240000" y="113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119816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143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1,550.70</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6148</xdr:rowOff>
    </xdr:from>
    <xdr:to>
      <xdr:col>21</xdr:col>
      <xdr:colOff>50800</xdr:colOff>
      <xdr:row>66</xdr:row>
      <xdr:rowOff>107748</xdr:rowOff>
    </xdr:to>
    <xdr:sp macro="" textlink="">
      <xdr:nvSpPr>
        <xdr:cNvPr id="332" name="円/楕円 331">
          <a:extLst>
            <a:ext uri="{FF2B5EF4-FFF2-40B4-BE49-F238E27FC236}">
              <a16:creationId xmlns:a16="http://schemas.microsoft.com/office/drawing/2014/main" xmlns="" id="{00000000-0008-0000-0300-00004C010000}"/>
            </a:ext>
          </a:extLst>
        </xdr:cNvPr>
        <xdr:cNvSpPr/>
      </xdr:nvSpPr>
      <xdr:spPr>
        <a:xfrm>
          <a:off x="14351000" y="113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92525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140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1,539.39</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7500</xdr:rowOff>
    </xdr:from>
    <xdr:to>
      <xdr:col>19</xdr:col>
      <xdr:colOff>533400</xdr:colOff>
      <xdr:row>66</xdr:row>
      <xdr:rowOff>109100</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3462000" y="113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93877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140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a:extLst>
            <a:ext uri="{FF2B5EF4-FFF2-40B4-BE49-F238E27FC236}">
              <a16:creationId xmlns:a16="http://schemas.microsoft.com/office/drawing/2014/main" xmlns="" id="{00000000-0008-0000-0300-00005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a:extLst>
            <a:ext uri="{FF2B5EF4-FFF2-40B4-BE49-F238E27FC236}">
              <a16:creationId xmlns:a16="http://schemas.microsoft.com/office/drawing/2014/main" xmlns="" id="{00000000-0008-0000-0300-00005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a:extLst>
            <a:ext uri="{FF2B5EF4-FFF2-40B4-BE49-F238E27FC236}">
              <a16:creationId xmlns:a16="http://schemas.microsoft.com/office/drawing/2014/main" xmlns="" id="{00000000-0008-0000-0300-00005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実質公債費比率は、都道府県平均、グループ内平均を下回っている状況にある。</a:t>
          </a:r>
        </a:p>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年度が</a:t>
          </a:r>
          <a:r>
            <a:rPr kumimoji="1" lang="en-US" altLang="ja-JP" sz="1300">
              <a:latin typeface="ＭＳ Ｐゴシック"/>
            </a:rPr>
            <a:t>1.2</a:t>
          </a:r>
          <a:r>
            <a:rPr kumimoji="1" lang="ja-JP" altLang="en-US" sz="1300">
              <a:latin typeface="ＭＳ Ｐゴシック"/>
            </a:rPr>
            <a:t>ポイント改善した主な要因は、国営土地改良事業負担金等の減少による公債費に準ずる債務負担行為等の減少である。</a:t>
          </a:r>
        </a:p>
        <a:p>
          <a:r>
            <a:rPr kumimoji="1" lang="ja-JP" altLang="en-US" sz="1300">
              <a:latin typeface="ＭＳ Ｐゴシック"/>
            </a:rPr>
            <a:t>　今後も、将来の県債残高の動向に留意しながら、借換債を前提として償還期間の長期化等、公債費負担の平準化を図るとともに、地方交付税により後年度に財源措置のある地方債を活用することにより、実質公債費比率の上昇を抑えていく。</a:t>
          </a:r>
        </a:p>
      </xdr:txBody>
    </xdr:sp>
    <xdr:clientData/>
  </xdr:twoCellAnchor>
  <xdr:oneCellAnchor>
    <xdr:from>
      <xdr:col>18</xdr:col>
      <xdr:colOff>444500</xdr:colOff>
      <xdr:row>32</xdr:row>
      <xdr:rowOff>101600</xdr:rowOff>
    </xdr:from>
    <xdr:ext cx="298543" cy="22570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a:extLst>
            <a:ext uri="{FF2B5EF4-FFF2-40B4-BE49-F238E27FC236}">
              <a16:creationId xmlns:a16="http://schemas.microsoft.com/office/drawing/2014/main" xmlns="" id="{00000000-0008-0000-0300-00005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0" name="直線コネクタ 349">
          <a:extLst>
            <a:ext uri="{FF2B5EF4-FFF2-40B4-BE49-F238E27FC236}">
              <a16:creationId xmlns:a16="http://schemas.microsoft.com/office/drawing/2014/main" xmlns="" id="{00000000-0008-0000-0300-00005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4" name="公債費負担の状況最小値テキスト">
          <a:extLst>
            <a:ext uri="{FF2B5EF4-FFF2-40B4-BE49-F238E27FC236}">
              <a16:creationId xmlns:a16="http://schemas.microsoft.com/office/drawing/2014/main" xmlns="" id="{00000000-0008-0000-0300-00006C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66" name="公債費負担の状況最大値テキスト">
          <a:extLst>
            <a:ext uri="{FF2B5EF4-FFF2-40B4-BE49-F238E27FC236}">
              <a16:creationId xmlns:a16="http://schemas.microsoft.com/office/drawing/2014/main" xmlns="" id="{00000000-0008-0000-0300-00006E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142522</xdr:rowOff>
    </xdr:from>
    <xdr:to>
      <xdr:col>24</xdr:col>
      <xdr:colOff>558800</xdr:colOff>
      <xdr:row>37</xdr:row>
      <xdr:rowOff>131939</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6179800" y="631472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136472</xdr:rowOff>
    </xdr:from>
    <xdr:ext cx="762000" cy="259045"/>
    <xdr:sp macro="" textlink="">
      <xdr:nvSpPr>
        <xdr:cNvPr id="369" name="公債費負担の状況平均値テキスト">
          <a:extLst>
            <a:ext uri="{FF2B5EF4-FFF2-40B4-BE49-F238E27FC236}">
              <a16:creationId xmlns:a16="http://schemas.microsoft.com/office/drawing/2014/main" xmlns="" id="{00000000-0008-0000-0300-000071010000}"/>
            </a:ext>
          </a:extLst>
        </xdr:cNvPr>
        <xdr:cNvSpPr txBox="1"/>
      </xdr:nvSpPr>
      <xdr:spPr>
        <a:xfrm>
          <a:off x="17106900" y="665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70" name="フローチャート : 判断 369">
          <a:extLst>
            <a:ext uri="{FF2B5EF4-FFF2-40B4-BE49-F238E27FC236}">
              <a16:creationId xmlns:a16="http://schemas.microsoft.com/office/drawing/2014/main" xmlns="" id="{00000000-0008-0000-0300-000072010000}"/>
            </a:ext>
          </a:extLst>
        </xdr:cNvPr>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131939</xdr:rowOff>
    </xdr:from>
    <xdr:to>
      <xdr:col>23</xdr:col>
      <xdr:colOff>406400</xdr:colOff>
      <xdr:row>38</xdr:row>
      <xdr:rowOff>81139</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5290800" y="64755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2" name="フローチャート : 判断 371">
          <a:extLst>
            <a:ext uri="{FF2B5EF4-FFF2-40B4-BE49-F238E27FC236}">
              <a16:creationId xmlns:a16="http://schemas.microsoft.com/office/drawing/2014/main" xmlns="" id="{00000000-0008-0000-0300-000074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81139</xdr:rowOff>
    </xdr:from>
    <xdr:to>
      <xdr:col>22</xdr:col>
      <xdr:colOff>203200</xdr:colOff>
      <xdr:row>39</xdr:row>
      <xdr:rowOff>70555</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4401800" y="65962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70555</xdr:rowOff>
    </xdr:from>
    <xdr:to>
      <xdr:col>21</xdr:col>
      <xdr:colOff>0</xdr:colOff>
      <xdr:row>39</xdr:row>
      <xdr:rowOff>164395</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3512800" y="67571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74382</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91722</xdr:rowOff>
    </xdr:from>
    <xdr:to>
      <xdr:col>24</xdr:col>
      <xdr:colOff>609600</xdr:colOff>
      <xdr:row>37</xdr:row>
      <xdr:rowOff>21872</xdr:rowOff>
    </xdr:to>
    <xdr:sp macro="" textlink="">
      <xdr:nvSpPr>
        <xdr:cNvPr id="387" name="円/楕円 386">
          <a:extLst>
            <a:ext uri="{FF2B5EF4-FFF2-40B4-BE49-F238E27FC236}">
              <a16:creationId xmlns:a16="http://schemas.microsoft.com/office/drawing/2014/main" xmlns="" id="{00000000-0008-0000-0300-000083010000}"/>
            </a:ext>
          </a:extLst>
        </xdr:cNvPr>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12999</xdr:rowOff>
    </xdr:from>
    <xdr:ext cx="762000" cy="259045"/>
    <xdr:sp macro="" textlink="">
      <xdr:nvSpPr>
        <xdr:cNvPr id="388" name="公債費負担の状況該当値テキスト">
          <a:extLst>
            <a:ext uri="{FF2B5EF4-FFF2-40B4-BE49-F238E27FC236}">
              <a16:creationId xmlns:a16="http://schemas.microsoft.com/office/drawing/2014/main" xmlns="" id="{00000000-0008-0000-0300-000084010000}"/>
            </a:ext>
          </a:extLst>
        </xdr:cNvPr>
        <xdr:cNvSpPr txBox="1"/>
      </xdr:nvSpPr>
      <xdr:spPr>
        <a:xfrm>
          <a:off x="17106900" y="61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81139</xdr:rowOff>
    </xdr:from>
    <xdr:to>
      <xdr:col>23</xdr:col>
      <xdr:colOff>457200</xdr:colOff>
      <xdr:row>38</xdr:row>
      <xdr:rowOff>11289</xdr:rowOff>
    </xdr:to>
    <xdr:sp macro="" textlink="">
      <xdr:nvSpPr>
        <xdr:cNvPr id="389" name="円/楕円 388">
          <a:extLst>
            <a:ext uri="{FF2B5EF4-FFF2-40B4-BE49-F238E27FC236}">
              <a16:creationId xmlns:a16="http://schemas.microsoft.com/office/drawing/2014/main" xmlns="" id="{00000000-0008-0000-0300-000085010000}"/>
            </a:ext>
          </a:extLst>
        </xdr:cNvPr>
        <xdr:cNvSpPr/>
      </xdr:nvSpPr>
      <xdr:spPr>
        <a:xfrm>
          <a:off x="16129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21466</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30339</xdr:rowOff>
    </xdr:from>
    <xdr:to>
      <xdr:col>22</xdr:col>
      <xdr:colOff>254000</xdr:colOff>
      <xdr:row>38</xdr:row>
      <xdr:rowOff>131939</xdr:rowOff>
    </xdr:to>
    <xdr:sp macro="" textlink="">
      <xdr:nvSpPr>
        <xdr:cNvPr id="391" name="円/楕円 390">
          <a:extLst>
            <a:ext uri="{FF2B5EF4-FFF2-40B4-BE49-F238E27FC236}">
              <a16:creationId xmlns:a16="http://schemas.microsoft.com/office/drawing/2014/main" xmlns="" id="{00000000-0008-0000-0300-000087010000}"/>
            </a:ext>
          </a:extLst>
        </xdr:cNvPr>
        <xdr:cNvSpPr/>
      </xdr:nvSpPr>
      <xdr:spPr>
        <a:xfrm>
          <a:off x="15240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142116</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19755</xdr:rowOff>
    </xdr:from>
    <xdr:to>
      <xdr:col>21</xdr:col>
      <xdr:colOff>50800</xdr:colOff>
      <xdr:row>39</xdr:row>
      <xdr:rowOff>121355</xdr:rowOff>
    </xdr:to>
    <xdr:sp macro="" textlink="">
      <xdr:nvSpPr>
        <xdr:cNvPr id="393" name="円/楕円 392">
          <a:extLst>
            <a:ext uri="{FF2B5EF4-FFF2-40B4-BE49-F238E27FC236}">
              <a16:creationId xmlns:a16="http://schemas.microsoft.com/office/drawing/2014/main" xmlns="" id="{00000000-0008-0000-0300-000089010000}"/>
            </a:ext>
          </a:extLst>
        </xdr:cNvPr>
        <xdr:cNvSpPr/>
      </xdr:nvSpPr>
      <xdr:spPr>
        <a:xfrm>
          <a:off x="14351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131532</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113595</xdr:rowOff>
    </xdr:from>
    <xdr:to>
      <xdr:col>19</xdr:col>
      <xdr:colOff>533400</xdr:colOff>
      <xdr:row>40</xdr:row>
      <xdr:rowOff>43745</xdr:rowOff>
    </xdr:to>
    <xdr:sp macro="" textlink="">
      <xdr:nvSpPr>
        <xdr:cNvPr id="395" name="円/楕円 394">
          <a:extLst>
            <a:ext uri="{FF2B5EF4-FFF2-40B4-BE49-F238E27FC236}">
              <a16:creationId xmlns:a16="http://schemas.microsoft.com/office/drawing/2014/main" xmlns="" id="{00000000-0008-0000-0300-00008B010000}"/>
            </a:ext>
          </a:extLst>
        </xdr:cNvPr>
        <xdr:cNvSpPr/>
      </xdr:nvSpPr>
      <xdr:spPr>
        <a:xfrm>
          <a:off x="13462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53922</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a:extLst>
            <a:ext uri="{FF2B5EF4-FFF2-40B4-BE49-F238E27FC236}">
              <a16:creationId xmlns:a16="http://schemas.microsoft.com/office/drawing/2014/main" xmlns=""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a:extLst>
            <a:ext uri="{FF2B5EF4-FFF2-40B4-BE49-F238E27FC236}">
              <a16:creationId xmlns:a16="http://schemas.microsoft.com/office/drawing/2014/main" xmlns=""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将来負担比率は、都道府県平均、グループ内平均を下回っている状況にある。</a:t>
          </a:r>
        </a:p>
        <a:p>
          <a:r>
            <a:rPr kumimoji="1" lang="ja-JP" altLang="en-US" sz="1200">
              <a:latin typeface="ＭＳ Ｐゴシック"/>
            </a:rPr>
            <a:t>　</a:t>
          </a:r>
          <a:r>
            <a:rPr kumimoji="1" lang="en-US" altLang="ja-JP" sz="1200">
              <a:latin typeface="ＭＳ Ｐゴシック"/>
            </a:rPr>
            <a:t>H28</a:t>
          </a:r>
          <a:r>
            <a:rPr kumimoji="1" lang="ja-JP" altLang="en-US" sz="1200">
              <a:latin typeface="ＭＳ Ｐゴシック"/>
            </a:rPr>
            <a:t>年度が</a:t>
          </a:r>
          <a:r>
            <a:rPr kumimoji="1" lang="en-US" altLang="ja-JP" sz="1200">
              <a:latin typeface="ＭＳ Ｐゴシック"/>
            </a:rPr>
            <a:t>0.5</a:t>
          </a:r>
          <a:r>
            <a:rPr kumimoji="1" lang="ja-JP" altLang="en-US" sz="1200">
              <a:latin typeface="ＭＳ Ｐゴシック"/>
            </a:rPr>
            <a:t>ポイント上昇した主な要因は、県内大口企業の法人税確定減等による標準税収入額の減少である（標準税収入額の減少に伴い、標準財政規模が減少したことによるもの）。</a:t>
          </a:r>
        </a:p>
        <a:p>
          <a:r>
            <a:rPr kumimoji="1" lang="ja-JP" altLang="en-US" sz="1200">
              <a:latin typeface="ＭＳ Ｐゴシック"/>
            </a:rPr>
            <a:t>　今後も、これまで同様、地方交付税により後年度に財源措置のある地方債を活用すること等により、県がコントロールできる県債残高を安定的に低下させるなど、将来の健全な財政構造を見据えた財政運営を行っていく。</a:t>
          </a:r>
        </a:p>
      </xdr:txBody>
    </xdr:sp>
    <xdr:clientData/>
  </xdr:twoCellAnchor>
  <xdr:oneCellAnchor>
    <xdr:from>
      <xdr:col>18</xdr:col>
      <xdr:colOff>444500</xdr:colOff>
      <xdr:row>10</xdr:row>
      <xdr:rowOff>63500</xdr:rowOff>
    </xdr:from>
    <xdr:ext cx="298543" cy="22570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a:extLst>
            <a:ext uri="{FF2B5EF4-FFF2-40B4-BE49-F238E27FC236}">
              <a16:creationId xmlns:a16="http://schemas.microsoft.com/office/drawing/2014/main" xmlns="" id="{00000000-0008-0000-0300-00009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1" name="直線コネクタ 410">
          <a:extLst>
            <a:ext uri="{FF2B5EF4-FFF2-40B4-BE49-F238E27FC236}">
              <a16:creationId xmlns:a16="http://schemas.microsoft.com/office/drawing/2014/main" xmlns="" id="{00000000-0008-0000-0300-00009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150664</xdr:rowOff>
    </xdr:from>
    <xdr:to>
      <xdr:col>24</xdr:col>
      <xdr:colOff>558800</xdr:colOff>
      <xdr:row>23</xdr:row>
      <xdr:rowOff>30353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flipV="1">
          <a:off x="17018000" y="2379514"/>
          <a:ext cx="0" cy="1594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2430</xdr:rowOff>
    </xdr:from>
    <xdr:ext cx="762000" cy="259045"/>
    <xdr:sp macro="" textlink="">
      <xdr:nvSpPr>
        <xdr:cNvPr id="425" name="将来負担の状況最小値テキスト">
          <a:extLst>
            <a:ext uri="{FF2B5EF4-FFF2-40B4-BE49-F238E27FC236}">
              <a16:creationId xmlns:a16="http://schemas.microsoft.com/office/drawing/2014/main" xmlns="" id="{00000000-0008-0000-0300-0000A9010000}"/>
            </a:ext>
          </a:extLst>
        </xdr:cNvPr>
        <xdr:cNvSpPr txBox="1"/>
      </xdr:nvSpPr>
      <xdr:spPr>
        <a:xfrm>
          <a:off x="17106900" y="39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23</xdr:row>
      <xdr:rowOff>30353</xdr:rowOff>
    </xdr:from>
    <xdr:to>
      <xdr:col>24</xdr:col>
      <xdr:colOff>647700</xdr:colOff>
      <xdr:row>23</xdr:row>
      <xdr:rowOff>30353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6929100" y="39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65591</xdr:rowOff>
    </xdr:from>
    <xdr:ext cx="762000" cy="259045"/>
    <xdr:sp macro="" textlink="">
      <xdr:nvSpPr>
        <xdr:cNvPr id="427" name="将来負担の状況最大値テキスト">
          <a:extLst>
            <a:ext uri="{FF2B5EF4-FFF2-40B4-BE49-F238E27FC236}">
              <a16:creationId xmlns:a16="http://schemas.microsoft.com/office/drawing/2014/main" xmlns="" id="{00000000-0008-0000-0300-0000AB010000}"/>
            </a:ext>
          </a:extLst>
        </xdr:cNvPr>
        <xdr:cNvSpPr txBox="1"/>
      </xdr:nvSpPr>
      <xdr:spPr>
        <a:xfrm>
          <a:off x="17106900" y="21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13</xdr:row>
      <xdr:rowOff>150664</xdr:rowOff>
    </xdr:from>
    <xdr:to>
      <xdr:col>24</xdr:col>
      <xdr:colOff>647700</xdr:colOff>
      <xdr:row>13</xdr:row>
      <xdr:rowOff>150664</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6929100" y="23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82719</xdr:rowOff>
    </xdr:from>
    <xdr:to>
      <xdr:col>24</xdr:col>
      <xdr:colOff>558800</xdr:colOff>
      <xdr:row>16</xdr:row>
      <xdr:rowOff>86741</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6179800" y="282591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36593</xdr:rowOff>
    </xdr:from>
    <xdr:ext cx="762000" cy="259045"/>
    <xdr:sp macro="" textlink="">
      <xdr:nvSpPr>
        <xdr:cNvPr id="430" name="将来負担の状況平均値テキスト">
          <a:extLst>
            <a:ext uri="{FF2B5EF4-FFF2-40B4-BE49-F238E27FC236}">
              <a16:creationId xmlns:a16="http://schemas.microsoft.com/office/drawing/2014/main" xmlns="" id="{00000000-0008-0000-0300-0000AE010000}"/>
            </a:ext>
          </a:extLst>
        </xdr:cNvPr>
        <xdr:cNvSpPr txBox="1"/>
      </xdr:nvSpPr>
      <xdr:spPr>
        <a:xfrm>
          <a:off x="17106900" y="329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31" name="フローチャート : 判断 430">
          <a:extLst>
            <a:ext uri="{FF2B5EF4-FFF2-40B4-BE49-F238E27FC236}">
              <a16:creationId xmlns:a16="http://schemas.microsoft.com/office/drawing/2014/main" xmlns="" id="{00000000-0008-0000-0300-0000AF010000}"/>
            </a:ext>
          </a:extLst>
        </xdr:cNvPr>
        <xdr:cNvSpPr/>
      </xdr:nvSpPr>
      <xdr:spPr>
        <a:xfrm>
          <a:off x="169672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82719</xdr:rowOff>
    </xdr:from>
    <xdr:to>
      <xdr:col>23</xdr:col>
      <xdr:colOff>406400</xdr:colOff>
      <xdr:row>16</xdr:row>
      <xdr:rowOff>95589</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flipV="1">
          <a:off x="15290800" y="2825919"/>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20278</xdr:rowOff>
    </xdr:from>
    <xdr:to>
      <xdr:col>23</xdr:col>
      <xdr:colOff>457200</xdr:colOff>
      <xdr:row>19</xdr:row>
      <xdr:rowOff>121878</xdr:rowOff>
    </xdr:to>
    <xdr:sp macro="" textlink="">
      <xdr:nvSpPr>
        <xdr:cNvPr id="433" name="フローチャート : 判断 432">
          <a:extLst>
            <a:ext uri="{FF2B5EF4-FFF2-40B4-BE49-F238E27FC236}">
              <a16:creationId xmlns:a16="http://schemas.microsoft.com/office/drawing/2014/main" xmlns="" id="{00000000-0008-0000-0300-0000B1010000}"/>
            </a:ext>
          </a:extLst>
        </xdr:cNvPr>
        <xdr:cNvSpPr/>
      </xdr:nvSpPr>
      <xdr:spPr>
        <a:xfrm>
          <a:off x="161290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106655</xdr:rowOff>
    </xdr:from>
    <xdr:ext cx="7366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5798800" y="336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95589</xdr:rowOff>
    </xdr:from>
    <xdr:to>
      <xdr:col>22</xdr:col>
      <xdr:colOff>203200</xdr:colOff>
      <xdr:row>16</xdr:row>
      <xdr:rowOff>143044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4401800" y="2838789"/>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21</xdr:row>
      <xdr:rowOff>54610</xdr:rowOff>
    </xdr:from>
    <xdr:to>
      <xdr:col>22</xdr:col>
      <xdr:colOff>254000</xdr:colOff>
      <xdr:row>21</xdr:row>
      <xdr:rowOff>156210</xdr:rowOff>
    </xdr:to>
    <xdr:sp macro="" textlink="">
      <xdr:nvSpPr>
        <xdr:cNvPr id="436" name="フローチャート : 判断 435">
          <a:extLst>
            <a:ext uri="{FF2B5EF4-FFF2-40B4-BE49-F238E27FC236}">
              <a16:creationId xmlns:a16="http://schemas.microsoft.com/office/drawing/2014/main" xmlns="" id="{00000000-0008-0000-0300-0000B4010000}"/>
            </a:ext>
          </a:extLst>
        </xdr:cNvPr>
        <xdr:cNvSpPr/>
      </xdr:nvSpPr>
      <xdr:spPr>
        <a:xfrm>
          <a:off x="15240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140987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4909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143044</xdr:rowOff>
    </xdr:from>
    <xdr:to>
      <xdr:col>21</xdr:col>
      <xdr:colOff>0</xdr:colOff>
      <xdr:row>17</xdr:row>
      <xdr:rowOff>47202</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3512800" y="2886244"/>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27136</xdr:rowOff>
    </xdr:from>
    <xdr:to>
      <xdr:col>21</xdr:col>
      <xdr:colOff>50800</xdr:colOff>
      <xdr:row>22</xdr:row>
      <xdr:rowOff>128736</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4351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113513</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020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73787</xdr:rowOff>
    </xdr:from>
    <xdr:to>
      <xdr:col>19</xdr:col>
      <xdr:colOff>533400</xdr:colOff>
      <xdr:row>23</xdr:row>
      <xdr:rowOff>3937</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3462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160164</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3131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35941</xdr:rowOff>
    </xdr:from>
    <xdr:to>
      <xdr:col>24</xdr:col>
      <xdr:colOff>609600</xdr:colOff>
      <xdr:row>16</xdr:row>
      <xdr:rowOff>137541</xdr:rowOff>
    </xdr:to>
    <xdr:sp macro="" textlink="">
      <xdr:nvSpPr>
        <xdr:cNvPr id="448" name="円/楕円 447">
          <a:extLst>
            <a:ext uri="{FF2B5EF4-FFF2-40B4-BE49-F238E27FC236}">
              <a16:creationId xmlns:a16="http://schemas.microsoft.com/office/drawing/2014/main" xmlns="" id="{00000000-0008-0000-0300-0000C0010000}"/>
            </a:ext>
          </a:extLst>
        </xdr:cNvPr>
        <xdr:cNvSpPr/>
      </xdr:nvSpPr>
      <xdr:spPr>
        <a:xfrm>
          <a:off x="169672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52468</xdr:rowOff>
    </xdr:from>
    <xdr:ext cx="762000" cy="259045"/>
    <xdr:sp macro="" textlink="">
      <xdr:nvSpPr>
        <xdr:cNvPr id="449" name="将来負担の状況該当値テキスト">
          <a:extLst>
            <a:ext uri="{FF2B5EF4-FFF2-40B4-BE49-F238E27FC236}">
              <a16:creationId xmlns:a16="http://schemas.microsoft.com/office/drawing/2014/main" xmlns="" id="{00000000-0008-0000-0300-0000C1010000}"/>
            </a:ext>
          </a:extLst>
        </xdr:cNvPr>
        <xdr:cNvSpPr txBox="1"/>
      </xdr:nvSpPr>
      <xdr:spPr>
        <a:xfrm>
          <a:off x="171069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31919</xdr:rowOff>
    </xdr:from>
    <xdr:to>
      <xdr:col>23</xdr:col>
      <xdr:colOff>457200</xdr:colOff>
      <xdr:row>16</xdr:row>
      <xdr:rowOff>133519</xdr:rowOff>
    </xdr:to>
    <xdr:sp macro="" textlink="">
      <xdr:nvSpPr>
        <xdr:cNvPr id="450" name="円/楕円 449">
          <a:extLst>
            <a:ext uri="{FF2B5EF4-FFF2-40B4-BE49-F238E27FC236}">
              <a16:creationId xmlns:a16="http://schemas.microsoft.com/office/drawing/2014/main" xmlns="" id="{00000000-0008-0000-0300-0000C2010000}"/>
            </a:ext>
          </a:extLst>
        </xdr:cNvPr>
        <xdr:cNvSpPr/>
      </xdr:nvSpPr>
      <xdr:spPr>
        <a:xfrm>
          <a:off x="16129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143696</xdr:rowOff>
    </xdr:from>
    <xdr:ext cx="7366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5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44789</xdr:rowOff>
    </xdr:from>
    <xdr:to>
      <xdr:col>22</xdr:col>
      <xdr:colOff>254000</xdr:colOff>
      <xdr:row>16</xdr:row>
      <xdr:rowOff>146389</xdr:rowOff>
    </xdr:to>
    <xdr:sp macro="" textlink="">
      <xdr:nvSpPr>
        <xdr:cNvPr id="452" name="円/楕円 451">
          <a:extLst>
            <a:ext uri="{FF2B5EF4-FFF2-40B4-BE49-F238E27FC236}">
              <a16:creationId xmlns:a16="http://schemas.microsoft.com/office/drawing/2014/main" xmlns="" id="{00000000-0008-0000-0300-0000C4010000}"/>
            </a:ext>
          </a:extLst>
        </xdr:cNvPr>
        <xdr:cNvSpPr/>
      </xdr:nvSpPr>
      <xdr:spPr>
        <a:xfrm>
          <a:off x="15240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156566</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92244</xdr:rowOff>
    </xdr:from>
    <xdr:to>
      <xdr:col>21</xdr:col>
      <xdr:colOff>50800</xdr:colOff>
      <xdr:row>17</xdr:row>
      <xdr:rowOff>22394</xdr:rowOff>
    </xdr:to>
    <xdr:sp macro="" textlink="">
      <xdr:nvSpPr>
        <xdr:cNvPr id="454" name="円/楕円 453">
          <a:extLst>
            <a:ext uri="{FF2B5EF4-FFF2-40B4-BE49-F238E27FC236}">
              <a16:creationId xmlns:a16="http://schemas.microsoft.com/office/drawing/2014/main" xmlns="" id="{00000000-0008-0000-0300-0000C6010000}"/>
            </a:ext>
          </a:extLst>
        </xdr:cNvPr>
        <xdr:cNvSpPr/>
      </xdr:nvSpPr>
      <xdr:spPr>
        <a:xfrm>
          <a:off x="143510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32571</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60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167852</xdr:rowOff>
    </xdr:from>
    <xdr:to>
      <xdr:col>19</xdr:col>
      <xdr:colOff>533400</xdr:colOff>
      <xdr:row>17</xdr:row>
      <xdr:rowOff>98002</xdr:rowOff>
    </xdr:to>
    <xdr:sp macro="" textlink="">
      <xdr:nvSpPr>
        <xdr:cNvPr id="456" name="円/楕円 455">
          <a:extLst>
            <a:ext uri="{FF2B5EF4-FFF2-40B4-BE49-F238E27FC236}">
              <a16:creationId xmlns:a16="http://schemas.microsoft.com/office/drawing/2014/main" xmlns="" id="{00000000-0008-0000-0300-0000C8010000}"/>
            </a:ext>
          </a:extLst>
        </xdr:cNvPr>
        <xdr:cNvSpPr/>
      </xdr:nvSpPr>
      <xdr:spPr>
        <a:xfrm>
          <a:off x="13462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108179</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67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a:extLst>
            <a:ext uri="{FF2B5EF4-FFF2-40B4-BE49-F238E27FC236}">
              <a16:creationId xmlns:a16="http://schemas.microsoft.com/office/drawing/2014/main" xmlns=""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a:extLst>
            <a:ext uri="{FF2B5EF4-FFF2-40B4-BE49-F238E27FC236}">
              <a16:creationId xmlns:a16="http://schemas.microsoft.com/office/drawing/2014/main" xmlns=""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a:extLst>
            <a:ext uri="{FF2B5EF4-FFF2-40B4-BE49-F238E27FC236}">
              <a16:creationId xmlns:a16="http://schemas.microsoft.com/office/drawing/2014/main" xmlns=""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H25</a:t>
          </a:r>
          <a:r>
            <a:rPr kumimoji="1" lang="ja-JP" altLang="en-US" sz="1200">
              <a:latin typeface="ＭＳ Ｐゴシック"/>
            </a:rPr>
            <a:t>年度までは、改善傾向にあったものの、Ｈ</a:t>
          </a:r>
          <a:r>
            <a:rPr kumimoji="1" lang="en-US" altLang="ja-JP" sz="1200">
              <a:latin typeface="ＭＳ Ｐゴシック"/>
            </a:rPr>
            <a:t>26</a:t>
          </a:r>
          <a:r>
            <a:rPr kumimoji="1" lang="ja-JP" altLang="en-US" sz="1200">
              <a:latin typeface="ＭＳ Ｐゴシック"/>
            </a:rPr>
            <a:t>年度は、基本給や共済組合負担金など、</a:t>
          </a:r>
          <a:r>
            <a:rPr kumimoji="1" lang="en-US" altLang="ja-JP" sz="1200">
              <a:latin typeface="ＭＳ Ｐゴシック"/>
            </a:rPr>
            <a:t>H27</a:t>
          </a:r>
          <a:r>
            <a:rPr kumimoji="1" lang="ja-JP" altLang="en-US" sz="1200">
              <a:latin typeface="ＭＳ Ｐゴシック"/>
            </a:rPr>
            <a:t>年度、</a:t>
          </a:r>
          <a:r>
            <a:rPr kumimoji="1" lang="en-US" altLang="ja-JP" sz="1200">
              <a:latin typeface="ＭＳ Ｐゴシック"/>
            </a:rPr>
            <a:t>H28</a:t>
          </a:r>
          <a:r>
            <a:rPr kumimoji="1" lang="ja-JP" altLang="en-US" sz="1200">
              <a:latin typeface="ＭＳ Ｐゴシック"/>
            </a:rPr>
            <a:t>年度は期末勤勉手当の増などにより、増加している。</a:t>
          </a:r>
        </a:p>
        <a:p>
          <a:r>
            <a:rPr kumimoji="1" lang="ja-JP" altLang="en-US" sz="1200">
              <a:latin typeface="ＭＳ Ｐゴシック"/>
            </a:rPr>
            <a:t>　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を踏まえ、必要に応じて適切な見直しを行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a:extLst>
            <a:ext uri="{FF2B5EF4-FFF2-40B4-BE49-F238E27FC236}">
              <a16:creationId xmlns:a16="http://schemas.microsoft.com/office/drawing/2014/main" xmlns=""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xmlns=""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a:extLst>
            <a:ext uri="{FF2B5EF4-FFF2-40B4-BE49-F238E27FC236}">
              <a16:creationId xmlns:a16="http://schemas.microsoft.com/office/drawing/2014/main" xmlns=""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xmlns=""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a:extLst>
            <a:ext uri="{FF2B5EF4-FFF2-40B4-BE49-F238E27FC236}">
              <a16:creationId xmlns:a16="http://schemas.microsoft.com/office/drawing/2014/main" xmlns=""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xmlns=""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a:extLst>
            <a:ext uri="{FF2B5EF4-FFF2-40B4-BE49-F238E27FC236}">
              <a16:creationId xmlns:a16="http://schemas.microsoft.com/office/drawing/2014/main" xmlns=""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xmlns=""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a:extLst>
            <a:ext uri="{FF2B5EF4-FFF2-40B4-BE49-F238E27FC236}">
              <a16:creationId xmlns:a16="http://schemas.microsoft.com/office/drawing/2014/main" xmlns=""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xmlns=""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a:extLst>
            <a:ext uri="{FF2B5EF4-FFF2-40B4-BE49-F238E27FC236}">
              <a16:creationId xmlns:a16="http://schemas.microsoft.com/office/drawing/2014/main" xmlns=""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xmlns=""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a:extLst>
            <a:ext uri="{FF2B5EF4-FFF2-40B4-BE49-F238E27FC236}">
              <a16:creationId xmlns:a16="http://schemas.microsoft.com/office/drawing/2014/main" xmlns=""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xmlns=""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a:extLst>
            <a:ext uri="{FF2B5EF4-FFF2-40B4-BE49-F238E27FC236}">
              <a16:creationId xmlns:a16="http://schemas.microsoft.com/office/drawing/2014/main" xmlns=""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a:extLst>
            <a:ext uri="{FF2B5EF4-FFF2-40B4-BE49-F238E27FC236}">
              <a16:creationId xmlns:a16="http://schemas.microsoft.com/office/drawing/2014/main" xmlns="" id="{00000000-0008-0000-0400-00003D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a:extLst>
            <a:ext uri="{FF2B5EF4-FFF2-40B4-BE49-F238E27FC236}">
              <a16:creationId xmlns:a16="http://schemas.microsoft.com/office/drawing/2014/main" xmlns="" id="{00000000-0008-0000-0400-00003F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88900</xdr:rowOff>
    </xdr:from>
    <xdr:to>
      <xdr:col>7</xdr:col>
      <xdr:colOff>15875</xdr:colOff>
      <xdr:row>39</xdr:row>
      <xdr:rowOff>127000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3987800" y="6775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6" name="人件費平均値テキスト">
          <a:extLst>
            <a:ext uri="{FF2B5EF4-FFF2-40B4-BE49-F238E27FC236}">
              <a16:creationId xmlns:a16="http://schemas.microsoft.com/office/drawing/2014/main" xmlns="" id="{00000000-0008-0000-0400-000042000000}"/>
            </a:ext>
          </a:extLst>
        </xdr:cNvPr>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a:extLst>
            <a:ext uri="{FF2B5EF4-FFF2-40B4-BE49-F238E27FC236}">
              <a16:creationId xmlns:a16="http://schemas.microsoft.com/office/drawing/2014/main" xmlns="" id="{00000000-0008-0000-0400-000043000000}"/>
            </a:ext>
          </a:extLst>
        </xdr:cNvPr>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50800</xdr:rowOff>
    </xdr:from>
    <xdr:to>
      <xdr:col>5</xdr:col>
      <xdr:colOff>549275</xdr:colOff>
      <xdr:row>39</xdr:row>
      <xdr:rowOff>88900</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098800" y="6737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a:extLst>
            <a:ext uri="{FF2B5EF4-FFF2-40B4-BE49-F238E27FC236}">
              <a16:creationId xmlns:a16="http://schemas.microsoft.com/office/drawing/2014/main" xmlns="" id="{00000000-0008-0000-0400-000045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a:extLst>
            <a:ext uri="{FF2B5EF4-FFF2-40B4-BE49-F238E27FC236}">
              <a16:creationId xmlns:a16="http://schemas.microsoft.com/office/drawing/2014/main" xmlns="" id="{00000000-0008-0000-0400-00004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107950</xdr:rowOff>
    </xdr:from>
    <xdr:to>
      <xdr:col>4</xdr:col>
      <xdr:colOff>346075</xdr:colOff>
      <xdr:row>39</xdr:row>
      <xdr:rowOff>50800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2209800" y="662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a:extLst>
            <a:ext uri="{FF2B5EF4-FFF2-40B4-BE49-F238E27FC236}">
              <a16:creationId xmlns:a16="http://schemas.microsoft.com/office/drawing/2014/main" xmlns="" id="{00000000-0008-0000-0400-000048000000}"/>
            </a:ext>
          </a:extLst>
        </xdr:cNvPr>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107950</xdr:rowOff>
    </xdr:from>
    <xdr:to>
      <xdr:col>3</xdr:col>
      <xdr:colOff>142875</xdr:colOff>
      <xdr:row>39</xdr:row>
      <xdr:rowOff>165100</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1320800" y="6623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a:extLst>
            <a:ext uri="{FF2B5EF4-FFF2-40B4-BE49-F238E27FC236}">
              <a16:creationId xmlns:a16="http://schemas.microsoft.com/office/drawing/2014/main" xmlns="" id="{00000000-0008-0000-0400-00004B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54627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a:extLst>
            <a:ext uri="{FF2B5EF4-FFF2-40B4-BE49-F238E27FC236}">
              <a16:creationId xmlns:a16="http://schemas.microsoft.com/office/drawing/2014/main" xmlns="" id="{00000000-0008-0000-0400-00004D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76200</xdr:rowOff>
    </xdr:from>
    <xdr:to>
      <xdr:col>7</xdr:col>
      <xdr:colOff>66675</xdr:colOff>
      <xdr:row>40</xdr:row>
      <xdr:rowOff>6350</xdr:rowOff>
    </xdr:to>
    <xdr:sp macro="" textlink="">
      <xdr:nvSpPr>
        <xdr:cNvPr id="84" name="円/楕円 83">
          <a:extLst>
            <a:ext uri="{FF2B5EF4-FFF2-40B4-BE49-F238E27FC236}">
              <a16:creationId xmlns:a16="http://schemas.microsoft.com/office/drawing/2014/main" xmlns="" id="{00000000-0008-0000-0400-000054000000}"/>
            </a:ext>
          </a:extLst>
        </xdr:cNvPr>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48277</xdr:rowOff>
    </xdr:from>
    <xdr:ext cx="762000" cy="259045"/>
    <xdr:sp macro="" textlink="">
      <xdr:nvSpPr>
        <xdr:cNvPr id="85" name="人件費該当値テキスト">
          <a:extLst>
            <a:ext uri="{FF2B5EF4-FFF2-40B4-BE49-F238E27FC236}">
              <a16:creationId xmlns:a16="http://schemas.microsoft.com/office/drawing/2014/main" xmlns="" id="{00000000-0008-0000-0400-000055000000}"/>
            </a:ext>
          </a:extLst>
        </xdr:cNvPr>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38100</xdr:rowOff>
    </xdr:from>
    <xdr:to>
      <xdr:col>5</xdr:col>
      <xdr:colOff>600075</xdr:colOff>
      <xdr:row>39</xdr:row>
      <xdr:rowOff>139700</xdr:rowOff>
    </xdr:to>
    <xdr:sp macro="" textlink="">
      <xdr:nvSpPr>
        <xdr:cNvPr id="86" name="円/楕円 85">
          <a:extLst>
            <a:ext uri="{FF2B5EF4-FFF2-40B4-BE49-F238E27FC236}">
              <a16:creationId xmlns:a16="http://schemas.microsoft.com/office/drawing/2014/main" xmlns="" id="{00000000-0008-0000-0400-000056000000}"/>
            </a:ext>
          </a:extLst>
        </xdr:cNvPr>
        <xdr:cNvSpPr/>
      </xdr:nvSpPr>
      <xdr:spPr>
        <a:xfrm>
          <a:off x="3937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0</xdr:rowOff>
    </xdr:from>
    <xdr:to>
      <xdr:col>4</xdr:col>
      <xdr:colOff>396875</xdr:colOff>
      <xdr:row>39</xdr:row>
      <xdr:rowOff>101600</xdr:rowOff>
    </xdr:to>
    <xdr:sp macro="" textlink="">
      <xdr:nvSpPr>
        <xdr:cNvPr id="88" name="円/楕円 87">
          <a:extLst>
            <a:ext uri="{FF2B5EF4-FFF2-40B4-BE49-F238E27FC236}">
              <a16:creationId xmlns:a16="http://schemas.microsoft.com/office/drawing/2014/main" xmlns="" id="{00000000-0008-0000-0400-000058000000}"/>
            </a:ext>
          </a:extLst>
        </xdr:cNvPr>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86377</xdr:rowOff>
    </xdr:from>
    <xdr:ext cx="762000" cy="259045"/>
    <xdr:sp macro="" textlink="">
      <xdr:nvSpPr>
        <xdr:cNvPr id="89" name="テキスト ボックス 88">
          <a:extLst>
            <a:ext uri="{FF2B5EF4-FFF2-40B4-BE49-F238E27FC236}">
              <a16:creationId xmlns:a16="http://schemas.microsoft.com/office/drawing/2014/main" xmlns="" id="{00000000-0008-0000-0400-000059000000}"/>
            </a:ext>
          </a:extLst>
        </xdr:cNvPr>
        <xdr:cNvSpPr txBox="1"/>
      </xdr:nvSpPr>
      <xdr:spPr>
        <a:xfrm>
          <a:off x="2717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57150</xdr:rowOff>
    </xdr:from>
    <xdr:to>
      <xdr:col>3</xdr:col>
      <xdr:colOff>193675</xdr:colOff>
      <xdr:row>38</xdr:row>
      <xdr:rowOff>158750</xdr:rowOff>
    </xdr:to>
    <xdr:sp macro="" textlink="">
      <xdr:nvSpPr>
        <xdr:cNvPr id="90" name="円/楕円 89">
          <a:extLst>
            <a:ext uri="{FF2B5EF4-FFF2-40B4-BE49-F238E27FC236}">
              <a16:creationId xmlns:a16="http://schemas.microsoft.com/office/drawing/2014/main" xmlns="" id="{00000000-0008-0000-0400-00005A000000}"/>
            </a:ext>
          </a:extLst>
        </xdr:cNvPr>
        <xdr:cNvSpPr/>
      </xdr:nvSpPr>
      <xdr:spPr>
        <a:xfrm>
          <a:off x="215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143527</xdr:rowOff>
    </xdr:from>
    <xdr:ext cx="762000" cy="259045"/>
    <xdr:sp macro="" textlink="">
      <xdr:nvSpPr>
        <xdr:cNvPr id="91" name="テキスト ボックス 90">
          <a:extLst>
            <a:ext uri="{FF2B5EF4-FFF2-40B4-BE49-F238E27FC236}">
              <a16:creationId xmlns:a16="http://schemas.microsoft.com/office/drawing/2014/main" xmlns="" id="{00000000-0008-0000-0400-00005B000000}"/>
            </a:ext>
          </a:extLst>
        </xdr:cNvPr>
        <xdr:cNvSpPr txBox="1"/>
      </xdr:nvSpPr>
      <xdr:spPr>
        <a:xfrm>
          <a:off x="1828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114300</xdr:rowOff>
    </xdr:from>
    <xdr:to>
      <xdr:col>1</xdr:col>
      <xdr:colOff>676275</xdr:colOff>
      <xdr:row>40</xdr:row>
      <xdr:rowOff>44450</xdr:rowOff>
    </xdr:to>
    <xdr:sp macro="" textlink="">
      <xdr:nvSpPr>
        <xdr:cNvPr id="92" name="円/楕円 91">
          <a:extLst>
            <a:ext uri="{FF2B5EF4-FFF2-40B4-BE49-F238E27FC236}">
              <a16:creationId xmlns:a16="http://schemas.microsoft.com/office/drawing/2014/main" xmlns="" id="{00000000-0008-0000-0400-00005C000000}"/>
            </a:ext>
          </a:extLst>
        </xdr:cNvPr>
        <xdr:cNvSpPr/>
      </xdr:nvSpPr>
      <xdr:spPr>
        <a:xfrm>
          <a:off x="1270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29227</xdr:rowOff>
    </xdr:from>
    <xdr:ext cx="762000" cy="259045"/>
    <xdr:sp macro="" textlink="">
      <xdr:nvSpPr>
        <xdr:cNvPr id="93" name="テキスト ボックス 92">
          <a:extLst>
            <a:ext uri="{FF2B5EF4-FFF2-40B4-BE49-F238E27FC236}">
              <a16:creationId xmlns:a16="http://schemas.microsoft.com/office/drawing/2014/main" xmlns="" id="{00000000-0008-0000-0400-00005D000000}"/>
            </a:ext>
          </a:extLst>
        </xdr:cNvPr>
        <xdr:cNvSpPr txBox="1"/>
      </xdr:nvSpPr>
      <xdr:spPr>
        <a:xfrm>
          <a:off x="939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a:extLst>
            <a:ext uri="{FF2B5EF4-FFF2-40B4-BE49-F238E27FC236}">
              <a16:creationId xmlns:a16="http://schemas.microsoft.com/office/drawing/2014/main" xmlns=""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年度以降、</a:t>
          </a:r>
          <a:r>
            <a:rPr kumimoji="1" lang="en-US" altLang="ja-JP" sz="1300">
              <a:latin typeface="ＭＳ Ｐゴシック"/>
            </a:rPr>
            <a:t>ICT</a:t>
          </a:r>
          <a:r>
            <a:rPr kumimoji="1" lang="ja-JP" altLang="en-US" sz="1300">
              <a:latin typeface="ＭＳ Ｐゴシック"/>
            </a:rPr>
            <a:t>関係経費などの増加に伴い増加傾向にあったもののＨ</a:t>
          </a:r>
          <a:r>
            <a:rPr kumimoji="1" lang="en-US" altLang="ja-JP" sz="1300">
              <a:latin typeface="ＭＳ Ｐゴシック"/>
            </a:rPr>
            <a:t>28</a:t>
          </a:r>
          <a:r>
            <a:rPr kumimoji="1" lang="ja-JP" altLang="en-US" sz="1300">
              <a:latin typeface="ＭＳ Ｐゴシック"/>
            </a:rPr>
            <a:t>年度は、対前年比は横ばいとなっている。</a:t>
          </a:r>
        </a:p>
        <a:p>
          <a:r>
            <a:rPr kumimoji="1" lang="ja-JP" altLang="en-US" sz="1300">
              <a:latin typeface="ＭＳ Ｐゴシック"/>
            </a:rPr>
            <a:t>　都道府県平均、グループ内平均に比べ割合が多くなっており、事業の選択と集中や効果的な事業執行、事業の見直しを行うことで、財政健全化を図っていく必要がある。</a:t>
          </a:r>
        </a:p>
      </xdr:txBody>
    </xdr:sp>
    <xdr:clientData/>
  </xdr:twoCellAnchor>
  <xdr:oneCellAnchor>
    <xdr:from>
      <xdr:col>18</xdr:col>
      <xdr:colOff>34925</xdr:colOff>
      <xdr:row>9</xdr:row>
      <xdr:rowOff>107950</xdr:rowOff>
    </xdr:from>
    <xdr:ext cx="298543" cy="225703"/>
    <xdr:sp macro="" textlink="">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a:extLst>
            <a:ext uri="{FF2B5EF4-FFF2-40B4-BE49-F238E27FC236}">
              <a16:creationId xmlns:a16="http://schemas.microsoft.com/office/drawing/2014/main" xmlns=""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a:extLst>
            <a:ext uri="{FF2B5EF4-FFF2-40B4-BE49-F238E27FC236}">
              <a16:creationId xmlns:a16="http://schemas.microsoft.com/office/drawing/2014/main" xmlns=""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a:extLst>
            <a:ext uri="{FF2B5EF4-FFF2-40B4-BE49-F238E27FC236}">
              <a16:creationId xmlns:a16="http://schemas.microsoft.com/office/drawing/2014/main" xmlns=""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a:extLst>
            <a:ext uri="{FF2B5EF4-FFF2-40B4-BE49-F238E27FC236}">
              <a16:creationId xmlns:a16="http://schemas.microsoft.com/office/drawing/2014/main" xmlns=""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xmlns=""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a:extLst>
            <a:ext uri="{FF2B5EF4-FFF2-40B4-BE49-F238E27FC236}">
              <a16:creationId xmlns:a16="http://schemas.microsoft.com/office/drawing/2014/main" xmlns=""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xmlns=""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a:extLst>
            <a:ext uri="{FF2B5EF4-FFF2-40B4-BE49-F238E27FC236}">
              <a16:creationId xmlns:a16="http://schemas.microsoft.com/office/drawing/2014/main" xmlns=""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xmlns=""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35560</xdr:rowOff>
    </xdr:from>
    <xdr:to>
      <xdr:col>24</xdr:col>
      <xdr:colOff>22225</xdr:colOff>
      <xdr:row>18</xdr:row>
      <xdr:rowOff>35560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3121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81297</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a:extLst>
            <a:ext uri="{FF2B5EF4-FFF2-40B4-BE49-F238E27FC236}">
              <a16:creationId xmlns:a16="http://schemas.microsoft.com/office/drawing/2014/main" xmlns="" id="{00000000-0008-0000-0400-00007C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69850</xdr:rowOff>
    </xdr:from>
    <xdr:to>
      <xdr:col>22</xdr:col>
      <xdr:colOff>555625</xdr:colOff>
      <xdr:row>18</xdr:row>
      <xdr:rowOff>35560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58420</xdr:rowOff>
    </xdr:from>
    <xdr:to>
      <xdr:col>21</xdr:col>
      <xdr:colOff>352425</xdr:colOff>
      <xdr:row>17</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801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92710</xdr:rowOff>
    </xdr:from>
    <xdr:to>
      <xdr:col>20</xdr:col>
      <xdr:colOff>149225</xdr:colOff>
      <xdr:row>16</xdr:row>
      <xdr:rowOff>58420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66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156210</xdr:rowOff>
    </xdr:from>
    <xdr:to>
      <xdr:col>24</xdr:col>
      <xdr:colOff>73025</xdr:colOff>
      <xdr:row>18</xdr:row>
      <xdr:rowOff>86360</xdr:rowOff>
    </xdr:to>
    <xdr:sp macro="" textlink="">
      <xdr:nvSpPr>
        <xdr:cNvPr id="141" name="円/楕円 140">
          <a:extLst>
            <a:ext uri="{FF2B5EF4-FFF2-40B4-BE49-F238E27FC236}">
              <a16:creationId xmlns:a16="http://schemas.microsoft.com/office/drawing/2014/main" xmlns=""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156210</xdr:rowOff>
    </xdr:from>
    <xdr:to>
      <xdr:col>22</xdr:col>
      <xdr:colOff>606425</xdr:colOff>
      <xdr:row>18</xdr:row>
      <xdr:rowOff>86360</xdr:rowOff>
    </xdr:to>
    <xdr:sp macro="" textlink="">
      <xdr:nvSpPr>
        <xdr:cNvPr id="143" name="円/楕円 142">
          <a:extLst>
            <a:ext uri="{FF2B5EF4-FFF2-40B4-BE49-F238E27FC236}">
              <a16:creationId xmlns:a16="http://schemas.microsoft.com/office/drawing/2014/main" xmlns=""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71137</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7620</xdr:rowOff>
    </xdr:from>
    <xdr:to>
      <xdr:col>20</xdr:col>
      <xdr:colOff>200025</xdr:colOff>
      <xdr:row>16</xdr:row>
      <xdr:rowOff>109220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41910</xdr:rowOff>
    </xdr:from>
    <xdr:to>
      <xdr:col>18</xdr:col>
      <xdr:colOff>682625</xdr:colOff>
      <xdr:row>15</xdr:row>
      <xdr:rowOff>143510</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153687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年度までは、社会保障関係経費の減少により改善傾向にあったものの、Ｈ</a:t>
          </a:r>
          <a:r>
            <a:rPr kumimoji="1" lang="en-US" altLang="ja-JP" sz="1300">
              <a:latin typeface="ＭＳ Ｐゴシック"/>
            </a:rPr>
            <a:t>26</a:t>
          </a:r>
          <a:r>
            <a:rPr kumimoji="1" lang="ja-JP" altLang="en-US" sz="1300">
              <a:latin typeface="ＭＳ Ｐゴシック"/>
            </a:rPr>
            <a:t>年度からは肝がん対策や児童保護措置費（養護）などの増により、対前年比</a:t>
          </a:r>
          <a:r>
            <a:rPr kumimoji="1" lang="en-US" altLang="ja-JP" sz="1300">
              <a:latin typeface="ＭＳ Ｐゴシック"/>
            </a:rPr>
            <a:t>0.1</a:t>
          </a:r>
          <a:r>
            <a:rPr kumimoji="1" lang="ja-JP" altLang="en-US" sz="1300">
              <a:latin typeface="ＭＳ Ｐゴシック"/>
            </a:rPr>
            <a:t>ポイントずつ増加している。</a:t>
          </a:r>
        </a:p>
        <a:p>
          <a:r>
            <a:rPr kumimoji="1" lang="ja-JP" altLang="en-US" sz="1300">
              <a:latin typeface="ＭＳ Ｐゴシック"/>
            </a:rPr>
            <a:t>　グループ内平均とほぼ同じ割合であるが、今後も社会保障関係経費の増加が見込まれることから、その動向に注視していく。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a:extLst>
            <a:ext uri="{FF2B5EF4-FFF2-40B4-BE49-F238E27FC236}">
              <a16:creationId xmlns:a16="http://schemas.microsoft.com/office/drawing/2014/main" xmlns=""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a:extLst>
            <a:ext uri="{FF2B5EF4-FFF2-40B4-BE49-F238E27FC236}">
              <a16:creationId xmlns:a16="http://schemas.microsoft.com/office/drawing/2014/main" xmlns=""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a:extLst>
            <a:ext uri="{FF2B5EF4-FFF2-40B4-BE49-F238E27FC236}">
              <a16:creationId xmlns:a16="http://schemas.microsoft.com/office/drawing/2014/main" xmlns=""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a:extLst>
            <a:ext uri="{FF2B5EF4-FFF2-40B4-BE49-F238E27FC236}">
              <a16:creationId xmlns:a16="http://schemas.microsoft.com/office/drawing/2014/main" xmlns="" id="{00000000-0008-0000-0400-0000B1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58420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0" name="扶助費平均値テキスト">
          <a:extLst>
            <a:ext uri="{FF2B5EF4-FFF2-40B4-BE49-F238E27FC236}">
              <a16:creationId xmlns:a16="http://schemas.microsoft.com/office/drawing/2014/main" xmlns="" id="{00000000-0008-0000-0400-0000B4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a:extLst>
            <a:ext uri="{FF2B5EF4-FFF2-40B4-BE49-F238E27FC236}">
              <a16:creationId xmlns:a16="http://schemas.microsoft.com/office/drawing/2014/main" xmlns=""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a:extLst>
            <a:ext uri="{FF2B5EF4-FFF2-40B4-BE49-F238E27FC236}">
              <a16:creationId xmlns:a16="http://schemas.microsoft.com/office/drawing/2014/main" xmlns="" id="{00000000-0008-0000-0400-0000B7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4" name="テキスト ボックス 183">
          <a:extLst>
            <a:ext uri="{FF2B5EF4-FFF2-40B4-BE49-F238E27FC236}">
              <a16:creationId xmlns:a16="http://schemas.microsoft.com/office/drawing/2014/main" xmlns="" id="{00000000-0008-0000-0400-0000B8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138430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a:extLst>
            <a:ext uri="{FF2B5EF4-FFF2-40B4-BE49-F238E27FC236}">
              <a16:creationId xmlns:a16="http://schemas.microsoft.com/office/drawing/2014/main" xmlns=""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138430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87630</xdr:rowOff>
    </xdr:from>
    <xdr:to>
      <xdr:col>3</xdr:col>
      <xdr:colOff>193675</xdr:colOff>
      <xdr:row>56</xdr:row>
      <xdr:rowOff>17780</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8" name="円/楕円 197">
          <a:extLst>
            <a:ext uri="{FF2B5EF4-FFF2-40B4-BE49-F238E27FC236}">
              <a16:creationId xmlns:a16="http://schemas.microsoft.com/office/drawing/2014/main" xmlns="" id="{00000000-0008-0000-0400-0000C6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9" name="扶助費該当値テキスト">
          <a:extLst>
            <a:ext uri="{FF2B5EF4-FFF2-40B4-BE49-F238E27FC236}">
              <a16:creationId xmlns:a16="http://schemas.microsoft.com/office/drawing/2014/main" xmlns="" id="{00000000-0008-0000-0400-0000C7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0" name="円/楕円 199">
          <a:extLst>
            <a:ext uri="{FF2B5EF4-FFF2-40B4-BE49-F238E27FC236}">
              <a16:creationId xmlns:a16="http://schemas.microsoft.com/office/drawing/2014/main" xmlns="" id="{00000000-0008-0000-0400-0000C8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2" name="円/楕円 201">
          <a:extLst>
            <a:ext uri="{FF2B5EF4-FFF2-40B4-BE49-F238E27FC236}">
              <a16:creationId xmlns:a16="http://schemas.microsoft.com/office/drawing/2014/main" xmlns="" id="{00000000-0008-0000-0400-0000CA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04" name="円/楕円 203">
          <a:extLst>
            <a:ext uri="{FF2B5EF4-FFF2-40B4-BE49-F238E27FC236}">
              <a16:creationId xmlns:a16="http://schemas.microsoft.com/office/drawing/2014/main" xmlns="" id="{00000000-0008-0000-0400-0000CC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a:extLst>
            <a:ext uri="{FF2B5EF4-FFF2-40B4-BE49-F238E27FC236}">
              <a16:creationId xmlns:a16="http://schemas.microsoft.com/office/drawing/2014/main" xmlns=""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a:extLst>
            <a:ext uri="{FF2B5EF4-FFF2-40B4-BE49-F238E27FC236}">
              <a16:creationId xmlns:a16="http://schemas.microsoft.com/office/drawing/2014/main" xmlns=""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a:extLst>
            <a:ext uri="{FF2B5EF4-FFF2-40B4-BE49-F238E27FC236}">
              <a16:creationId xmlns:a16="http://schemas.microsoft.com/office/drawing/2014/main" xmlns=""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維持補修費などその他の経常経費については、都道府県平均やグループ内平均よりも低い割合となっている。また、</a:t>
          </a:r>
          <a:r>
            <a:rPr kumimoji="1" lang="en-US" altLang="ja-JP" sz="1300">
              <a:latin typeface="ＭＳ Ｐゴシック"/>
            </a:rPr>
            <a:t>H23</a:t>
          </a:r>
          <a:r>
            <a:rPr kumimoji="1" lang="ja-JP" altLang="en-US" sz="1300">
              <a:latin typeface="ＭＳ Ｐゴシック"/>
            </a:rPr>
            <a:t>年度以降ほぼ横ばいとなっている</a:t>
          </a:r>
        </a:p>
        <a:p>
          <a:r>
            <a:rPr kumimoji="1" lang="ja-JP" altLang="en-US" sz="1300">
              <a:latin typeface="ＭＳ Ｐゴシック"/>
            </a:rPr>
            <a:t>　引き続き、</a:t>
          </a:r>
          <a:r>
            <a:rPr kumimoji="1" lang="en-US" altLang="ja-JP" sz="1300">
              <a:latin typeface="ＭＳ Ｐゴシック"/>
            </a:rPr>
            <a:t>H27</a:t>
          </a:r>
          <a:r>
            <a:rPr kumimoji="1" lang="ja-JP" altLang="en-US" sz="1300">
              <a:latin typeface="ＭＳ Ｐゴシック"/>
            </a:rPr>
            <a:t>年度に策定した「佐賀県ファシリティマネジメント基本方針」に基づき、県有施設の長寿命化を図り、適切な維持管理などに努めていく。</a:t>
          </a: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a:extLst>
            <a:ext uri="{FF2B5EF4-FFF2-40B4-BE49-F238E27FC236}">
              <a16:creationId xmlns:a16="http://schemas.microsoft.com/office/drawing/2014/main" xmlns=""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a:extLst>
            <a:ext uri="{FF2B5EF4-FFF2-40B4-BE49-F238E27FC236}">
              <a16:creationId xmlns:a16="http://schemas.microsoft.com/office/drawing/2014/main" xmlns=""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a:extLst>
            <a:ext uri="{FF2B5EF4-FFF2-40B4-BE49-F238E27FC236}">
              <a16:creationId xmlns:a16="http://schemas.microsoft.com/office/drawing/2014/main" xmlns=""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a:extLst>
            <a:ext uri="{FF2B5EF4-FFF2-40B4-BE49-F238E27FC236}">
              <a16:creationId xmlns:a16="http://schemas.microsoft.com/office/drawing/2014/main" xmlns=""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a:extLst>
            <a:ext uri="{FF2B5EF4-FFF2-40B4-BE49-F238E27FC236}">
              <a16:creationId xmlns:a16="http://schemas.microsoft.com/office/drawing/2014/main" xmlns="" id="{00000000-0008-0000-0400-0000E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a:extLst>
            <a:ext uri="{FF2B5EF4-FFF2-40B4-BE49-F238E27FC236}">
              <a16:creationId xmlns:a16="http://schemas.microsoft.com/office/drawing/2014/main" xmlns="" id="{00000000-0008-0000-0400-0000E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107950</xdr:rowOff>
    </xdr:from>
    <xdr:to>
      <xdr:col>24</xdr:col>
      <xdr:colOff>22225</xdr:colOff>
      <xdr:row>53</xdr:row>
      <xdr:rowOff>146050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5671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105427</xdr:rowOff>
    </xdr:from>
    <xdr:ext cx="762000" cy="259045"/>
    <xdr:sp macro="" textlink="">
      <xdr:nvSpPr>
        <xdr:cNvPr id="238" name="その他平均値テキスト">
          <a:extLst>
            <a:ext uri="{FF2B5EF4-FFF2-40B4-BE49-F238E27FC236}">
              <a16:creationId xmlns:a16="http://schemas.microsoft.com/office/drawing/2014/main" xmlns="" id="{00000000-0008-0000-0400-0000EE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a:extLst>
            <a:ext uri="{FF2B5EF4-FFF2-40B4-BE49-F238E27FC236}">
              <a16:creationId xmlns:a16="http://schemas.microsoft.com/office/drawing/2014/main" xmlns="" id="{00000000-0008-0000-0400-0000E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107950</xdr:rowOff>
    </xdr:from>
    <xdr:to>
      <xdr:col>22</xdr:col>
      <xdr:colOff>555625</xdr:colOff>
      <xdr:row>53</xdr:row>
      <xdr:rowOff>146050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4782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a:extLst>
            <a:ext uri="{FF2B5EF4-FFF2-40B4-BE49-F238E27FC236}">
              <a16:creationId xmlns:a16="http://schemas.microsoft.com/office/drawing/2014/main" xmlns="" id="{00000000-0008-0000-0400-0000F1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10177</xdr:rowOff>
    </xdr:from>
    <xdr:ext cx="7366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107950</xdr:rowOff>
    </xdr:from>
    <xdr:to>
      <xdr:col>21</xdr:col>
      <xdr:colOff>352425</xdr:colOff>
      <xdr:row>53</xdr:row>
      <xdr:rowOff>146050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3893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a:extLst>
            <a:ext uri="{FF2B5EF4-FFF2-40B4-BE49-F238E27FC236}">
              <a16:creationId xmlns:a16="http://schemas.microsoft.com/office/drawing/2014/main" xmlns="" id="{00000000-0008-0000-0400-0000F4000000}"/>
            </a:ext>
          </a:extLst>
        </xdr:cNvPr>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105427</xdr:rowOff>
    </xdr:from>
    <xdr:ext cx="762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107950</xdr:rowOff>
    </xdr:from>
    <xdr:to>
      <xdr:col>20</xdr:col>
      <xdr:colOff>149225</xdr:colOff>
      <xdr:row>53</xdr:row>
      <xdr:rowOff>107950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004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95250</xdr:rowOff>
    </xdr:from>
    <xdr:to>
      <xdr:col>20</xdr:col>
      <xdr:colOff>200025</xdr:colOff>
      <xdr:row>56</xdr:row>
      <xdr:rowOff>25400</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10177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143527</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53</xdr:row>
      <xdr:rowOff>95250</xdr:rowOff>
    </xdr:from>
    <xdr:to>
      <xdr:col>24</xdr:col>
      <xdr:colOff>73025</xdr:colOff>
      <xdr:row>54</xdr:row>
      <xdr:rowOff>25400</xdr:rowOff>
    </xdr:to>
    <xdr:sp macro="" textlink="">
      <xdr:nvSpPr>
        <xdr:cNvPr id="256" name="円/楕円 255">
          <a:extLst>
            <a:ext uri="{FF2B5EF4-FFF2-40B4-BE49-F238E27FC236}">
              <a16:creationId xmlns:a16="http://schemas.microsoft.com/office/drawing/2014/main" xmlns="" id="{00000000-0008-0000-0400-000000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3827</xdr:rowOff>
    </xdr:from>
    <xdr:ext cx="762000" cy="259045"/>
    <xdr:sp macro="" textlink="">
      <xdr:nvSpPr>
        <xdr:cNvPr id="257" name="その他該当値テキスト">
          <a:extLst>
            <a:ext uri="{FF2B5EF4-FFF2-40B4-BE49-F238E27FC236}">
              <a16:creationId xmlns:a16="http://schemas.microsoft.com/office/drawing/2014/main" xmlns="" id="{00000000-0008-0000-0400-000001010000}"/>
            </a:ext>
          </a:extLst>
        </xdr:cNvPr>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57150</xdr:rowOff>
    </xdr:from>
    <xdr:to>
      <xdr:col>22</xdr:col>
      <xdr:colOff>606425</xdr:colOff>
      <xdr:row>53</xdr:row>
      <xdr:rowOff>158750</xdr:rowOff>
    </xdr:to>
    <xdr:sp macro="" textlink="">
      <xdr:nvSpPr>
        <xdr:cNvPr id="258" name="円/楕円 257">
          <a:extLst>
            <a:ext uri="{FF2B5EF4-FFF2-40B4-BE49-F238E27FC236}">
              <a16:creationId xmlns:a16="http://schemas.microsoft.com/office/drawing/2014/main" xmlns="" id="{00000000-0008-0000-0400-000002010000}"/>
            </a:ext>
          </a:extLst>
        </xdr:cNvPr>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51</xdr:row>
      <xdr:rowOff>168927</xdr:rowOff>
    </xdr:from>
    <xdr:ext cx="7366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95250</xdr:rowOff>
    </xdr:from>
    <xdr:to>
      <xdr:col>21</xdr:col>
      <xdr:colOff>403225</xdr:colOff>
      <xdr:row>54</xdr:row>
      <xdr:rowOff>25400</xdr:rowOff>
    </xdr:to>
    <xdr:sp macro="" textlink="">
      <xdr:nvSpPr>
        <xdr:cNvPr id="260" name="円/楕円 259">
          <a:extLst>
            <a:ext uri="{FF2B5EF4-FFF2-40B4-BE49-F238E27FC236}">
              <a16:creationId xmlns:a16="http://schemas.microsoft.com/office/drawing/2014/main" xmlns="" id="{00000000-0008-0000-0400-000004010000}"/>
            </a:ext>
          </a:extLst>
        </xdr:cNvPr>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35577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57150</xdr:rowOff>
    </xdr:from>
    <xdr:to>
      <xdr:col>20</xdr:col>
      <xdr:colOff>200025</xdr:colOff>
      <xdr:row>53</xdr:row>
      <xdr:rowOff>158750</xdr:rowOff>
    </xdr:to>
    <xdr:sp macro="" textlink="">
      <xdr:nvSpPr>
        <xdr:cNvPr id="262" name="円/楕円 261">
          <a:extLst>
            <a:ext uri="{FF2B5EF4-FFF2-40B4-BE49-F238E27FC236}">
              <a16:creationId xmlns:a16="http://schemas.microsoft.com/office/drawing/2014/main" xmlns="" id="{00000000-0008-0000-0400-000006010000}"/>
            </a:ext>
          </a:extLst>
        </xdr:cNvPr>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51</xdr:row>
      <xdr:rowOff>168927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57150</xdr:rowOff>
    </xdr:from>
    <xdr:to>
      <xdr:col>18</xdr:col>
      <xdr:colOff>682625</xdr:colOff>
      <xdr:row>53</xdr:row>
      <xdr:rowOff>158750</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51</xdr:row>
      <xdr:rowOff>168927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a:extLst>
            <a:ext uri="{FF2B5EF4-FFF2-40B4-BE49-F238E27FC236}">
              <a16:creationId xmlns:a16="http://schemas.microsoft.com/office/drawing/2014/main" xmlns=""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a:extLst>
            <a:ext uri="{FF2B5EF4-FFF2-40B4-BE49-F238E27FC236}">
              <a16:creationId xmlns:a16="http://schemas.microsoft.com/office/drawing/2014/main" xmlns=""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a:extLst>
            <a:ext uri="{FF2B5EF4-FFF2-40B4-BE49-F238E27FC236}">
              <a16:creationId xmlns:a16="http://schemas.microsoft.com/office/drawing/2014/main" xmlns=""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年度以降、社会保障関係経費の負担金の増加等の原因により歳出の決算額も上昇傾向にあり、毎年度増加が続いている。</a:t>
          </a:r>
          <a:r>
            <a:rPr kumimoji="1" lang="en-US" altLang="ja-JP" sz="1300">
              <a:latin typeface="ＭＳ Ｐゴシック"/>
            </a:rPr>
            <a:t>H28</a:t>
          </a:r>
          <a:r>
            <a:rPr kumimoji="1" lang="ja-JP" altLang="en-US" sz="1300">
              <a:latin typeface="ＭＳ Ｐゴシック"/>
            </a:rPr>
            <a:t>年度についても、後期高齢者医療給付費負担金の増などにより、対前年比</a:t>
          </a:r>
          <a:r>
            <a:rPr kumimoji="1" lang="en-US" altLang="ja-JP" sz="1300">
              <a:latin typeface="ＭＳ Ｐゴシック"/>
            </a:rPr>
            <a:t>0.9</a:t>
          </a:r>
          <a:r>
            <a:rPr kumimoji="1" lang="ja-JP" altLang="en-US" sz="1300">
              <a:latin typeface="ＭＳ Ｐゴシック"/>
            </a:rPr>
            <a:t>ポイントの増加となっている。</a:t>
          </a:r>
        </a:p>
        <a:p>
          <a:r>
            <a:rPr kumimoji="1" lang="ja-JP" altLang="en-US" sz="1300">
              <a:latin typeface="ＭＳ Ｐゴシック"/>
            </a:rPr>
            <a:t>　今後も社会保障関係経費の増加が見込まれるため、社会保障の充実には適切に対応しつつ、補助金等の重点化や見直しを行うことで、財政健全化に努めていく。</a:t>
          </a:r>
        </a:p>
      </xdr:txBody>
    </xdr:sp>
    <xdr:clientData/>
  </xdr:twoCellAnchor>
  <xdr:oneCellAnchor>
    <xdr:from>
      <xdr:col>18</xdr:col>
      <xdr:colOff>34925</xdr:colOff>
      <xdr:row>29</xdr:row>
      <xdr:rowOff>107950</xdr:rowOff>
    </xdr:from>
    <xdr:ext cx="298543" cy="225703"/>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a:extLst>
            <a:ext uri="{FF2B5EF4-FFF2-40B4-BE49-F238E27FC236}">
              <a16:creationId xmlns:a16="http://schemas.microsoft.com/office/drawing/2014/main" xmlns=""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a:extLst>
            <a:ext uri="{FF2B5EF4-FFF2-40B4-BE49-F238E27FC236}">
              <a16:creationId xmlns:a16="http://schemas.microsoft.com/office/drawing/2014/main" xmlns=""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a:extLst>
            <a:ext uri="{FF2B5EF4-FFF2-40B4-BE49-F238E27FC236}">
              <a16:creationId xmlns:a16="http://schemas.microsoft.com/office/drawing/2014/main" xmlns=""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78014</xdr:rowOff>
    </xdr:from>
    <xdr:to>
      <xdr:col>24</xdr:col>
      <xdr:colOff>22225</xdr:colOff>
      <xdr:row>37</xdr:row>
      <xdr:rowOff>53522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250214"/>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56441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40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a:extLst>
            <a:ext uri="{FF2B5EF4-FFF2-40B4-BE49-F238E27FC236}">
              <a16:creationId xmlns:a16="http://schemas.microsoft.com/office/drawing/2014/main" xmlns="" id="{00000000-0008-0000-0400-00002C010000}"/>
            </a:ext>
          </a:extLst>
        </xdr:cNvPr>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167822</xdr:rowOff>
    </xdr:from>
    <xdr:to>
      <xdr:col>22</xdr:col>
      <xdr:colOff>555625</xdr:colOff>
      <xdr:row>36</xdr:row>
      <xdr:rowOff>78014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1685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a:extLst>
            <a:ext uri="{FF2B5EF4-FFF2-40B4-BE49-F238E27FC236}">
              <a16:creationId xmlns:a16="http://schemas.microsoft.com/office/drawing/2014/main" xmlns="" id="{00000000-0008-0000-0400-00002E010000}"/>
            </a:ext>
          </a:extLst>
        </xdr:cNvPr>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72770</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159657</xdr:rowOff>
    </xdr:from>
    <xdr:to>
      <xdr:col>21</xdr:col>
      <xdr:colOff>352425</xdr:colOff>
      <xdr:row>35</xdr:row>
      <xdr:rowOff>167822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59889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94343</xdr:rowOff>
    </xdr:from>
    <xdr:to>
      <xdr:col>20</xdr:col>
      <xdr:colOff>149225</xdr:colOff>
      <xdr:row>34</xdr:row>
      <xdr:rowOff>159657</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592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157843</xdr:rowOff>
    </xdr:from>
    <xdr:to>
      <xdr:col>18</xdr:col>
      <xdr:colOff>682625</xdr:colOff>
      <xdr:row>35</xdr:row>
      <xdr:rowOff>87993</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2954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72770</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37</xdr:row>
      <xdr:rowOff>2722</xdr:rowOff>
    </xdr:from>
    <xdr:to>
      <xdr:col>24</xdr:col>
      <xdr:colOff>73025</xdr:colOff>
      <xdr:row>37</xdr:row>
      <xdr:rowOff>104322</xdr:rowOff>
    </xdr:to>
    <xdr:sp macro="" textlink="">
      <xdr:nvSpPr>
        <xdr:cNvPr id="317" name="円/楕円 316">
          <a:extLst>
            <a:ext uri="{FF2B5EF4-FFF2-40B4-BE49-F238E27FC236}">
              <a16:creationId xmlns:a16="http://schemas.microsoft.com/office/drawing/2014/main" xmlns="" id="{00000000-0008-0000-0400-00003D010000}"/>
            </a:ext>
          </a:extLst>
        </xdr:cNvPr>
        <xdr:cNvSpPr/>
      </xdr:nvSpPr>
      <xdr:spPr>
        <a:xfrm>
          <a:off x="16459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19249</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27214</xdr:rowOff>
    </xdr:from>
    <xdr:to>
      <xdr:col>22</xdr:col>
      <xdr:colOff>606425</xdr:colOff>
      <xdr:row>36</xdr:row>
      <xdr:rowOff>128814</xdr:rowOff>
    </xdr:to>
    <xdr:sp macro="" textlink="">
      <xdr:nvSpPr>
        <xdr:cNvPr id="319" name="円/楕円 318">
          <a:extLst>
            <a:ext uri="{FF2B5EF4-FFF2-40B4-BE49-F238E27FC236}">
              <a16:creationId xmlns:a16="http://schemas.microsoft.com/office/drawing/2014/main" xmlns="" id="{00000000-0008-0000-0400-00003F010000}"/>
            </a:ext>
          </a:extLst>
        </xdr:cNvPr>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138991</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117022</xdr:rowOff>
    </xdr:from>
    <xdr:to>
      <xdr:col>21</xdr:col>
      <xdr:colOff>403225</xdr:colOff>
      <xdr:row>36</xdr:row>
      <xdr:rowOff>47172</xdr:rowOff>
    </xdr:to>
    <xdr:sp macro="" textlink="">
      <xdr:nvSpPr>
        <xdr:cNvPr id="321" name="円/楕円 320">
          <a:extLst>
            <a:ext uri="{FF2B5EF4-FFF2-40B4-BE49-F238E27FC236}">
              <a16:creationId xmlns:a16="http://schemas.microsoft.com/office/drawing/2014/main" xmlns="" id="{00000000-0008-0000-0400-000041010000}"/>
            </a:ext>
          </a:extLst>
        </xdr:cNvPr>
        <xdr:cNvSpPr/>
      </xdr:nvSpPr>
      <xdr:spPr>
        <a:xfrm>
          <a:off x="14732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57349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108857</xdr:rowOff>
    </xdr:from>
    <xdr:to>
      <xdr:col>20</xdr:col>
      <xdr:colOff>200025</xdr:colOff>
      <xdr:row>35</xdr:row>
      <xdr:rowOff>39007</xdr:rowOff>
    </xdr:to>
    <xdr:sp macro="" textlink="">
      <xdr:nvSpPr>
        <xdr:cNvPr id="323" name="円/楕円 322">
          <a:extLst>
            <a:ext uri="{FF2B5EF4-FFF2-40B4-BE49-F238E27FC236}">
              <a16:creationId xmlns:a16="http://schemas.microsoft.com/office/drawing/2014/main" xmlns="" id="{00000000-0008-0000-0400-000043010000}"/>
            </a:ext>
          </a:extLst>
        </xdr:cNvPr>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49184</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43543</xdr:rowOff>
    </xdr:from>
    <xdr:to>
      <xdr:col>18</xdr:col>
      <xdr:colOff>682625</xdr:colOff>
      <xdr:row>34</xdr:row>
      <xdr:rowOff>145143</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155320</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借換債の活用による公債費の平準化などの取組により、年々改善傾向にあり、</a:t>
          </a:r>
          <a:r>
            <a:rPr kumimoji="1" lang="en-US" altLang="ja-JP" sz="1300">
              <a:latin typeface="ＭＳ Ｐゴシック"/>
            </a:rPr>
            <a:t>H28</a:t>
          </a:r>
          <a:r>
            <a:rPr kumimoji="1" lang="ja-JP" altLang="en-US" sz="1300">
              <a:latin typeface="ＭＳ Ｐゴシック"/>
            </a:rPr>
            <a:t>年度も対前年比</a:t>
          </a:r>
          <a:r>
            <a:rPr kumimoji="1" lang="en-US" altLang="ja-JP" sz="1300">
              <a:latin typeface="ＭＳ Ｐゴシック"/>
            </a:rPr>
            <a:t>0.1</a:t>
          </a:r>
          <a:r>
            <a:rPr kumimoji="1" lang="ja-JP" altLang="en-US" sz="1300">
              <a:latin typeface="ＭＳ Ｐゴシック"/>
            </a:rPr>
            <a:t>ポイントの改善となった。</a:t>
          </a:r>
        </a:p>
        <a:p>
          <a:r>
            <a:rPr kumimoji="1" lang="ja-JP" altLang="en-US" sz="1300">
              <a:latin typeface="ＭＳ Ｐゴシック"/>
            </a:rPr>
            <a:t>  グループ内平均と比較しても低い割合となっているものの、臨時財政対策債の元利償還額は年々増加しているため、引き続き、県債残高やプライマリーバランスに留意しながら、県債の有効活用と公債費の平準化に取り組んでいく。</a:t>
          </a:r>
        </a:p>
      </xdr:txBody>
    </xdr:sp>
    <xdr:clientData/>
  </xdr:twoCellAnchor>
  <xdr:oneCellAnchor>
    <xdr:from>
      <xdr:col>1</xdr:col>
      <xdr:colOff>28575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a:extLst>
            <a:ext uri="{FF2B5EF4-FFF2-40B4-BE49-F238E27FC236}">
              <a16:creationId xmlns:a16="http://schemas.microsoft.com/office/drawing/2014/main" xmlns=""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xdr:rowOff>
    </xdr:from>
    <xdr:to>
      <xdr:col>7</xdr:col>
      <xdr:colOff>15875</xdr:colOff>
      <xdr:row>80</xdr:row>
      <xdr:rowOff>154214</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126291</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154214</xdr:rowOff>
    </xdr:from>
    <xdr:to>
      <xdr:col>7</xdr:col>
      <xdr:colOff>104775</xdr:colOff>
      <xdr:row>80</xdr:row>
      <xdr:rowOff>154214</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99077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72</xdr:row>
      <xdr:rowOff>12700</xdr:rowOff>
    </xdr:from>
    <xdr:to>
      <xdr:col>7</xdr:col>
      <xdr:colOff>104775</xdr:colOff>
      <xdr:row>72</xdr:row>
      <xdr:rowOff>12700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99786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3987800" y="13119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121756</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61" name="フローチャート : 判断 360">
          <a:extLst>
            <a:ext uri="{FF2B5EF4-FFF2-40B4-BE49-F238E27FC236}">
              <a16:creationId xmlns:a16="http://schemas.microsoft.com/office/drawing/2014/main" xmlns="" id="{00000000-0008-0000-0400-000069010000}"/>
            </a:ext>
          </a:extLst>
        </xdr:cNvPr>
        <xdr:cNvSpPr/>
      </xdr:nvSpPr>
      <xdr:spPr>
        <a:xfrm>
          <a:off x="4775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99786</xdr:rowOff>
    </xdr:from>
    <xdr:to>
      <xdr:col>5</xdr:col>
      <xdr:colOff>549275</xdr:colOff>
      <xdr:row>76</xdr:row>
      <xdr:rowOff>143329</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129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143329</xdr:rowOff>
    </xdr:from>
    <xdr:to>
      <xdr:col>4</xdr:col>
      <xdr:colOff>346075</xdr:colOff>
      <xdr:row>77</xdr:row>
      <xdr:rowOff>80736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2209800" y="13173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130629</xdr:rowOff>
    </xdr:from>
    <xdr:to>
      <xdr:col>4</xdr:col>
      <xdr:colOff>396875</xdr:colOff>
      <xdr:row>79</xdr:row>
      <xdr:rowOff>60779</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45556</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77</xdr:row>
      <xdr:rowOff>80736</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1320800" y="13238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46264</xdr:rowOff>
    </xdr:from>
    <xdr:to>
      <xdr:col>3</xdr:col>
      <xdr:colOff>193675</xdr:colOff>
      <xdr:row>79</xdr:row>
      <xdr:rowOff>147864</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2159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132641</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1270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89098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78" name="円/楕円 377">
          <a:extLst>
            <a:ext uri="{FF2B5EF4-FFF2-40B4-BE49-F238E27FC236}">
              <a16:creationId xmlns:a16="http://schemas.microsoft.com/office/drawing/2014/main" xmlns="" id="{00000000-0008-0000-0400-00007A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48986</xdr:rowOff>
    </xdr:from>
    <xdr:to>
      <xdr:col>5</xdr:col>
      <xdr:colOff>600075</xdr:colOff>
      <xdr:row>76</xdr:row>
      <xdr:rowOff>150586</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160762</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92529</xdr:rowOff>
    </xdr:from>
    <xdr:to>
      <xdr:col>4</xdr:col>
      <xdr:colOff>396875</xdr:colOff>
      <xdr:row>77</xdr:row>
      <xdr:rowOff>22679</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32855</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29936</xdr:rowOff>
    </xdr:from>
    <xdr:to>
      <xdr:col>3</xdr:col>
      <xdr:colOff>193675</xdr:colOff>
      <xdr:row>77</xdr:row>
      <xdr:rowOff>131536</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2159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141713</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28</a:t>
          </a:r>
          <a:r>
            <a:rPr kumimoji="1" lang="ja-JP" altLang="en-US" sz="1300">
              <a:latin typeface="ＭＳ Ｐゴシック"/>
            </a:rPr>
            <a:t>年度は、補助費等（主に社会保障関係経費）の増により、対前年比</a:t>
          </a:r>
          <a:r>
            <a:rPr kumimoji="1" lang="en-US" altLang="ja-JP" sz="1300">
              <a:latin typeface="ＭＳ Ｐゴシック"/>
            </a:rPr>
            <a:t>1.3</a:t>
          </a:r>
          <a:r>
            <a:rPr kumimoji="1" lang="ja-JP" altLang="en-US" sz="1300">
              <a:latin typeface="ＭＳ Ｐゴシック"/>
            </a:rPr>
            <a:t>ポイント増加した。</a:t>
          </a:r>
        </a:p>
        <a:p>
          <a:r>
            <a:rPr kumimoji="1" lang="ja-JP" altLang="en-US" sz="1300">
              <a:latin typeface="ＭＳ Ｐゴシック"/>
            </a:rPr>
            <a:t>　都道府県平均よりも低いものの、グループ内平均よりも高い割合となっており、引き続き、「佐賀県行財政運営計画</a:t>
          </a:r>
          <a:r>
            <a:rPr kumimoji="1" lang="en-US" altLang="ja-JP" sz="1300">
              <a:latin typeface="ＭＳ Ｐゴシック"/>
            </a:rPr>
            <a:t>2015</a:t>
          </a:r>
          <a:r>
            <a:rPr kumimoji="1" lang="ja-JP" altLang="en-US" sz="1300">
              <a:latin typeface="ＭＳ Ｐゴシック"/>
            </a:rPr>
            <a:t>」に基づき、財政健全化に努めていく。</a:t>
          </a:r>
        </a:p>
      </xdr:txBody>
    </xdr:sp>
    <xdr:clientData/>
  </xdr:twoCellAnchor>
  <xdr:oneCellAnchor>
    <xdr:from>
      <xdr:col>18</xdr:col>
      <xdr:colOff>34925</xdr:colOff>
      <xdr:row>69</xdr:row>
      <xdr:rowOff>107950</xdr:rowOff>
    </xdr:from>
    <xdr:ext cx="298543" cy="225703"/>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a:extLst>
            <a:ext uri="{FF2B5EF4-FFF2-40B4-BE49-F238E27FC236}">
              <a16:creationId xmlns:a16="http://schemas.microsoft.com/office/drawing/2014/main" xmlns=""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81</xdr:row>
      <xdr:rowOff>156936</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129013</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81</xdr:row>
      <xdr:rowOff>156936</xdr:rowOff>
    </xdr:from>
    <xdr:to>
      <xdr:col>24</xdr:col>
      <xdr:colOff>111125</xdr:colOff>
      <xdr:row>81</xdr:row>
      <xdr:rowOff>156936</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140607</xdr:rowOff>
    </xdr:from>
    <xdr:to>
      <xdr:col>24</xdr:col>
      <xdr:colOff>22225</xdr:colOff>
      <xdr:row>76</xdr:row>
      <xdr:rowOff>110671</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29993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160762</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284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22" name="フローチャート : 判断 421">
          <a:extLst>
            <a:ext uri="{FF2B5EF4-FFF2-40B4-BE49-F238E27FC236}">
              <a16:creationId xmlns:a16="http://schemas.microsoft.com/office/drawing/2014/main" xmlns="" id="{00000000-0008-0000-0400-0000A6010000}"/>
            </a:ext>
          </a:extLst>
        </xdr:cNvPr>
        <xdr:cNvSpPr/>
      </xdr:nvSpPr>
      <xdr:spPr>
        <a:xfrm>
          <a:off x="16459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31750</xdr:rowOff>
    </xdr:from>
    <xdr:to>
      <xdr:col>22</xdr:col>
      <xdr:colOff>555625</xdr:colOff>
      <xdr:row>75</xdr:row>
      <xdr:rowOff>140607</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2890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46265</xdr:rowOff>
    </xdr:from>
    <xdr:to>
      <xdr:col>22</xdr:col>
      <xdr:colOff>606425</xdr:colOff>
      <xdr:row>75</xdr:row>
      <xdr:rowOff>147864</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5621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158042</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124278</xdr:rowOff>
    </xdr:from>
    <xdr:to>
      <xdr:col>21</xdr:col>
      <xdr:colOff>352425</xdr:colOff>
      <xdr:row>75</xdr:row>
      <xdr:rowOff>31750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26401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97972</xdr:rowOff>
    </xdr:from>
    <xdr:to>
      <xdr:col>21</xdr:col>
      <xdr:colOff>403225</xdr:colOff>
      <xdr:row>75</xdr:row>
      <xdr:rowOff>28122</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4732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38299</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124278</xdr:rowOff>
    </xdr:from>
    <xdr:to>
      <xdr:col>20</xdr:col>
      <xdr:colOff>149225</xdr:colOff>
      <xdr:row>74</xdr:row>
      <xdr:rowOff>18143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004800" y="12640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40822</xdr:rowOff>
    </xdr:from>
    <xdr:to>
      <xdr:col>20</xdr:col>
      <xdr:colOff>200025</xdr:colOff>
      <xdr:row>73</xdr:row>
      <xdr:rowOff>142422</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3843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152599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149678</xdr:rowOff>
    </xdr:from>
    <xdr:to>
      <xdr:col>18</xdr:col>
      <xdr:colOff>682625</xdr:colOff>
      <xdr:row>74</xdr:row>
      <xdr:rowOff>79828</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2954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64605</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76</xdr:row>
      <xdr:rowOff>59871</xdr:rowOff>
    </xdr:from>
    <xdr:to>
      <xdr:col>24</xdr:col>
      <xdr:colOff>73025</xdr:colOff>
      <xdr:row>76</xdr:row>
      <xdr:rowOff>161471</xdr:rowOff>
    </xdr:to>
    <xdr:sp macro="" textlink="">
      <xdr:nvSpPr>
        <xdr:cNvPr id="439" name="円/楕円 438">
          <a:extLst>
            <a:ext uri="{FF2B5EF4-FFF2-40B4-BE49-F238E27FC236}">
              <a16:creationId xmlns:a16="http://schemas.microsoft.com/office/drawing/2014/main" xmlns="" id="{00000000-0008-0000-0400-0000B7010000}"/>
            </a:ext>
          </a:extLst>
        </xdr:cNvPr>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31948</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89807</xdr:rowOff>
    </xdr:from>
    <xdr:to>
      <xdr:col>22</xdr:col>
      <xdr:colOff>606425</xdr:colOff>
      <xdr:row>76</xdr:row>
      <xdr:rowOff>19957</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5621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4734</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03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152400</xdr:rowOff>
    </xdr:from>
    <xdr:to>
      <xdr:col>21</xdr:col>
      <xdr:colOff>403225</xdr:colOff>
      <xdr:row>75</xdr:row>
      <xdr:rowOff>82550</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67327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73478</xdr:rowOff>
    </xdr:from>
    <xdr:to>
      <xdr:col>20</xdr:col>
      <xdr:colOff>200025</xdr:colOff>
      <xdr:row>74</xdr:row>
      <xdr:rowOff>3628</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3843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159855</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6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138793</xdr:rowOff>
    </xdr:from>
    <xdr:to>
      <xdr:col>18</xdr:col>
      <xdr:colOff>682625</xdr:colOff>
      <xdr:row>74</xdr:row>
      <xdr:rowOff>68943</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2954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79120</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111394</xdr:rowOff>
    </xdr:from>
    <xdr:to>
      <xdr:col>4</xdr:col>
      <xdr:colOff>1117600</xdr:colOff>
      <xdr:row>20</xdr:row>
      <xdr:rowOff>95987</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44969"/>
          <a:ext cx="0" cy="152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68064</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20</xdr:row>
      <xdr:rowOff>95987</xdr:rowOff>
    </xdr:from>
    <xdr:to>
      <xdr:col>5</xdr:col>
      <xdr:colOff>73025</xdr:colOff>
      <xdr:row>20</xdr:row>
      <xdr:rowOff>95987</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2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26321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7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111394</xdr:rowOff>
    </xdr:from>
    <xdr:to>
      <xdr:col>5</xdr:col>
      <xdr:colOff>73025</xdr:colOff>
      <xdr:row>11</xdr:row>
      <xdr:rowOff>111394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44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21554</xdr:rowOff>
    </xdr:from>
    <xdr:to>
      <xdr:col>4</xdr:col>
      <xdr:colOff>1117600</xdr:colOff>
      <xdr:row>13</xdr:row>
      <xdr:rowOff>50495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298029"/>
          <a:ext cx="6477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62344</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68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90267</xdr:rowOff>
    </xdr:from>
    <xdr:to>
      <xdr:col>5</xdr:col>
      <xdr:colOff>34925</xdr:colOff>
      <xdr:row>16</xdr:row>
      <xdr:rowOff>20417</xdr:rowOff>
    </xdr:to>
    <xdr:sp macro="" textlink="">
      <xdr:nvSpPr>
        <xdr:cNvPr id="50" name="フローチャート : 判断 49">
          <a:extLst>
            <a:ext uri="{FF2B5EF4-FFF2-40B4-BE49-F238E27FC236}">
              <a16:creationId xmlns:a16="http://schemas.microsoft.com/office/drawing/2014/main" xmlns="" id="{00000000-0008-0000-0500-000032000000}"/>
            </a:ext>
          </a:extLst>
        </xdr:cNvPr>
        <xdr:cNvSpPr/>
      </xdr:nvSpPr>
      <xdr:spPr bwMode="auto">
        <a:xfrm>
          <a:off x="56007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50495</xdr:rowOff>
    </xdr:from>
    <xdr:to>
      <xdr:col>4</xdr:col>
      <xdr:colOff>469900</xdr:colOff>
      <xdr:row>13</xdr:row>
      <xdr:rowOff>101290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326970"/>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113126</xdr:rowOff>
    </xdr:from>
    <xdr:to>
      <xdr:col>4</xdr:col>
      <xdr:colOff>520700</xdr:colOff>
      <xdr:row>16</xdr:row>
      <xdr:rowOff>43276</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4953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28053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1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101290</xdr:rowOff>
    </xdr:from>
    <xdr:to>
      <xdr:col>3</xdr:col>
      <xdr:colOff>904875</xdr:colOff>
      <xdr:row>15</xdr:row>
      <xdr:rowOff>7336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377765"/>
          <a:ext cx="698500" cy="24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31745</xdr:rowOff>
    </xdr:from>
    <xdr:to>
      <xdr:col>3</xdr:col>
      <xdr:colOff>955675</xdr:colOff>
      <xdr:row>17</xdr:row>
      <xdr:rowOff>133345</xdr:rowOff>
    </xdr:to>
    <xdr:sp macro="" textlink="">
      <xdr:nvSpPr>
        <xdr:cNvPr id="55" name="フローチャート : 判断 54">
          <a:extLst>
            <a:ext uri="{FF2B5EF4-FFF2-40B4-BE49-F238E27FC236}">
              <a16:creationId xmlns:a16="http://schemas.microsoft.com/office/drawing/2014/main" xmlns="" id="{00000000-0008-0000-0500-000037000000}"/>
            </a:ext>
          </a:extLst>
        </xdr:cNvPr>
        <xdr:cNvSpPr/>
      </xdr:nvSpPr>
      <xdr:spPr bwMode="auto">
        <a:xfrm>
          <a:off x="4254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118122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119258</xdr:rowOff>
    </xdr:from>
    <xdr:to>
      <xdr:col>3</xdr:col>
      <xdr:colOff>206375</xdr:colOff>
      <xdr:row>15</xdr:row>
      <xdr:rowOff>7336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2395733"/>
          <a:ext cx="698500" cy="23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27813</xdr:rowOff>
    </xdr:from>
    <xdr:to>
      <xdr:col>3</xdr:col>
      <xdr:colOff>257175</xdr:colOff>
      <xdr:row>19</xdr:row>
      <xdr:rowOff>129413</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35560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114190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60366</xdr:rowOff>
    </xdr:from>
    <xdr:to>
      <xdr:col>2</xdr:col>
      <xdr:colOff>692150</xdr:colOff>
      <xdr:row>18</xdr:row>
      <xdr:rowOff>161966</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2857500" y="3194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146743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8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142204</xdr:rowOff>
    </xdr:from>
    <xdr:to>
      <xdr:col>5</xdr:col>
      <xdr:colOff>34925</xdr:colOff>
      <xdr:row>13</xdr:row>
      <xdr:rowOff>72354</xdr:rowOff>
    </xdr:to>
    <xdr:sp macro="" textlink="">
      <xdr:nvSpPr>
        <xdr:cNvPr id="67" name="円/楕円 66">
          <a:extLst>
            <a:ext uri="{FF2B5EF4-FFF2-40B4-BE49-F238E27FC236}">
              <a16:creationId xmlns:a16="http://schemas.microsoft.com/office/drawing/2014/main" xmlns="" id="{00000000-0008-0000-0500-000043000000}"/>
            </a:ext>
          </a:extLst>
        </xdr:cNvPr>
        <xdr:cNvSpPr/>
      </xdr:nvSpPr>
      <xdr:spPr bwMode="auto">
        <a:xfrm>
          <a:off x="5600700" y="224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158731</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0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135,848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171145</xdr:rowOff>
    </xdr:from>
    <xdr:to>
      <xdr:col>4</xdr:col>
      <xdr:colOff>520700</xdr:colOff>
      <xdr:row>13</xdr:row>
      <xdr:rowOff>101295</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4953000" y="22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111472</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04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135,215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50490</xdr:rowOff>
    </xdr:from>
    <xdr:to>
      <xdr:col>3</xdr:col>
      <xdr:colOff>955675</xdr:colOff>
      <xdr:row>13</xdr:row>
      <xdr:rowOff>152090</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254500" y="232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162267</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0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134,104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127986</xdr:rowOff>
    </xdr:from>
    <xdr:to>
      <xdr:col>3</xdr:col>
      <xdr:colOff>257175</xdr:colOff>
      <xdr:row>15</xdr:row>
      <xdr:rowOff>58136</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3556000" y="257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68313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34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68458</xdr:rowOff>
    </xdr:from>
    <xdr:to>
      <xdr:col>2</xdr:col>
      <xdr:colOff>692150</xdr:colOff>
      <xdr:row>13</xdr:row>
      <xdr:rowOff>170058</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2857500" y="234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8785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11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59975</xdr:rowOff>
    </xdr:from>
    <xdr:to>
      <xdr:col>4</xdr:col>
      <xdr:colOff>1117600</xdr:colOff>
      <xdr:row>38</xdr:row>
      <xdr:rowOff>31811</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327425"/>
          <a:ext cx="0" cy="11719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3888</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31811</xdr:rowOff>
    </xdr:from>
    <xdr:to>
      <xdr:col>5</xdr:col>
      <xdr:colOff>73025</xdr:colOff>
      <xdr:row>38</xdr:row>
      <xdr:rowOff>31811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99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146352</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6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59975</xdr:rowOff>
    </xdr:from>
    <xdr:to>
      <xdr:col>5</xdr:col>
      <xdr:colOff>73025</xdr:colOff>
      <xdr:row>34</xdr:row>
      <xdr:rowOff>59975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327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113375</xdr:rowOff>
    </xdr:from>
    <xdr:to>
      <xdr:col>4</xdr:col>
      <xdr:colOff>1117600</xdr:colOff>
      <xdr:row>37</xdr:row>
      <xdr:rowOff>180081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7238075"/>
          <a:ext cx="6477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242734</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853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54757</xdr:rowOff>
    </xdr:from>
    <xdr:to>
      <xdr:col>5</xdr:col>
      <xdr:colOff>34925</xdr:colOff>
      <xdr:row>36</xdr:row>
      <xdr:rowOff>156357</xdr:rowOff>
    </xdr:to>
    <xdr:sp macro="" textlink="">
      <xdr:nvSpPr>
        <xdr:cNvPr id="111" name="フローチャート : 判断 110">
          <a:extLst>
            <a:ext uri="{FF2B5EF4-FFF2-40B4-BE49-F238E27FC236}">
              <a16:creationId xmlns:a16="http://schemas.microsoft.com/office/drawing/2014/main" xmlns="" id="{00000000-0008-0000-0500-00006F000000}"/>
            </a:ext>
          </a:extLst>
        </xdr:cNvPr>
        <xdr:cNvSpPr/>
      </xdr:nvSpPr>
      <xdr:spPr bwMode="auto">
        <a:xfrm>
          <a:off x="56007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158364</xdr:rowOff>
    </xdr:from>
    <xdr:to>
      <xdr:col>4</xdr:col>
      <xdr:colOff>469900</xdr:colOff>
      <xdr:row>37</xdr:row>
      <xdr:rowOff>113375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4305300" y="7111614"/>
          <a:ext cx="698500" cy="1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314950</xdr:rowOff>
    </xdr:from>
    <xdr:to>
      <xdr:col>4</xdr:col>
      <xdr:colOff>520700</xdr:colOff>
      <xdr:row>36</xdr:row>
      <xdr:rowOff>73650</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9530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83827</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69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339964</xdr:rowOff>
    </xdr:from>
    <xdr:to>
      <xdr:col>3</xdr:col>
      <xdr:colOff>904875</xdr:colOff>
      <xdr:row>36</xdr:row>
      <xdr:rowOff>158364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6950314"/>
          <a:ext cx="698500" cy="16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214678</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312715</xdr:rowOff>
    </xdr:from>
    <xdr:to>
      <xdr:col>3</xdr:col>
      <xdr:colOff>206375</xdr:colOff>
      <xdr:row>35</xdr:row>
      <xdr:rowOff>339964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923065"/>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191223</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192915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129281</xdr:rowOff>
    </xdr:from>
    <xdr:to>
      <xdr:col>5</xdr:col>
      <xdr:colOff>34925</xdr:colOff>
      <xdr:row>37</xdr:row>
      <xdr:rowOff>230881</xdr:rowOff>
    </xdr:to>
    <xdr:sp macro="" textlink="">
      <xdr:nvSpPr>
        <xdr:cNvPr id="128" name="円/楕円 127">
          <a:extLst>
            <a:ext uri="{FF2B5EF4-FFF2-40B4-BE49-F238E27FC236}">
              <a16:creationId xmlns:a16="http://schemas.microsoft.com/office/drawing/2014/main" xmlns="" id="{00000000-0008-0000-0500-000080000000}"/>
            </a:ext>
          </a:extLst>
        </xdr:cNvPr>
        <xdr:cNvSpPr/>
      </xdr:nvSpPr>
      <xdr:spPr bwMode="auto">
        <a:xfrm>
          <a:off x="5600700" y="725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101358</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2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62575</xdr:rowOff>
    </xdr:from>
    <xdr:to>
      <xdr:col>4</xdr:col>
      <xdr:colOff>520700</xdr:colOff>
      <xdr:row>37</xdr:row>
      <xdr:rowOff>164175</xdr:rowOff>
    </xdr:to>
    <xdr:sp macro="" textlink="">
      <xdr:nvSpPr>
        <xdr:cNvPr id="130" name="円/楕円 129">
          <a:extLst>
            <a:ext uri="{FF2B5EF4-FFF2-40B4-BE49-F238E27FC236}">
              <a16:creationId xmlns:a16="http://schemas.microsoft.com/office/drawing/2014/main" xmlns="" id="{00000000-0008-0000-0500-000082000000}"/>
            </a:ext>
          </a:extLst>
        </xdr:cNvPr>
        <xdr:cNvSpPr/>
      </xdr:nvSpPr>
      <xdr:spPr bwMode="auto">
        <a:xfrm>
          <a:off x="4953000" y="718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148952</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273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107564</xdr:rowOff>
    </xdr:from>
    <xdr:to>
      <xdr:col>3</xdr:col>
      <xdr:colOff>955675</xdr:colOff>
      <xdr:row>37</xdr:row>
      <xdr:rowOff>37714</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4254500" y="706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22491</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1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289164</xdr:rowOff>
    </xdr:from>
    <xdr:to>
      <xdr:col>3</xdr:col>
      <xdr:colOff>257175</xdr:colOff>
      <xdr:row>36</xdr:row>
      <xdr:rowOff>47864</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3556000" y="689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32641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98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261915</xdr:rowOff>
    </xdr:from>
    <xdr:to>
      <xdr:col>2</xdr:col>
      <xdr:colOff>692150</xdr:colOff>
      <xdr:row>36</xdr:row>
      <xdr:rowOff>20615</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2857500" y="687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95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a:extLst>
            <a:ext uri="{FF2B5EF4-FFF2-40B4-BE49-F238E27FC236}">
              <a16:creationId xmlns:a16="http://schemas.microsoft.com/office/drawing/2014/main" xmlns="" id="{00000000-0008-0000-0600-00001F000000}"/>
            </a:ext>
          </a:extLst>
        </xdr:cNvPr>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a:extLst>
            <a:ext uri="{FF2B5EF4-FFF2-40B4-BE49-F238E27FC236}">
              <a16:creationId xmlns:a16="http://schemas.microsoft.com/office/drawing/2014/main" xmlns="" id="{00000000-0008-0000-06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a:extLst>
            <a:ext uri="{FF2B5EF4-FFF2-40B4-BE49-F238E27FC236}">
              <a16:creationId xmlns:a16="http://schemas.microsoft.com/office/drawing/2014/main" xmlns=""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3073</xdr:rowOff>
    </xdr:from>
    <xdr:to>
      <xdr:col>6</xdr:col>
      <xdr:colOff>511175</xdr:colOff>
      <xdr:row>31</xdr:row>
      <xdr:rowOff>11417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318023"/>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100855</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58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11417</xdr:rowOff>
    </xdr:from>
    <xdr:to>
      <xdr:col>5</xdr:col>
      <xdr:colOff>358775</xdr:colOff>
      <xdr:row>31</xdr:row>
      <xdr:rowOff>134594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326367"/>
          <a:ext cx="8890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59174</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85094" y="588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134594</xdr:rowOff>
    </xdr:from>
    <xdr:to>
      <xdr:col>4</xdr:col>
      <xdr:colOff>155575</xdr:colOff>
      <xdr:row>32</xdr:row>
      <xdr:rowOff>127813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449544"/>
          <a:ext cx="889000" cy="1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123677</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71730</xdr:rowOff>
    </xdr:from>
    <xdr:to>
      <xdr:col>2</xdr:col>
      <xdr:colOff>638175</xdr:colOff>
      <xdr:row>32</xdr:row>
      <xdr:rowOff>127813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386680"/>
          <a:ext cx="889000" cy="2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113474</xdr:rowOff>
    </xdr:from>
    <xdr:to>
      <xdr:col>3</xdr:col>
      <xdr:colOff>3175</xdr:colOff>
      <xdr:row>37</xdr:row>
      <xdr:rowOff>43624</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34751</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129134</xdr:rowOff>
    </xdr:from>
    <xdr:to>
      <xdr:col>1</xdr:col>
      <xdr:colOff>485775</xdr:colOff>
      <xdr:row>36</xdr:row>
      <xdr:rowOff>59284</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50411</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123723</xdr:rowOff>
    </xdr:from>
    <xdr:to>
      <xdr:col>6</xdr:col>
      <xdr:colOff>561975</xdr:colOff>
      <xdr:row>31</xdr:row>
      <xdr:rowOff>53873</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52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146600</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11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147,086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132067</xdr:rowOff>
    </xdr:from>
    <xdr:to>
      <xdr:col>5</xdr:col>
      <xdr:colOff>409575</xdr:colOff>
      <xdr:row>31</xdr:row>
      <xdr:rowOff>62217</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52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29</xdr:row>
      <xdr:rowOff>78744</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85094" y="505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146,867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83794</xdr:rowOff>
    </xdr:from>
    <xdr:to>
      <xdr:col>4</xdr:col>
      <xdr:colOff>206375</xdr:colOff>
      <xdr:row>32</xdr:row>
      <xdr:rowOff>13944</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53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30471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4" y="517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77013</xdr:rowOff>
    </xdr:from>
    <xdr:to>
      <xdr:col>3</xdr:col>
      <xdr:colOff>3175</xdr:colOff>
      <xdr:row>33</xdr:row>
      <xdr:rowOff>7163</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556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23690</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4" y="533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139,312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20930</xdr:rowOff>
    </xdr:from>
    <xdr:to>
      <xdr:col>1</xdr:col>
      <xdr:colOff>485775</xdr:colOff>
      <xdr:row>31</xdr:row>
      <xdr:rowOff>122530</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53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139057</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4" y="511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107011</xdr:rowOff>
    </xdr:from>
    <xdr:to>
      <xdr:col>6</xdr:col>
      <xdr:colOff>511175</xdr:colOff>
      <xdr:row>55</xdr:row>
      <xdr:rowOff>19171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3797300" y="9365311"/>
          <a:ext cx="8382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52353</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31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a:extLst>
            <a:ext uri="{FF2B5EF4-FFF2-40B4-BE49-F238E27FC236}">
              <a16:creationId xmlns:a16="http://schemas.microsoft.com/office/drawing/2014/main" xmlns="" id="{00000000-0008-0000-0600-000073000000}"/>
            </a:ext>
          </a:extLst>
        </xdr:cNvPr>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19171</xdr:rowOff>
    </xdr:from>
    <xdr:to>
      <xdr:col>5</xdr:col>
      <xdr:colOff>358775</xdr:colOff>
      <xdr:row>55</xdr:row>
      <xdr:rowOff>35058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2908300" y="9448921"/>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a:extLst>
            <a:ext uri="{FF2B5EF4-FFF2-40B4-BE49-F238E27FC236}">
              <a16:creationId xmlns:a16="http://schemas.microsoft.com/office/drawing/2014/main" xmlns="" id="{00000000-0008-0000-0600-000075000000}"/>
            </a:ext>
          </a:extLst>
        </xdr:cNvPr>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97674</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174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35058</xdr:rowOff>
    </xdr:from>
    <xdr:to>
      <xdr:col>4</xdr:col>
      <xdr:colOff>155575</xdr:colOff>
      <xdr:row>55</xdr:row>
      <xdr:rowOff>138957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019300" y="9464808"/>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136307</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138957</xdr:rowOff>
    </xdr:from>
    <xdr:to>
      <xdr:col>2</xdr:col>
      <xdr:colOff>638175</xdr:colOff>
      <xdr:row>56</xdr:row>
      <xdr:rowOff>17570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1130300" y="9568707"/>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68040</xdr:rowOff>
    </xdr:from>
    <xdr:to>
      <xdr:col>3</xdr:col>
      <xdr:colOff>3175</xdr:colOff>
      <xdr:row>56</xdr:row>
      <xdr:rowOff>169640</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1968500" y="96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160767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7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86328</xdr:rowOff>
    </xdr:from>
    <xdr:to>
      <xdr:col>1</xdr:col>
      <xdr:colOff>485775</xdr:colOff>
      <xdr:row>57</xdr:row>
      <xdr:rowOff>16478</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1079500" y="96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7605</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7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56211</xdr:rowOff>
    </xdr:from>
    <xdr:to>
      <xdr:col>6</xdr:col>
      <xdr:colOff>561975</xdr:colOff>
      <xdr:row>54</xdr:row>
      <xdr:rowOff>157811</xdr:rowOff>
    </xdr:to>
    <xdr:sp macro="" textlink="">
      <xdr:nvSpPr>
        <xdr:cNvPr id="132" name="円/楕円 131">
          <a:extLst>
            <a:ext uri="{FF2B5EF4-FFF2-40B4-BE49-F238E27FC236}">
              <a16:creationId xmlns:a16="http://schemas.microsoft.com/office/drawing/2014/main" xmlns="" id="{00000000-0008-0000-0600-000084000000}"/>
            </a:ext>
          </a:extLst>
        </xdr:cNvPr>
        <xdr:cNvSpPr/>
      </xdr:nvSpPr>
      <xdr:spPr>
        <a:xfrm>
          <a:off x="4584700" y="93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79088</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1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139821</xdr:rowOff>
    </xdr:from>
    <xdr:to>
      <xdr:col>5</xdr:col>
      <xdr:colOff>409575</xdr:colOff>
      <xdr:row>55</xdr:row>
      <xdr:rowOff>69971</xdr:rowOff>
    </xdr:to>
    <xdr:sp macro="" textlink="">
      <xdr:nvSpPr>
        <xdr:cNvPr id="134" name="円/楕円 133">
          <a:extLst>
            <a:ext uri="{FF2B5EF4-FFF2-40B4-BE49-F238E27FC236}">
              <a16:creationId xmlns:a16="http://schemas.microsoft.com/office/drawing/2014/main" xmlns="" id="{00000000-0008-0000-0600-000086000000}"/>
            </a:ext>
          </a:extLst>
        </xdr:cNvPr>
        <xdr:cNvSpPr/>
      </xdr:nvSpPr>
      <xdr:spPr>
        <a:xfrm>
          <a:off x="3746500" y="93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86498</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17411" y="91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155708</xdr:rowOff>
    </xdr:from>
    <xdr:to>
      <xdr:col>4</xdr:col>
      <xdr:colOff>206375</xdr:colOff>
      <xdr:row>55</xdr:row>
      <xdr:rowOff>85858</xdr:rowOff>
    </xdr:to>
    <xdr:sp macro="" textlink="">
      <xdr:nvSpPr>
        <xdr:cNvPr id="136" name="円/楕円 135">
          <a:extLst>
            <a:ext uri="{FF2B5EF4-FFF2-40B4-BE49-F238E27FC236}">
              <a16:creationId xmlns:a16="http://schemas.microsoft.com/office/drawing/2014/main" xmlns="" id="{00000000-0008-0000-0600-000088000000}"/>
            </a:ext>
          </a:extLst>
        </xdr:cNvPr>
        <xdr:cNvSpPr/>
      </xdr:nvSpPr>
      <xdr:spPr>
        <a:xfrm>
          <a:off x="2857500" y="94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102385</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88157</xdr:rowOff>
    </xdr:from>
    <xdr:to>
      <xdr:col>3</xdr:col>
      <xdr:colOff>3175</xdr:colOff>
      <xdr:row>56</xdr:row>
      <xdr:rowOff>18307</xdr:rowOff>
    </xdr:to>
    <xdr:sp macro="" textlink="">
      <xdr:nvSpPr>
        <xdr:cNvPr id="138" name="円/楕円 137">
          <a:extLst>
            <a:ext uri="{FF2B5EF4-FFF2-40B4-BE49-F238E27FC236}">
              <a16:creationId xmlns:a16="http://schemas.microsoft.com/office/drawing/2014/main" xmlns="" id="{00000000-0008-0000-0600-00008A000000}"/>
            </a:ext>
          </a:extLst>
        </xdr:cNvPr>
        <xdr:cNvSpPr/>
      </xdr:nvSpPr>
      <xdr:spPr>
        <a:xfrm>
          <a:off x="1968500" y="95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34834</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2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138220</xdr:rowOff>
    </xdr:from>
    <xdr:to>
      <xdr:col>1</xdr:col>
      <xdr:colOff>485775</xdr:colOff>
      <xdr:row>56</xdr:row>
      <xdr:rowOff>68370</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1079500" y="95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84897</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34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a:extLst>
            <a:ext uri="{FF2B5EF4-FFF2-40B4-BE49-F238E27FC236}">
              <a16:creationId xmlns:a16="http://schemas.microsoft.com/office/drawing/2014/main" xmlns="" id="{00000000-0008-0000-06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a:extLst>
            <a:ext uri="{FF2B5EF4-FFF2-40B4-BE49-F238E27FC236}">
              <a16:creationId xmlns:a16="http://schemas.microsoft.com/office/drawing/2014/main" xmlns="" id="{00000000-0008-0000-0600-000096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37919</xdr:rowOff>
    </xdr:from>
    <xdr:to>
      <xdr:col>6</xdr:col>
      <xdr:colOff>511175</xdr:colOff>
      <xdr:row>78</xdr:row>
      <xdr:rowOff>57621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411019"/>
          <a:ext cx="8382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38189</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289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a:extLst>
            <a:ext uri="{FF2B5EF4-FFF2-40B4-BE49-F238E27FC236}">
              <a16:creationId xmlns:a16="http://schemas.microsoft.com/office/drawing/2014/main" xmlns="" id="{00000000-0008-0000-0600-0000AC000000}"/>
            </a:ext>
          </a:extLst>
        </xdr:cNvPr>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57621</xdr:rowOff>
    </xdr:from>
    <xdr:to>
      <xdr:col>5</xdr:col>
      <xdr:colOff>358775</xdr:colOff>
      <xdr:row>78</xdr:row>
      <xdr:rowOff>58165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2908300" y="1343072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a:extLst>
            <a:ext uri="{FF2B5EF4-FFF2-40B4-BE49-F238E27FC236}">
              <a16:creationId xmlns:a16="http://schemas.microsoft.com/office/drawing/2014/main" xmlns="" id="{00000000-0008-0000-0600-0000AE000000}"/>
            </a:ext>
          </a:extLst>
        </xdr:cNvPr>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158150</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49727"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58165</xdr:rowOff>
    </xdr:from>
    <xdr:to>
      <xdr:col>4</xdr:col>
      <xdr:colOff>155575</xdr:colOff>
      <xdr:row>78</xdr:row>
      <xdr:rowOff>67745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431265"/>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18595</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7"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67745</xdr:rowOff>
    </xdr:from>
    <xdr:to>
      <xdr:col>2</xdr:col>
      <xdr:colOff>638175</xdr:colOff>
      <xdr:row>78</xdr:row>
      <xdr:rowOff>69487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440845"/>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29682</xdr:rowOff>
    </xdr:from>
    <xdr:to>
      <xdr:col>3</xdr:col>
      <xdr:colOff>3175</xdr:colOff>
      <xdr:row>76</xdr:row>
      <xdr:rowOff>131282</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1968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147809</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7" y="128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69959</xdr:rowOff>
    </xdr:from>
    <xdr:to>
      <xdr:col>1</xdr:col>
      <xdr:colOff>485775</xdr:colOff>
      <xdr:row>77</xdr:row>
      <xdr:rowOff>109</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1079500" y="131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16636</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7" y="1287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158569</xdr:rowOff>
    </xdr:from>
    <xdr:to>
      <xdr:col>6</xdr:col>
      <xdr:colOff>561975</xdr:colOff>
      <xdr:row>78</xdr:row>
      <xdr:rowOff>88719</xdr:rowOff>
    </xdr:to>
    <xdr:sp macro="" textlink="">
      <xdr:nvSpPr>
        <xdr:cNvPr id="189" name="円/楕円 188">
          <a:extLst>
            <a:ext uri="{FF2B5EF4-FFF2-40B4-BE49-F238E27FC236}">
              <a16:creationId xmlns:a16="http://schemas.microsoft.com/office/drawing/2014/main" xmlns="" id="{00000000-0008-0000-0600-0000BD000000}"/>
            </a:ext>
          </a:extLst>
        </xdr:cNvPr>
        <xdr:cNvSpPr/>
      </xdr:nvSpPr>
      <xdr:spPr>
        <a:xfrm>
          <a:off x="4584700" y="133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73496</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27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6821</xdr:rowOff>
    </xdr:from>
    <xdr:to>
      <xdr:col>5</xdr:col>
      <xdr:colOff>409575</xdr:colOff>
      <xdr:row>78</xdr:row>
      <xdr:rowOff>108421</xdr:rowOff>
    </xdr:to>
    <xdr:sp macro="" textlink="">
      <xdr:nvSpPr>
        <xdr:cNvPr id="191" name="円/楕円 190">
          <a:extLst>
            <a:ext uri="{FF2B5EF4-FFF2-40B4-BE49-F238E27FC236}">
              <a16:creationId xmlns:a16="http://schemas.microsoft.com/office/drawing/2014/main" xmlns="" id="{00000000-0008-0000-0600-0000BF000000}"/>
            </a:ext>
          </a:extLst>
        </xdr:cNvPr>
        <xdr:cNvSpPr/>
      </xdr:nvSpPr>
      <xdr:spPr>
        <a:xfrm>
          <a:off x="3746500" y="133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99548</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49727" y="1347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7365</xdr:rowOff>
    </xdr:from>
    <xdr:to>
      <xdr:col>4</xdr:col>
      <xdr:colOff>206375</xdr:colOff>
      <xdr:row>78</xdr:row>
      <xdr:rowOff>108965</xdr:rowOff>
    </xdr:to>
    <xdr:sp macro="" textlink="">
      <xdr:nvSpPr>
        <xdr:cNvPr id="193" name="円/楕円 192">
          <a:extLst>
            <a:ext uri="{FF2B5EF4-FFF2-40B4-BE49-F238E27FC236}">
              <a16:creationId xmlns:a16="http://schemas.microsoft.com/office/drawing/2014/main" xmlns="" id="{00000000-0008-0000-0600-0000C1000000}"/>
            </a:ext>
          </a:extLst>
        </xdr:cNvPr>
        <xdr:cNvSpPr/>
      </xdr:nvSpPr>
      <xdr:spPr>
        <a:xfrm>
          <a:off x="2857500" y="133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100092</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7" y="134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16945</xdr:rowOff>
    </xdr:from>
    <xdr:to>
      <xdr:col>3</xdr:col>
      <xdr:colOff>3175</xdr:colOff>
      <xdr:row>78</xdr:row>
      <xdr:rowOff>118545</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1968500" y="133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109672</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7" y="134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18687</xdr:rowOff>
    </xdr:from>
    <xdr:to>
      <xdr:col>1</xdr:col>
      <xdr:colOff>485775</xdr:colOff>
      <xdr:row>78</xdr:row>
      <xdr:rowOff>120287</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1079500" y="133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111414</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7" y="1348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a:extLst>
            <a:ext uri="{FF2B5EF4-FFF2-40B4-BE49-F238E27FC236}">
              <a16:creationId xmlns:a16="http://schemas.microsoft.com/office/drawing/2014/main" xmlns="" id="{00000000-0008-0000-06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a:extLst>
            <a:ext uri="{FF2B5EF4-FFF2-40B4-BE49-F238E27FC236}">
              <a16:creationId xmlns:a16="http://schemas.microsoft.com/office/drawing/2014/main" xmlns=""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a:extLst>
            <a:ext uri="{FF2B5EF4-FFF2-40B4-BE49-F238E27FC236}">
              <a16:creationId xmlns:a16="http://schemas.microsoft.com/office/drawing/2014/main" xmlns="" id="{00000000-0008-0000-0600-0000DE000000}"/>
            </a:ext>
          </a:extLst>
        </xdr:cNvPr>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a:extLst>
            <a:ext uri="{FF2B5EF4-FFF2-40B4-BE49-F238E27FC236}">
              <a16:creationId xmlns:a16="http://schemas.microsoft.com/office/drawing/2014/main" xmlns="" id="{00000000-0008-0000-0600-0000E0000000}"/>
            </a:ext>
          </a:extLst>
        </xdr:cNvPr>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111506</xdr:rowOff>
    </xdr:from>
    <xdr:to>
      <xdr:col>6</xdr:col>
      <xdr:colOff>511175</xdr:colOff>
      <xdr:row>94</xdr:row>
      <xdr:rowOff>154432</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3797300" y="16227806"/>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16400</xdr:rowOff>
    </xdr:from>
    <xdr:ext cx="534377" cy="259045"/>
    <xdr:sp macro="" textlink="">
      <xdr:nvSpPr>
        <xdr:cNvPr id="227" name="扶助費平均値テキスト">
          <a:extLst>
            <a:ext uri="{FF2B5EF4-FFF2-40B4-BE49-F238E27FC236}">
              <a16:creationId xmlns:a16="http://schemas.microsoft.com/office/drawing/2014/main" xmlns="" id="{00000000-0008-0000-0600-0000E3000000}"/>
            </a:ext>
          </a:extLst>
        </xdr:cNvPr>
        <xdr:cNvSpPr txBox="1"/>
      </xdr:nvSpPr>
      <xdr:spPr>
        <a:xfrm>
          <a:off x="4686300" y="15961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a:extLst>
            <a:ext uri="{FF2B5EF4-FFF2-40B4-BE49-F238E27FC236}">
              <a16:creationId xmlns:a16="http://schemas.microsoft.com/office/drawing/2014/main" xmlns="" id="{00000000-0008-0000-0600-0000E4000000}"/>
            </a:ext>
          </a:extLst>
        </xdr:cNvPr>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154432</xdr:rowOff>
    </xdr:from>
    <xdr:to>
      <xdr:col>5</xdr:col>
      <xdr:colOff>358775</xdr:colOff>
      <xdr:row>95</xdr:row>
      <xdr:rowOff>35179</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2908300" y="162707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a:extLst>
            <a:ext uri="{FF2B5EF4-FFF2-40B4-BE49-F238E27FC236}">
              <a16:creationId xmlns:a16="http://schemas.microsoft.com/office/drawing/2014/main" xmlns="" id="{00000000-0008-0000-0600-0000E6000000}"/>
            </a:ext>
          </a:extLst>
        </xdr:cNvPr>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102506</xdr:rowOff>
    </xdr:from>
    <xdr:ext cx="534377"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35174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35179</xdr:rowOff>
    </xdr:from>
    <xdr:to>
      <xdr:col>4</xdr:col>
      <xdr:colOff>155575</xdr:colOff>
      <xdr:row>95</xdr:row>
      <xdr:rowOff>108965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019300" y="16322929"/>
          <a:ext cx="889000" cy="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14367</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2641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95631</xdr:rowOff>
    </xdr:from>
    <xdr:to>
      <xdr:col>2</xdr:col>
      <xdr:colOff>638175</xdr:colOff>
      <xdr:row>95</xdr:row>
      <xdr:rowOff>108965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1130300" y="163833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133477</xdr:rowOff>
    </xdr:from>
    <xdr:to>
      <xdr:col>3</xdr:col>
      <xdr:colOff>3175</xdr:colOff>
      <xdr:row>96</xdr:row>
      <xdr:rowOff>63627</xdr:rowOff>
    </xdr:to>
    <xdr:sp macro="" textlink="">
      <xdr:nvSpPr>
        <xdr:cNvPr id="236" name="フローチャート : 判断 235">
          <a:extLst>
            <a:ext uri="{FF2B5EF4-FFF2-40B4-BE49-F238E27FC236}">
              <a16:creationId xmlns:a16="http://schemas.microsoft.com/office/drawing/2014/main" xmlns="" id="{00000000-0008-0000-0600-0000EC000000}"/>
            </a:ext>
          </a:extLst>
        </xdr:cNvPr>
        <xdr:cNvSpPr/>
      </xdr:nvSpPr>
      <xdr:spPr>
        <a:xfrm>
          <a:off x="1968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54754</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1752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134238</xdr:rowOff>
    </xdr:from>
    <xdr:to>
      <xdr:col>1</xdr:col>
      <xdr:colOff>485775</xdr:colOff>
      <xdr:row>96</xdr:row>
      <xdr:rowOff>64388</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1079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55515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863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60706</xdr:rowOff>
    </xdr:from>
    <xdr:to>
      <xdr:col>6</xdr:col>
      <xdr:colOff>561975</xdr:colOff>
      <xdr:row>94</xdr:row>
      <xdr:rowOff>162306</xdr:rowOff>
    </xdr:to>
    <xdr:sp macro="" textlink="">
      <xdr:nvSpPr>
        <xdr:cNvPr id="245" name="円/楕円 244">
          <a:extLst>
            <a:ext uri="{FF2B5EF4-FFF2-40B4-BE49-F238E27FC236}">
              <a16:creationId xmlns:a16="http://schemas.microsoft.com/office/drawing/2014/main" xmlns="" id="{00000000-0008-0000-0600-0000F5000000}"/>
            </a:ext>
          </a:extLst>
        </xdr:cNvPr>
        <xdr:cNvSpPr/>
      </xdr:nvSpPr>
      <xdr:spPr>
        <a:xfrm>
          <a:off x="4584700" y="161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39133</xdr:rowOff>
    </xdr:from>
    <xdr:ext cx="534377" cy="259045"/>
    <xdr:sp macro="" textlink="">
      <xdr:nvSpPr>
        <xdr:cNvPr id="246" name="扶助費該当値テキスト">
          <a:extLst>
            <a:ext uri="{FF2B5EF4-FFF2-40B4-BE49-F238E27FC236}">
              <a16:creationId xmlns:a16="http://schemas.microsoft.com/office/drawing/2014/main" xmlns="" id="{00000000-0008-0000-0600-0000F6000000}"/>
            </a:ext>
          </a:extLst>
        </xdr:cNvPr>
        <xdr:cNvSpPr txBox="1"/>
      </xdr:nvSpPr>
      <xdr:spPr>
        <a:xfrm>
          <a:off x="4686300" y="161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103632</xdr:rowOff>
    </xdr:from>
    <xdr:to>
      <xdr:col>5</xdr:col>
      <xdr:colOff>409575</xdr:colOff>
      <xdr:row>95</xdr:row>
      <xdr:rowOff>33782</xdr:rowOff>
    </xdr:to>
    <xdr:sp macro="" textlink="">
      <xdr:nvSpPr>
        <xdr:cNvPr id="247" name="円/楕円 246">
          <a:extLst>
            <a:ext uri="{FF2B5EF4-FFF2-40B4-BE49-F238E27FC236}">
              <a16:creationId xmlns:a16="http://schemas.microsoft.com/office/drawing/2014/main" xmlns="" id="{00000000-0008-0000-0600-0000F7000000}"/>
            </a:ext>
          </a:extLst>
        </xdr:cNvPr>
        <xdr:cNvSpPr/>
      </xdr:nvSpPr>
      <xdr:spPr>
        <a:xfrm>
          <a:off x="3746500" y="162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24909</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517411" y="163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155829</xdr:rowOff>
    </xdr:from>
    <xdr:to>
      <xdr:col>4</xdr:col>
      <xdr:colOff>206375</xdr:colOff>
      <xdr:row>95</xdr:row>
      <xdr:rowOff>85979</xdr:rowOff>
    </xdr:to>
    <xdr:sp macro="" textlink="">
      <xdr:nvSpPr>
        <xdr:cNvPr id="249" name="円/楕円 248">
          <a:extLst>
            <a:ext uri="{FF2B5EF4-FFF2-40B4-BE49-F238E27FC236}">
              <a16:creationId xmlns:a16="http://schemas.microsoft.com/office/drawing/2014/main" xmlns="" id="{00000000-0008-0000-0600-0000F9000000}"/>
            </a:ext>
          </a:extLst>
        </xdr:cNvPr>
        <xdr:cNvSpPr/>
      </xdr:nvSpPr>
      <xdr:spPr>
        <a:xfrm>
          <a:off x="2857500" y="16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77106</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641111" y="163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58165</xdr:rowOff>
    </xdr:from>
    <xdr:to>
      <xdr:col>3</xdr:col>
      <xdr:colOff>3175</xdr:colOff>
      <xdr:row>95</xdr:row>
      <xdr:rowOff>159765</xdr:rowOff>
    </xdr:to>
    <xdr:sp macro="" textlink="">
      <xdr:nvSpPr>
        <xdr:cNvPr id="251" name="円/楕円 250">
          <a:extLst>
            <a:ext uri="{FF2B5EF4-FFF2-40B4-BE49-F238E27FC236}">
              <a16:creationId xmlns:a16="http://schemas.microsoft.com/office/drawing/2014/main" xmlns="" id="{00000000-0008-0000-0600-0000FB000000}"/>
            </a:ext>
          </a:extLst>
        </xdr:cNvPr>
        <xdr:cNvSpPr/>
      </xdr:nvSpPr>
      <xdr:spPr>
        <a:xfrm>
          <a:off x="1968500" y="163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4842</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752111" y="161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44831</xdr:rowOff>
    </xdr:from>
    <xdr:to>
      <xdr:col>1</xdr:col>
      <xdr:colOff>485775</xdr:colOff>
      <xdr:row>95</xdr:row>
      <xdr:rowOff>146431</xdr:rowOff>
    </xdr:to>
    <xdr:sp macro="" textlink="">
      <xdr:nvSpPr>
        <xdr:cNvPr id="253" name="円/楕円 252">
          <a:extLst>
            <a:ext uri="{FF2B5EF4-FFF2-40B4-BE49-F238E27FC236}">
              <a16:creationId xmlns:a16="http://schemas.microsoft.com/office/drawing/2014/main" xmlns="" id="{00000000-0008-0000-0600-0000FD000000}"/>
            </a:ext>
          </a:extLst>
        </xdr:cNvPr>
        <xdr:cNvSpPr/>
      </xdr:nvSpPr>
      <xdr:spPr>
        <a:xfrm>
          <a:off x="1079500" y="163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162958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863111" y="161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a:extLst>
            <a:ext uri="{FF2B5EF4-FFF2-40B4-BE49-F238E27FC236}">
              <a16:creationId xmlns:a16="http://schemas.microsoft.com/office/drawing/2014/main" xmlns=""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a:extLst>
            <a:ext uri="{FF2B5EF4-FFF2-40B4-BE49-F238E27FC236}">
              <a16:creationId xmlns:a16="http://schemas.microsoft.com/office/drawing/2014/main" xmlns="" id="{00000000-0008-0000-0600-00000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a:extLst>
            <a:ext uri="{FF2B5EF4-FFF2-40B4-BE49-F238E27FC236}">
              <a16:creationId xmlns:a16="http://schemas.microsoft.com/office/drawing/2014/main" xmlns="" id="{00000000-0008-0000-0600-00000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150810</xdr:rowOff>
    </xdr:from>
    <xdr:to>
      <xdr:col>15</xdr:col>
      <xdr:colOff>180340</xdr:colOff>
      <xdr:row>35</xdr:row>
      <xdr:rowOff>114965</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flipV="1">
          <a:off x="10475595" y="5294310"/>
          <a:ext cx="1270" cy="821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118792</xdr:rowOff>
    </xdr:from>
    <xdr:ext cx="599010" cy="259045"/>
    <xdr:sp macro="" textlink="">
      <xdr:nvSpPr>
        <xdr:cNvPr id="276" name="補助費等最小値テキスト">
          <a:extLst>
            <a:ext uri="{FF2B5EF4-FFF2-40B4-BE49-F238E27FC236}">
              <a16:creationId xmlns:a16="http://schemas.microsoft.com/office/drawing/2014/main" xmlns="" id="{00000000-0008-0000-0600-000014010000}"/>
            </a:ext>
          </a:extLst>
        </xdr:cNvPr>
        <xdr:cNvSpPr txBox="1"/>
      </xdr:nvSpPr>
      <xdr:spPr>
        <a:xfrm>
          <a:off x="10528300" y="61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35</xdr:row>
      <xdr:rowOff>114965</xdr:rowOff>
    </xdr:from>
    <xdr:to>
      <xdr:col>15</xdr:col>
      <xdr:colOff>269875</xdr:colOff>
      <xdr:row>35</xdr:row>
      <xdr:rowOff>114965</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10388600" y="611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97487</xdr:rowOff>
    </xdr:from>
    <xdr:ext cx="599010" cy="259045"/>
    <xdr:sp macro="" textlink="">
      <xdr:nvSpPr>
        <xdr:cNvPr id="278" name="補助費等最大値テキスト">
          <a:extLst>
            <a:ext uri="{FF2B5EF4-FFF2-40B4-BE49-F238E27FC236}">
              <a16:creationId xmlns:a16="http://schemas.microsoft.com/office/drawing/2014/main" xmlns="" id="{00000000-0008-0000-0600-000016010000}"/>
            </a:ext>
          </a:extLst>
        </xdr:cNvPr>
        <xdr:cNvSpPr txBox="1"/>
      </xdr:nvSpPr>
      <xdr:spPr>
        <a:xfrm>
          <a:off x="10528300" y="50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30</xdr:row>
      <xdr:rowOff>150810</xdr:rowOff>
    </xdr:from>
    <xdr:to>
      <xdr:col>15</xdr:col>
      <xdr:colOff>269875</xdr:colOff>
      <xdr:row>30</xdr:row>
      <xdr:rowOff>150810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10388600" y="529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31709</xdr:rowOff>
    </xdr:from>
    <xdr:to>
      <xdr:col>15</xdr:col>
      <xdr:colOff>180975</xdr:colOff>
      <xdr:row>35</xdr:row>
      <xdr:rowOff>45677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9639300" y="6032459"/>
          <a:ext cx="8382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4564</xdr:rowOff>
    </xdr:from>
    <xdr:ext cx="599010" cy="259045"/>
    <xdr:sp macro="" textlink="">
      <xdr:nvSpPr>
        <xdr:cNvPr id="281" name="補助費等平均値テキスト">
          <a:extLst>
            <a:ext uri="{FF2B5EF4-FFF2-40B4-BE49-F238E27FC236}">
              <a16:creationId xmlns:a16="http://schemas.microsoft.com/office/drawing/2014/main" xmlns="" id="{00000000-0008-0000-0600-000019010000}"/>
            </a:ext>
          </a:extLst>
        </xdr:cNvPr>
        <xdr:cNvSpPr txBox="1"/>
      </xdr:nvSpPr>
      <xdr:spPr>
        <a:xfrm>
          <a:off x="10528300" y="5662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153137</xdr:rowOff>
    </xdr:from>
    <xdr:to>
      <xdr:col>15</xdr:col>
      <xdr:colOff>231775</xdr:colOff>
      <xdr:row>34</xdr:row>
      <xdr:rowOff>83287</xdr:rowOff>
    </xdr:to>
    <xdr:sp macro="" textlink="">
      <xdr:nvSpPr>
        <xdr:cNvPr id="282" name="フローチャート : 判断 281">
          <a:extLst>
            <a:ext uri="{FF2B5EF4-FFF2-40B4-BE49-F238E27FC236}">
              <a16:creationId xmlns:a16="http://schemas.microsoft.com/office/drawing/2014/main" xmlns="" id="{00000000-0008-0000-0600-00001A010000}"/>
            </a:ext>
          </a:extLst>
        </xdr:cNvPr>
        <xdr:cNvSpPr/>
      </xdr:nvSpPr>
      <xdr:spPr>
        <a:xfrm>
          <a:off x="104267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31709</xdr:rowOff>
    </xdr:from>
    <xdr:to>
      <xdr:col>14</xdr:col>
      <xdr:colOff>28575</xdr:colOff>
      <xdr:row>36</xdr:row>
      <xdr:rowOff>149621</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8750300" y="6032459"/>
          <a:ext cx="889000" cy="2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33167</xdr:rowOff>
    </xdr:from>
    <xdr:to>
      <xdr:col>14</xdr:col>
      <xdr:colOff>79375</xdr:colOff>
      <xdr:row>34</xdr:row>
      <xdr:rowOff>134767</xdr:rowOff>
    </xdr:to>
    <xdr:sp macro="" textlink="">
      <xdr:nvSpPr>
        <xdr:cNvPr id="284" name="フローチャート : 判断 283">
          <a:extLst>
            <a:ext uri="{FF2B5EF4-FFF2-40B4-BE49-F238E27FC236}">
              <a16:creationId xmlns:a16="http://schemas.microsoft.com/office/drawing/2014/main" xmlns="" id="{00000000-0008-0000-0600-00001C010000}"/>
            </a:ext>
          </a:extLst>
        </xdr:cNvPr>
        <xdr:cNvSpPr/>
      </xdr:nvSpPr>
      <xdr:spPr>
        <a:xfrm>
          <a:off x="9588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32</xdr:row>
      <xdr:rowOff>151294</xdr:rowOff>
    </xdr:from>
    <xdr:ext cx="599010"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9327094" y="56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149621</xdr:rowOff>
    </xdr:from>
    <xdr:to>
      <xdr:col>12</xdr:col>
      <xdr:colOff>511175</xdr:colOff>
      <xdr:row>37</xdr:row>
      <xdr:rowOff>131653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7861300" y="6321821"/>
          <a:ext cx="889000" cy="15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88740</xdr:rowOff>
    </xdr:from>
    <xdr:to>
      <xdr:col>12</xdr:col>
      <xdr:colOff>561975</xdr:colOff>
      <xdr:row>37</xdr:row>
      <xdr:rowOff>18890</xdr:rowOff>
    </xdr:to>
    <xdr:sp macro="" textlink="">
      <xdr:nvSpPr>
        <xdr:cNvPr id="287" name="フローチャート : 判断 286">
          <a:extLst>
            <a:ext uri="{FF2B5EF4-FFF2-40B4-BE49-F238E27FC236}">
              <a16:creationId xmlns:a16="http://schemas.microsoft.com/office/drawing/2014/main" xmlns="" id="{00000000-0008-0000-0600-00001F010000}"/>
            </a:ext>
          </a:extLst>
        </xdr:cNvPr>
        <xdr:cNvSpPr/>
      </xdr:nvSpPr>
      <xdr:spPr>
        <a:xfrm>
          <a:off x="8699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35417</xdr:rowOff>
    </xdr:from>
    <xdr:ext cx="534377"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84831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131653</xdr:rowOff>
    </xdr:from>
    <xdr:to>
      <xdr:col>11</xdr:col>
      <xdr:colOff>307975</xdr:colOff>
      <xdr:row>37</xdr:row>
      <xdr:rowOff>161737</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6972300" y="6475303"/>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33076</xdr:rowOff>
    </xdr:from>
    <xdr:to>
      <xdr:col>11</xdr:col>
      <xdr:colOff>358775</xdr:colOff>
      <xdr:row>37</xdr:row>
      <xdr:rowOff>134676</xdr:rowOff>
    </xdr:to>
    <xdr:sp macro="" textlink="">
      <xdr:nvSpPr>
        <xdr:cNvPr id="290" name="フローチャート : 判断 289">
          <a:extLst>
            <a:ext uri="{FF2B5EF4-FFF2-40B4-BE49-F238E27FC236}">
              <a16:creationId xmlns:a16="http://schemas.microsoft.com/office/drawing/2014/main" xmlns="" id="{00000000-0008-0000-0600-000022010000}"/>
            </a:ext>
          </a:extLst>
        </xdr:cNvPr>
        <xdr:cNvSpPr/>
      </xdr:nvSpPr>
      <xdr:spPr>
        <a:xfrm>
          <a:off x="7810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151203</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7594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112675</xdr:rowOff>
    </xdr:from>
    <xdr:to>
      <xdr:col>10</xdr:col>
      <xdr:colOff>155575</xdr:colOff>
      <xdr:row>38</xdr:row>
      <xdr:rowOff>42825</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6921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33952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6705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166327</xdr:rowOff>
    </xdr:from>
    <xdr:to>
      <xdr:col>15</xdr:col>
      <xdr:colOff>231775</xdr:colOff>
      <xdr:row>35</xdr:row>
      <xdr:rowOff>96477</xdr:rowOff>
    </xdr:to>
    <xdr:sp macro="" textlink="">
      <xdr:nvSpPr>
        <xdr:cNvPr id="299" name="円/楕円 298">
          <a:extLst>
            <a:ext uri="{FF2B5EF4-FFF2-40B4-BE49-F238E27FC236}">
              <a16:creationId xmlns:a16="http://schemas.microsoft.com/office/drawing/2014/main" xmlns="" id="{00000000-0008-0000-0600-00002B010000}"/>
            </a:ext>
          </a:extLst>
        </xdr:cNvPr>
        <xdr:cNvSpPr/>
      </xdr:nvSpPr>
      <xdr:spPr>
        <a:xfrm>
          <a:off x="10426700" y="59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81254</xdr:rowOff>
    </xdr:from>
    <xdr:ext cx="599010" cy="259045"/>
    <xdr:sp macro="" textlink="">
      <xdr:nvSpPr>
        <xdr:cNvPr id="300" name="補助費等該当値テキスト">
          <a:extLst>
            <a:ext uri="{FF2B5EF4-FFF2-40B4-BE49-F238E27FC236}">
              <a16:creationId xmlns:a16="http://schemas.microsoft.com/office/drawing/2014/main" xmlns="" id="{00000000-0008-0000-0600-00002C010000}"/>
            </a:ext>
          </a:extLst>
        </xdr:cNvPr>
        <xdr:cNvSpPr txBox="1"/>
      </xdr:nvSpPr>
      <xdr:spPr>
        <a:xfrm>
          <a:off x="10528300" y="591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106,613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152359</xdr:rowOff>
    </xdr:from>
    <xdr:to>
      <xdr:col>14</xdr:col>
      <xdr:colOff>79375</xdr:colOff>
      <xdr:row>35</xdr:row>
      <xdr:rowOff>82509</xdr:rowOff>
    </xdr:to>
    <xdr:sp macro="" textlink="">
      <xdr:nvSpPr>
        <xdr:cNvPr id="301" name="円/楕円 300">
          <a:extLst>
            <a:ext uri="{FF2B5EF4-FFF2-40B4-BE49-F238E27FC236}">
              <a16:creationId xmlns:a16="http://schemas.microsoft.com/office/drawing/2014/main" xmlns="" id="{00000000-0008-0000-0600-00002D010000}"/>
            </a:ext>
          </a:extLst>
        </xdr:cNvPr>
        <xdr:cNvSpPr/>
      </xdr:nvSpPr>
      <xdr:spPr>
        <a:xfrm>
          <a:off x="9588500" y="59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35</xdr:row>
      <xdr:rowOff>73636</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27094" y="607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98821</xdr:rowOff>
    </xdr:from>
    <xdr:to>
      <xdr:col>12</xdr:col>
      <xdr:colOff>561975</xdr:colOff>
      <xdr:row>37</xdr:row>
      <xdr:rowOff>28971</xdr:rowOff>
    </xdr:to>
    <xdr:sp macro="" textlink="">
      <xdr:nvSpPr>
        <xdr:cNvPr id="303" name="円/楕円 302">
          <a:extLst>
            <a:ext uri="{FF2B5EF4-FFF2-40B4-BE49-F238E27FC236}">
              <a16:creationId xmlns:a16="http://schemas.microsoft.com/office/drawing/2014/main" xmlns="" id="{00000000-0008-0000-0600-00002F010000}"/>
            </a:ext>
          </a:extLst>
        </xdr:cNvPr>
        <xdr:cNvSpPr/>
      </xdr:nvSpPr>
      <xdr:spPr>
        <a:xfrm>
          <a:off x="8699500" y="6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20098</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3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80853</xdr:rowOff>
    </xdr:from>
    <xdr:to>
      <xdr:col>11</xdr:col>
      <xdr:colOff>358775</xdr:colOff>
      <xdr:row>38</xdr:row>
      <xdr:rowOff>11003</xdr:rowOff>
    </xdr:to>
    <xdr:sp macro="" textlink="">
      <xdr:nvSpPr>
        <xdr:cNvPr id="305" name="円/楕円 304">
          <a:extLst>
            <a:ext uri="{FF2B5EF4-FFF2-40B4-BE49-F238E27FC236}">
              <a16:creationId xmlns:a16="http://schemas.microsoft.com/office/drawing/2014/main" xmlns="" id="{00000000-0008-0000-0600-000031010000}"/>
            </a:ext>
          </a:extLst>
        </xdr:cNvPr>
        <xdr:cNvSpPr/>
      </xdr:nvSpPr>
      <xdr:spPr>
        <a:xfrm>
          <a:off x="7810500" y="64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2130</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5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110937</xdr:rowOff>
    </xdr:from>
    <xdr:to>
      <xdr:col>10</xdr:col>
      <xdr:colOff>155575</xdr:colOff>
      <xdr:row>38</xdr:row>
      <xdr:rowOff>41087</xdr:rowOff>
    </xdr:to>
    <xdr:sp macro="" textlink="">
      <xdr:nvSpPr>
        <xdr:cNvPr id="307" name="円/楕円 306">
          <a:extLst>
            <a:ext uri="{FF2B5EF4-FFF2-40B4-BE49-F238E27FC236}">
              <a16:creationId xmlns:a16="http://schemas.microsoft.com/office/drawing/2014/main" xmlns="" id="{00000000-0008-0000-0600-000033010000}"/>
            </a:ext>
          </a:extLst>
        </xdr:cNvPr>
        <xdr:cNvSpPr/>
      </xdr:nvSpPr>
      <xdr:spPr>
        <a:xfrm>
          <a:off x="6921500" y="6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57614</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a:extLst>
            <a:ext uri="{FF2B5EF4-FFF2-40B4-BE49-F238E27FC236}">
              <a16:creationId xmlns:a16="http://schemas.microsoft.com/office/drawing/2014/main" xmlns="" id="{00000000-0008-0000-06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a:extLst>
            <a:ext uri="{FF2B5EF4-FFF2-40B4-BE49-F238E27FC236}">
              <a16:creationId xmlns:a16="http://schemas.microsoft.com/office/drawing/2014/main" xmlns="" id="{00000000-0008-0000-06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a:extLst>
            <a:ext uri="{FF2B5EF4-FFF2-40B4-BE49-F238E27FC236}">
              <a16:creationId xmlns:a16="http://schemas.microsoft.com/office/drawing/2014/main" xmlns="" id="{00000000-0008-0000-06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a:extLst>
            <a:ext uri="{FF2B5EF4-FFF2-40B4-BE49-F238E27FC236}">
              <a16:creationId xmlns:a16="http://schemas.microsoft.com/office/drawing/2014/main" xmlns="" id="{00000000-0008-0000-06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a:extLst>
            <a:ext uri="{FF2B5EF4-FFF2-40B4-BE49-F238E27FC236}">
              <a16:creationId xmlns:a16="http://schemas.microsoft.com/office/drawing/2014/main" xmlns="" id="{00000000-0008-0000-06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18" name="直線コネクタ 317">
          <a:extLst>
            <a:ext uri="{FF2B5EF4-FFF2-40B4-BE49-F238E27FC236}">
              <a16:creationId xmlns:a16="http://schemas.microsoft.com/office/drawing/2014/main" xmlns="" id="{00000000-0008-0000-0600-00003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0" name="直線コネクタ 319">
          <a:extLst>
            <a:ext uri="{FF2B5EF4-FFF2-40B4-BE49-F238E27FC236}">
              <a16:creationId xmlns:a16="http://schemas.microsoft.com/office/drawing/2014/main" xmlns="" id="{00000000-0008-0000-0600-00004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普通建設事業費グラフ枠">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4" name="普通建設事業費最小値テキスト">
          <a:extLst>
            <a:ext uri="{FF2B5EF4-FFF2-40B4-BE49-F238E27FC236}">
              <a16:creationId xmlns:a16="http://schemas.microsoft.com/office/drawing/2014/main" xmlns="" id="{00000000-0008-0000-0600-00004E010000}"/>
            </a:ext>
          </a:extLst>
        </xdr:cNvPr>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36" name="普通建設事業費最大値テキスト">
          <a:extLst>
            <a:ext uri="{FF2B5EF4-FFF2-40B4-BE49-F238E27FC236}">
              <a16:creationId xmlns:a16="http://schemas.microsoft.com/office/drawing/2014/main" xmlns="" id="{00000000-0008-0000-0600-000050010000}"/>
            </a:ext>
          </a:extLst>
        </xdr:cNvPr>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17595</xdr:rowOff>
    </xdr:from>
    <xdr:to>
      <xdr:col>15</xdr:col>
      <xdr:colOff>180975</xdr:colOff>
      <xdr:row>55</xdr:row>
      <xdr:rowOff>88053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9639300" y="9447345"/>
          <a:ext cx="838200" cy="7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30898</xdr:rowOff>
    </xdr:from>
    <xdr:ext cx="599010" cy="259045"/>
    <xdr:sp macro="" textlink="">
      <xdr:nvSpPr>
        <xdr:cNvPr id="339" name="普通建設事業費平均値テキスト">
          <a:extLst>
            <a:ext uri="{FF2B5EF4-FFF2-40B4-BE49-F238E27FC236}">
              <a16:creationId xmlns:a16="http://schemas.microsoft.com/office/drawing/2014/main" xmlns="" id="{00000000-0008-0000-0600-000053010000}"/>
            </a:ext>
          </a:extLst>
        </xdr:cNvPr>
        <xdr:cNvSpPr txBox="1"/>
      </xdr:nvSpPr>
      <xdr:spPr>
        <a:xfrm>
          <a:off x="10528300" y="9460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0" name="フローチャート : 判断 339">
          <a:extLst>
            <a:ext uri="{FF2B5EF4-FFF2-40B4-BE49-F238E27FC236}">
              <a16:creationId xmlns:a16="http://schemas.microsoft.com/office/drawing/2014/main" xmlns="" id="{00000000-0008-0000-0600-000054010000}"/>
            </a:ext>
          </a:extLst>
        </xdr:cNvPr>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20958</xdr:rowOff>
    </xdr:from>
    <xdr:to>
      <xdr:col>14</xdr:col>
      <xdr:colOff>28575</xdr:colOff>
      <xdr:row>55</xdr:row>
      <xdr:rowOff>17595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8750300" y="9279258"/>
          <a:ext cx="889000" cy="1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2" name="フローチャート : 判断 341">
          <a:extLst>
            <a:ext uri="{FF2B5EF4-FFF2-40B4-BE49-F238E27FC236}">
              <a16:creationId xmlns:a16="http://schemas.microsoft.com/office/drawing/2014/main" xmlns="" id="{00000000-0008-0000-0600-000056010000}"/>
            </a:ext>
          </a:extLst>
        </xdr:cNvPr>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48369</xdr:rowOff>
    </xdr:from>
    <xdr:ext cx="534377"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9359411" y="96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20958</xdr:rowOff>
    </xdr:from>
    <xdr:to>
      <xdr:col>12</xdr:col>
      <xdr:colOff>511175</xdr:colOff>
      <xdr:row>54</xdr:row>
      <xdr:rowOff>103598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7861300" y="9279258"/>
          <a:ext cx="889000" cy="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5" name="フローチャート : 判断 344">
          <a:extLst>
            <a:ext uri="{FF2B5EF4-FFF2-40B4-BE49-F238E27FC236}">
              <a16:creationId xmlns:a16="http://schemas.microsoft.com/office/drawing/2014/main" xmlns="" id="{00000000-0008-0000-0600-000059010000}"/>
            </a:ext>
          </a:extLst>
        </xdr:cNvPr>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88309</xdr:rowOff>
    </xdr:from>
    <xdr:ext cx="534377"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8483111" y="96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103598</xdr:rowOff>
    </xdr:from>
    <xdr:to>
      <xdr:col>11</xdr:col>
      <xdr:colOff>307975</xdr:colOff>
      <xdr:row>55</xdr:row>
      <xdr:rowOff>134736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6972300" y="9361898"/>
          <a:ext cx="889000" cy="20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95105</xdr:rowOff>
    </xdr:from>
    <xdr:to>
      <xdr:col>11</xdr:col>
      <xdr:colOff>358775</xdr:colOff>
      <xdr:row>57</xdr:row>
      <xdr:rowOff>25255</xdr:rowOff>
    </xdr:to>
    <xdr:sp macro="" textlink="">
      <xdr:nvSpPr>
        <xdr:cNvPr id="348" name="フローチャート : 判断 347">
          <a:extLst>
            <a:ext uri="{FF2B5EF4-FFF2-40B4-BE49-F238E27FC236}">
              <a16:creationId xmlns:a16="http://schemas.microsoft.com/office/drawing/2014/main" xmlns="" id="{00000000-0008-0000-0600-00005C010000}"/>
            </a:ext>
          </a:extLst>
        </xdr:cNvPr>
        <xdr:cNvSpPr/>
      </xdr:nvSpPr>
      <xdr:spPr>
        <a:xfrm>
          <a:off x="7810500" y="96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16382</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7594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83952</xdr:rowOff>
    </xdr:from>
    <xdr:to>
      <xdr:col>10</xdr:col>
      <xdr:colOff>155575</xdr:colOff>
      <xdr:row>58</xdr:row>
      <xdr:rowOff>14102</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6921500" y="98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5229</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6705111" y="99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37253</xdr:rowOff>
    </xdr:from>
    <xdr:to>
      <xdr:col>15</xdr:col>
      <xdr:colOff>231775</xdr:colOff>
      <xdr:row>55</xdr:row>
      <xdr:rowOff>138853</xdr:rowOff>
    </xdr:to>
    <xdr:sp macro="" textlink="">
      <xdr:nvSpPr>
        <xdr:cNvPr id="357" name="円/楕円 356">
          <a:extLst>
            <a:ext uri="{FF2B5EF4-FFF2-40B4-BE49-F238E27FC236}">
              <a16:creationId xmlns:a16="http://schemas.microsoft.com/office/drawing/2014/main" xmlns="" id="{00000000-0008-0000-0600-000065010000}"/>
            </a:ext>
          </a:extLst>
        </xdr:cNvPr>
        <xdr:cNvSpPr/>
      </xdr:nvSpPr>
      <xdr:spPr>
        <a:xfrm>
          <a:off x="10426700" y="94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60130</xdr:rowOff>
    </xdr:from>
    <xdr:ext cx="599010" cy="259045"/>
    <xdr:sp macro="" textlink="">
      <xdr:nvSpPr>
        <xdr:cNvPr id="358" name="普通建設事業費該当値テキスト">
          <a:extLst>
            <a:ext uri="{FF2B5EF4-FFF2-40B4-BE49-F238E27FC236}">
              <a16:creationId xmlns:a16="http://schemas.microsoft.com/office/drawing/2014/main" xmlns="" id="{00000000-0008-0000-0600-000066010000}"/>
            </a:ext>
          </a:extLst>
        </xdr:cNvPr>
        <xdr:cNvSpPr txBox="1"/>
      </xdr:nvSpPr>
      <xdr:spPr>
        <a:xfrm>
          <a:off x="10528300" y="931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102,663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138245</xdr:rowOff>
    </xdr:from>
    <xdr:to>
      <xdr:col>14</xdr:col>
      <xdr:colOff>79375</xdr:colOff>
      <xdr:row>55</xdr:row>
      <xdr:rowOff>68395</xdr:rowOff>
    </xdr:to>
    <xdr:sp macro="" textlink="">
      <xdr:nvSpPr>
        <xdr:cNvPr id="359" name="円/楕円 358">
          <a:extLst>
            <a:ext uri="{FF2B5EF4-FFF2-40B4-BE49-F238E27FC236}">
              <a16:creationId xmlns:a16="http://schemas.microsoft.com/office/drawing/2014/main" xmlns="" id="{00000000-0008-0000-0600-000067010000}"/>
            </a:ext>
          </a:extLst>
        </xdr:cNvPr>
        <xdr:cNvSpPr/>
      </xdr:nvSpPr>
      <xdr:spPr>
        <a:xfrm>
          <a:off x="9588500" y="93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53</xdr:row>
      <xdr:rowOff>84922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27094" y="917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141608</xdr:rowOff>
    </xdr:from>
    <xdr:to>
      <xdr:col>12</xdr:col>
      <xdr:colOff>561975</xdr:colOff>
      <xdr:row>54</xdr:row>
      <xdr:rowOff>71758</xdr:rowOff>
    </xdr:to>
    <xdr:sp macro="" textlink="">
      <xdr:nvSpPr>
        <xdr:cNvPr id="361" name="円/楕円 360">
          <a:extLst>
            <a:ext uri="{FF2B5EF4-FFF2-40B4-BE49-F238E27FC236}">
              <a16:creationId xmlns:a16="http://schemas.microsoft.com/office/drawing/2014/main" xmlns="" id="{00000000-0008-0000-0600-000069010000}"/>
            </a:ext>
          </a:extLst>
        </xdr:cNvPr>
        <xdr:cNvSpPr/>
      </xdr:nvSpPr>
      <xdr:spPr>
        <a:xfrm>
          <a:off x="8699500" y="92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88285</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50794" y="90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117,272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52798</xdr:rowOff>
    </xdr:from>
    <xdr:to>
      <xdr:col>11</xdr:col>
      <xdr:colOff>358775</xdr:colOff>
      <xdr:row>54</xdr:row>
      <xdr:rowOff>154398</xdr:rowOff>
    </xdr:to>
    <xdr:sp macro="" textlink="">
      <xdr:nvSpPr>
        <xdr:cNvPr id="363" name="円/楕円 362">
          <a:extLst>
            <a:ext uri="{FF2B5EF4-FFF2-40B4-BE49-F238E27FC236}">
              <a16:creationId xmlns:a16="http://schemas.microsoft.com/office/drawing/2014/main" xmlns="" id="{00000000-0008-0000-0600-00006B010000}"/>
            </a:ext>
          </a:extLst>
        </xdr:cNvPr>
        <xdr:cNvSpPr/>
      </xdr:nvSpPr>
      <xdr:spPr>
        <a:xfrm>
          <a:off x="7810500" y="931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170925</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4" y="908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83936</xdr:rowOff>
    </xdr:from>
    <xdr:to>
      <xdr:col>10</xdr:col>
      <xdr:colOff>155575</xdr:colOff>
      <xdr:row>56</xdr:row>
      <xdr:rowOff>14086</xdr:rowOff>
    </xdr:to>
    <xdr:sp macro="" textlink="">
      <xdr:nvSpPr>
        <xdr:cNvPr id="365" name="円/楕円 364">
          <a:extLst>
            <a:ext uri="{FF2B5EF4-FFF2-40B4-BE49-F238E27FC236}">
              <a16:creationId xmlns:a16="http://schemas.microsoft.com/office/drawing/2014/main" xmlns="" id="{00000000-0008-0000-0600-00006D010000}"/>
            </a:ext>
          </a:extLst>
        </xdr:cNvPr>
        <xdr:cNvSpPr/>
      </xdr:nvSpPr>
      <xdr:spPr>
        <a:xfrm>
          <a:off x="6921500" y="95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30613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05111" y="92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a:extLst>
            <a:ext uri="{FF2B5EF4-FFF2-40B4-BE49-F238E27FC236}">
              <a16:creationId xmlns:a16="http://schemas.microsoft.com/office/drawing/2014/main" xmlns=""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a:extLst>
            <a:ext uri="{FF2B5EF4-FFF2-40B4-BE49-F238E27FC236}">
              <a16:creationId xmlns:a16="http://schemas.microsoft.com/office/drawing/2014/main" xmlns="" id="{00000000-0008-0000-0600-00007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a:extLst>
            <a:ext uri="{FF2B5EF4-FFF2-40B4-BE49-F238E27FC236}">
              <a16:creationId xmlns:a16="http://schemas.microsoft.com/office/drawing/2014/main" xmlns="" id="{00000000-0008-0000-06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5" name="直線コネクタ 374">
          <a:extLst>
            <a:ext uri="{FF2B5EF4-FFF2-40B4-BE49-F238E27FC236}">
              <a16:creationId xmlns:a16="http://schemas.microsoft.com/office/drawing/2014/main" xmlns="" id="{00000000-0008-0000-0600-00007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77" name="直線コネクタ 376">
          <a:extLst>
            <a:ext uri="{FF2B5EF4-FFF2-40B4-BE49-F238E27FC236}">
              <a16:creationId xmlns:a16="http://schemas.microsoft.com/office/drawing/2014/main" xmlns="" id="{00000000-0008-0000-0600-00007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79" name="直線コネクタ 378">
          <a:extLst>
            <a:ext uri="{FF2B5EF4-FFF2-40B4-BE49-F238E27FC236}">
              <a16:creationId xmlns:a16="http://schemas.microsoft.com/office/drawing/2014/main" xmlns="" id="{00000000-0008-0000-0600-00007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普通建設事業費 （ うち新規整備　）グラフ枠">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21537</xdr:rowOff>
    </xdr:from>
    <xdr:to>
      <xdr:col>15</xdr:col>
      <xdr:colOff>180340</xdr:colOff>
      <xdr:row>75</xdr:row>
      <xdr:rowOff>137551</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flipV="1">
          <a:off x="10475595" y="12023037"/>
          <a:ext cx="1270" cy="97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141378</xdr:rowOff>
    </xdr:from>
    <xdr:ext cx="534377" cy="259045"/>
    <xdr:sp macro="" textlink="">
      <xdr:nvSpPr>
        <xdr:cNvPr id="387" name="普通建設事業費 （ うち新規整備　）最小値テキスト">
          <a:extLst>
            <a:ext uri="{FF2B5EF4-FFF2-40B4-BE49-F238E27FC236}">
              <a16:creationId xmlns:a16="http://schemas.microsoft.com/office/drawing/2014/main" xmlns="" id="{00000000-0008-0000-0600-000083010000}"/>
            </a:ext>
          </a:extLst>
        </xdr:cNvPr>
        <xdr:cNvSpPr txBox="1"/>
      </xdr:nvSpPr>
      <xdr:spPr>
        <a:xfrm>
          <a:off x="10528300" y="1300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75</xdr:row>
      <xdr:rowOff>137551</xdr:rowOff>
    </xdr:from>
    <xdr:to>
      <xdr:col>15</xdr:col>
      <xdr:colOff>269875</xdr:colOff>
      <xdr:row>75</xdr:row>
      <xdr:rowOff>137551</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10388600" y="1299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139664</xdr:rowOff>
    </xdr:from>
    <xdr:ext cx="534377" cy="259045"/>
    <xdr:sp macro="" textlink="">
      <xdr:nvSpPr>
        <xdr:cNvPr id="389" name="普通建設事業費 （ うち新規整備　）最大値テキスト">
          <a:extLst>
            <a:ext uri="{FF2B5EF4-FFF2-40B4-BE49-F238E27FC236}">
              <a16:creationId xmlns:a16="http://schemas.microsoft.com/office/drawing/2014/main" xmlns="" id="{00000000-0008-0000-0600-000085010000}"/>
            </a:ext>
          </a:extLst>
        </xdr:cNvPr>
        <xdr:cNvSpPr txBox="1"/>
      </xdr:nvSpPr>
      <xdr:spPr>
        <a:xfrm>
          <a:off x="10528300" y="117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70</xdr:row>
      <xdr:rowOff>21537</xdr:rowOff>
    </xdr:from>
    <xdr:to>
      <xdr:col>15</xdr:col>
      <xdr:colOff>269875</xdr:colOff>
      <xdr:row>70</xdr:row>
      <xdr:rowOff>21537</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10388600" y="1202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125230</xdr:rowOff>
    </xdr:from>
    <xdr:to>
      <xdr:col>15</xdr:col>
      <xdr:colOff>180975</xdr:colOff>
      <xdr:row>77</xdr:row>
      <xdr:rowOff>132956</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flipV="1">
          <a:off x="9639300" y="12983980"/>
          <a:ext cx="838200" cy="3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102473</xdr:rowOff>
    </xdr:from>
    <xdr:ext cx="534377" cy="259045"/>
    <xdr:sp macro="" textlink="">
      <xdr:nvSpPr>
        <xdr:cNvPr id="392" name="普通建設事業費 （ うち新規整備　）平均値テキスト">
          <a:extLst>
            <a:ext uri="{FF2B5EF4-FFF2-40B4-BE49-F238E27FC236}">
              <a16:creationId xmlns:a16="http://schemas.microsoft.com/office/drawing/2014/main" xmlns="" id="{00000000-0008-0000-0600-000088010000}"/>
            </a:ext>
          </a:extLst>
        </xdr:cNvPr>
        <xdr:cNvSpPr txBox="1"/>
      </xdr:nvSpPr>
      <xdr:spPr>
        <a:xfrm>
          <a:off x="10528300" y="1244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79596</xdr:rowOff>
    </xdr:from>
    <xdr:to>
      <xdr:col>15</xdr:col>
      <xdr:colOff>231775</xdr:colOff>
      <xdr:row>74</xdr:row>
      <xdr:rowOff>9746</xdr:rowOff>
    </xdr:to>
    <xdr:sp macro="" textlink="">
      <xdr:nvSpPr>
        <xdr:cNvPr id="393" name="フローチャート : 判断 392">
          <a:extLst>
            <a:ext uri="{FF2B5EF4-FFF2-40B4-BE49-F238E27FC236}">
              <a16:creationId xmlns:a16="http://schemas.microsoft.com/office/drawing/2014/main" xmlns="" id="{00000000-0008-0000-0600-000089010000}"/>
            </a:ext>
          </a:extLst>
        </xdr:cNvPr>
        <xdr:cNvSpPr/>
      </xdr:nvSpPr>
      <xdr:spPr>
        <a:xfrm>
          <a:off x="104267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171430</xdr:rowOff>
    </xdr:from>
    <xdr:to>
      <xdr:col>14</xdr:col>
      <xdr:colOff>28575</xdr:colOff>
      <xdr:row>77</xdr:row>
      <xdr:rowOff>132956</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8750300" y="13201630"/>
          <a:ext cx="889000" cy="1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69629</xdr:rowOff>
    </xdr:from>
    <xdr:to>
      <xdr:col>14</xdr:col>
      <xdr:colOff>79375</xdr:colOff>
      <xdr:row>73</xdr:row>
      <xdr:rowOff>171229</xdr:rowOff>
    </xdr:to>
    <xdr:sp macro="" textlink="">
      <xdr:nvSpPr>
        <xdr:cNvPr id="395" name="フローチャート : 判断 394">
          <a:extLst>
            <a:ext uri="{FF2B5EF4-FFF2-40B4-BE49-F238E27FC236}">
              <a16:creationId xmlns:a16="http://schemas.microsoft.com/office/drawing/2014/main" xmlns="" id="{00000000-0008-0000-0600-00008B010000}"/>
            </a:ext>
          </a:extLst>
        </xdr:cNvPr>
        <xdr:cNvSpPr/>
      </xdr:nvSpPr>
      <xdr:spPr>
        <a:xfrm>
          <a:off x="9588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16306</xdr:rowOff>
    </xdr:from>
    <xdr:ext cx="534377"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93594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72</xdr:row>
      <xdr:rowOff>130939</xdr:rowOff>
    </xdr:from>
    <xdr:to>
      <xdr:col>12</xdr:col>
      <xdr:colOff>561975</xdr:colOff>
      <xdr:row>73</xdr:row>
      <xdr:rowOff>61089</xdr:rowOff>
    </xdr:to>
    <xdr:sp macro="" textlink="">
      <xdr:nvSpPr>
        <xdr:cNvPr id="397" name="フローチャート : 判断 396">
          <a:extLst>
            <a:ext uri="{FF2B5EF4-FFF2-40B4-BE49-F238E27FC236}">
              <a16:creationId xmlns:a16="http://schemas.microsoft.com/office/drawing/2014/main" xmlns="" id="{00000000-0008-0000-0600-00008D010000}"/>
            </a:ext>
          </a:extLst>
        </xdr:cNvPr>
        <xdr:cNvSpPr/>
      </xdr:nvSpPr>
      <xdr:spPr>
        <a:xfrm>
          <a:off x="8699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77616</xdr:rowOff>
    </xdr:from>
    <xdr:ext cx="534377"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8483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74430</xdr:rowOff>
    </xdr:from>
    <xdr:to>
      <xdr:col>15</xdr:col>
      <xdr:colOff>231775</xdr:colOff>
      <xdr:row>76</xdr:row>
      <xdr:rowOff>4580</xdr:rowOff>
    </xdr:to>
    <xdr:sp macro="" textlink="">
      <xdr:nvSpPr>
        <xdr:cNvPr id="404" name="円/楕円 403">
          <a:extLst>
            <a:ext uri="{FF2B5EF4-FFF2-40B4-BE49-F238E27FC236}">
              <a16:creationId xmlns:a16="http://schemas.microsoft.com/office/drawing/2014/main" xmlns="" id="{00000000-0008-0000-0600-000094010000}"/>
            </a:ext>
          </a:extLst>
        </xdr:cNvPr>
        <xdr:cNvSpPr/>
      </xdr:nvSpPr>
      <xdr:spPr>
        <a:xfrm>
          <a:off x="10426700" y="129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160807</xdr:rowOff>
    </xdr:from>
    <xdr:ext cx="534377" cy="259045"/>
    <xdr:sp macro="" textlink="">
      <xdr:nvSpPr>
        <xdr:cNvPr id="405" name="普通建設事業費 （ うち新規整備　）該当値テキスト">
          <a:extLst>
            <a:ext uri="{FF2B5EF4-FFF2-40B4-BE49-F238E27FC236}">
              <a16:creationId xmlns:a16="http://schemas.microsoft.com/office/drawing/2014/main" xmlns="" id="{00000000-0008-0000-0600-000095010000}"/>
            </a:ext>
          </a:extLst>
        </xdr:cNvPr>
        <xdr:cNvSpPr txBox="1"/>
      </xdr:nvSpPr>
      <xdr:spPr>
        <a:xfrm>
          <a:off x="10528300" y="12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82156</xdr:rowOff>
    </xdr:from>
    <xdr:to>
      <xdr:col>14</xdr:col>
      <xdr:colOff>79375</xdr:colOff>
      <xdr:row>78</xdr:row>
      <xdr:rowOff>12306</xdr:rowOff>
    </xdr:to>
    <xdr:sp macro="" textlink="">
      <xdr:nvSpPr>
        <xdr:cNvPr id="406" name="円/楕円 405">
          <a:extLst>
            <a:ext uri="{FF2B5EF4-FFF2-40B4-BE49-F238E27FC236}">
              <a16:creationId xmlns:a16="http://schemas.microsoft.com/office/drawing/2014/main" xmlns="" id="{00000000-0008-0000-0600-000096010000}"/>
            </a:ext>
          </a:extLst>
        </xdr:cNvPr>
        <xdr:cNvSpPr/>
      </xdr:nvSpPr>
      <xdr:spPr>
        <a:xfrm>
          <a:off x="9588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3433</xdr:rowOff>
    </xdr:from>
    <xdr:ext cx="469744"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91727"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120630</xdr:rowOff>
    </xdr:from>
    <xdr:to>
      <xdr:col>12</xdr:col>
      <xdr:colOff>561975</xdr:colOff>
      <xdr:row>77</xdr:row>
      <xdr:rowOff>50780</xdr:rowOff>
    </xdr:to>
    <xdr:sp macro="" textlink="">
      <xdr:nvSpPr>
        <xdr:cNvPr id="408" name="円/楕円 407">
          <a:extLst>
            <a:ext uri="{FF2B5EF4-FFF2-40B4-BE49-F238E27FC236}">
              <a16:creationId xmlns:a16="http://schemas.microsoft.com/office/drawing/2014/main" xmlns="" id="{00000000-0008-0000-0600-000098010000}"/>
            </a:ext>
          </a:extLst>
        </xdr:cNvPr>
        <xdr:cNvSpPr/>
      </xdr:nvSpPr>
      <xdr:spPr>
        <a:xfrm>
          <a:off x="8699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41907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2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a:extLst>
            <a:ext uri="{FF2B5EF4-FFF2-40B4-BE49-F238E27FC236}">
              <a16:creationId xmlns:a16="http://schemas.microsoft.com/office/drawing/2014/main" xmlns="" id="{00000000-0008-0000-0600-00009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1" name="正方形/長方形 410">
          <a:extLst>
            <a:ext uri="{FF2B5EF4-FFF2-40B4-BE49-F238E27FC236}">
              <a16:creationId xmlns:a16="http://schemas.microsoft.com/office/drawing/2014/main" xmlns="" id="{00000000-0008-0000-0600-00009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2" name="正方形/長方形 411">
          <a:extLst>
            <a:ext uri="{FF2B5EF4-FFF2-40B4-BE49-F238E27FC236}">
              <a16:creationId xmlns:a16="http://schemas.microsoft.com/office/drawing/2014/main" xmlns="" id="{00000000-0008-0000-0600-00009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3" name="正方形/長方形 412">
          <a:extLst>
            <a:ext uri="{FF2B5EF4-FFF2-40B4-BE49-F238E27FC236}">
              <a16:creationId xmlns:a16="http://schemas.microsoft.com/office/drawing/2014/main" xmlns="" id="{00000000-0008-0000-0600-00009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4" name="正方形/長方形 413">
          <a:extLst>
            <a:ext uri="{FF2B5EF4-FFF2-40B4-BE49-F238E27FC236}">
              <a16:creationId xmlns:a16="http://schemas.microsoft.com/office/drawing/2014/main" xmlns="" id="{00000000-0008-0000-0600-00009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a:extLst>
            <a:ext uri="{FF2B5EF4-FFF2-40B4-BE49-F238E27FC236}">
              <a16:creationId xmlns:a16="http://schemas.microsoft.com/office/drawing/2014/main" xmlns="" id="{00000000-0008-0000-0600-00009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a:extLst>
            <a:ext uri="{FF2B5EF4-FFF2-40B4-BE49-F238E27FC236}">
              <a16:creationId xmlns:a16="http://schemas.microsoft.com/office/drawing/2014/main" xmlns="" id="{00000000-0008-0000-0600-0000A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a:extLst>
            <a:ext uri="{FF2B5EF4-FFF2-40B4-BE49-F238E27FC236}">
              <a16:creationId xmlns:a16="http://schemas.microsoft.com/office/drawing/2014/main" xmlns="" id="{00000000-0008-0000-0600-0000A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a:extLst>
            <a:ext uri="{FF2B5EF4-FFF2-40B4-BE49-F238E27FC236}">
              <a16:creationId xmlns:a16="http://schemas.microsoft.com/office/drawing/2014/main" xmlns="" id="{00000000-0008-0000-0600-0000A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4387</xdr:rowOff>
    </xdr:from>
    <xdr:to>
      <xdr:col>15</xdr:col>
      <xdr:colOff>180340</xdr:colOff>
      <xdr:row>97</xdr:row>
      <xdr:rowOff>115164</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flipV="1">
          <a:off x="10475595" y="16120687"/>
          <a:ext cx="1270" cy="62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118991</xdr:rowOff>
    </xdr:from>
    <xdr:ext cx="534377" cy="259045"/>
    <xdr:sp macro="" textlink="">
      <xdr:nvSpPr>
        <xdr:cNvPr id="432" name="普通建設事業費 （ うち更新整備　）最小値テキスト">
          <a:extLst>
            <a:ext uri="{FF2B5EF4-FFF2-40B4-BE49-F238E27FC236}">
              <a16:creationId xmlns:a16="http://schemas.microsoft.com/office/drawing/2014/main" xmlns="" id="{00000000-0008-0000-0600-0000B0010000}"/>
            </a:ext>
          </a:extLst>
        </xdr:cNvPr>
        <xdr:cNvSpPr txBox="1"/>
      </xdr:nvSpPr>
      <xdr:spPr>
        <a:xfrm>
          <a:off x="10528300"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97</xdr:row>
      <xdr:rowOff>115164</xdr:rowOff>
    </xdr:from>
    <xdr:to>
      <xdr:col>15</xdr:col>
      <xdr:colOff>269875</xdr:colOff>
      <xdr:row>97</xdr:row>
      <xdr:rowOff>115164</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10388600" y="1674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122514</xdr:rowOff>
    </xdr:from>
    <xdr:ext cx="534377" cy="259045"/>
    <xdr:sp macro="" textlink="">
      <xdr:nvSpPr>
        <xdr:cNvPr id="434" name="普通建設事業費 （ うち更新整備　）最大値テキスト">
          <a:extLst>
            <a:ext uri="{FF2B5EF4-FFF2-40B4-BE49-F238E27FC236}">
              <a16:creationId xmlns:a16="http://schemas.microsoft.com/office/drawing/2014/main" xmlns="" id="{00000000-0008-0000-0600-0000B2010000}"/>
            </a:ext>
          </a:extLst>
        </xdr:cNvPr>
        <xdr:cNvSpPr txBox="1"/>
      </xdr:nvSpPr>
      <xdr:spPr>
        <a:xfrm>
          <a:off x="10528300" y="158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94</xdr:row>
      <xdr:rowOff>4387</xdr:rowOff>
    </xdr:from>
    <xdr:to>
      <xdr:col>15</xdr:col>
      <xdr:colOff>269875</xdr:colOff>
      <xdr:row>94</xdr:row>
      <xdr:rowOff>4387</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10388600" y="1612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50031</xdr:rowOff>
    </xdr:from>
    <xdr:to>
      <xdr:col>15</xdr:col>
      <xdr:colOff>180975</xdr:colOff>
      <xdr:row>94</xdr:row>
      <xdr:rowOff>4387</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9639300" y="15823431"/>
          <a:ext cx="8382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65936</xdr:rowOff>
    </xdr:from>
    <xdr:ext cx="534377" cy="259045"/>
    <xdr:sp macro="" textlink="">
      <xdr:nvSpPr>
        <xdr:cNvPr id="437" name="普通建設事業費 （ うち更新整備　）平均値テキスト">
          <a:extLst>
            <a:ext uri="{FF2B5EF4-FFF2-40B4-BE49-F238E27FC236}">
              <a16:creationId xmlns:a16="http://schemas.microsoft.com/office/drawing/2014/main" xmlns="" id="{00000000-0008-0000-0600-0000B5010000}"/>
            </a:ext>
          </a:extLst>
        </xdr:cNvPr>
        <xdr:cNvSpPr txBox="1"/>
      </xdr:nvSpPr>
      <xdr:spPr>
        <a:xfrm>
          <a:off x="10528300" y="16353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87509</xdr:rowOff>
    </xdr:from>
    <xdr:to>
      <xdr:col>15</xdr:col>
      <xdr:colOff>231775</xdr:colOff>
      <xdr:row>96</xdr:row>
      <xdr:rowOff>17659</xdr:rowOff>
    </xdr:to>
    <xdr:sp macro="" textlink="">
      <xdr:nvSpPr>
        <xdr:cNvPr id="438" name="フローチャート : 判断 437">
          <a:extLst>
            <a:ext uri="{FF2B5EF4-FFF2-40B4-BE49-F238E27FC236}">
              <a16:creationId xmlns:a16="http://schemas.microsoft.com/office/drawing/2014/main" xmlns="" id="{00000000-0008-0000-0600-0000B6010000}"/>
            </a:ext>
          </a:extLst>
        </xdr:cNvPr>
        <xdr:cNvSpPr/>
      </xdr:nvSpPr>
      <xdr:spPr>
        <a:xfrm>
          <a:off x="10426700" y="1637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123298</xdr:rowOff>
    </xdr:from>
    <xdr:to>
      <xdr:col>14</xdr:col>
      <xdr:colOff>28575</xdr:colOff>
      <xdr:row>92</xdr:row>
      <xdr:rowOff>50031</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8750300" y="1572524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169044</xdr:rowOff>
    </xdr:from>
    <xdr:to>
      <xdr:col>14</xdr:col>
      <xdr:colOff>79375</xdr:colOff>
      <xdr:row>96</xdr:row>
      <xdr:rowOff>99194</xdr:rowOff>
    </xdr:to>
    <xdr:sp macro="" textlink="">
      <xdr:nvSpPr>
        <xdr:cNvPr id="440" name="フローチャート : 判断 439">
          <a:extLst>
            <a:ext uri="{FF2B5EF4-FFF2-40B4-BE49-F238E27FC236}">
              <a16:creationId xmlns:a16="http://schemas.microsoft.com/office/drawing/2014/main" xmlns="" id="{00000000-0008-0000-0600-0000B8010000}"/>
            </a:ext>
          </a:extLst>
        </xdr:cNvPr>
        <xdr:cNvSpPr/>
      </xdr:nvSpPr>
      <xdr:spPr>
        <a:xfrm>
          <a:off x="95885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90321</xdr:rowOff>
    </xdr:from>
    <xdr:ext cx="534377"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9359411" y="16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86291</xdr:rowOff>
    </xdr:from>
    <xdr:to>
      <xdr:col>12</xdr:col>
      <xdr:colOff>561975</xdr:colOff>
      <xdr:row>97</xdr:row>
      <xdr:rowOff>16441</xdr:rowOff>
    </xdr:to>
    <xdr:sp macro="" textlink="">
      <xdr:nvSpPr>
        <xdr:cNvPr id="442" name="フローチャート : 判断 441">
          <a:extLst>
            <a:ext uri="{FF2B5EF4-FFF2-40B4-BE49-F238E27FC236}">
              <a16:creationId xmlns:a16="http://schemas.microsoft.com/office/drawing/2014/main" xmlns="" id="{00000000-0008-0000-0600-0000BA010000}"/>
            </a:ext>
          </a:extLst>
        </xdr:cNvPr>
        <xdr:cNvSpPr/>
      </xdr:nvSpPr>
      <xdr:spPr>
        <a:xfrm>
          <a:off x="8699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7568</xdr:rowOff>
    </xdr:from>
    <xdr:ext cx="534377"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84831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125037</xdr:rowOff>
    </xdr:from>
    <xdr:to>
      <xdr:col>15</xdr:col>
      <xdr:colOff>231775</xdr:colOff>
      <xdr:row>94</xdr:row>
      <xdr:rowOff>55187</xdr:rowOff>
    </xdr:to>
    <xdr:sp macro="" textlink="">
      <xdr:nvSpPr>
        <xdr:cNvPr id="449" name="円/楕円 448">
          <a:extLst>
            <a:ext uri="{FF2B5EF4-FFF2-40B4-BE49-F238E27FC236}">
              <a16:creationId xmlns:a16="http://schemas.microsoft.com/office/drawing/2014/main" xmlns="" id="{00000000-0008-0000-0600-0000C1010000}"/>
            </a:ext>
          </a:extLst>
        </xdr:cNvPr>
        <xdr:cNvSpPr/>
      </xdr:nvSpPr>
      <xdr:spPr>
        <a:xfrm>
          <a:off x="10426700" y="160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78064</xdr:rowOff>
    </xdr:from>
    <xdr:ext cx="534377" cy="259045"/>
    <xdr:sp macro="" textlink="">
      <xdr:nvSpPr>
        <xdr:cNvPr id="450" name="普通建設事業費 （ うち更新整備　）該当値テキスト">
          <a:extLst>
            <a:ext uri="{FF2B5EF4-FFF2-40B4-BE49-F238E27FC236}">
              <a16:creationId xmlns:a16="http://schemas.microsoft.com/office/drawing/2014/main" xmlns="" id="{00000000-0008-0000-0600-0000C2010000}"/>
            </a:ext>
          </a:extLst>
        </xdr:cNvPr>
        <xdr:cNvSpPr txBox="1"/>
      </xdr:nvSpPr>
      <xdr:spPr>
        <a:xfrm>
          <a:off x="10528300" y="160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47,103</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170681</xdr:rowOff>
    </xdr:from>
    <xdr:to>
      <xdr:col>14</xdr:col>
      <xdr:colOff>79375</xdr:colOff>
      <xdr:row>92</xdr:row>
      <xdr:rowOff>100831</xdr:rowOff>
    </xdr:to>
    <xdr:sp macro="" textlink="">
      <xdr:nvSpPr>
        <xdr:cNvPr id="451" name="円/楕円 450">
          <a:extLst>
            <a:ext uri="{FF2B5EF4-FFF2-40B4-BE49-F238E27FC236}">
              <a16:creationId xmlns:a16="http://schemas.microsoft.com/office/drawing/2014/main" xmlns="" id="{00000000-0008-0000-0600-0000C3010000}"/>
            </a:ext>
          </a:extLst>
        </xdr:cNvPr>
        <xdr:cNvSpPr/>
      </xdr:nvSpPr>
      <xdr:spPr>
        <a:xfrm>
          <a:off x="9588500" y="157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90</xdr:row>
      <xdr:rowOff>117358</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9359411" y="1554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62,707</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72498</xdr:rowOff>
    </xdr:from>
    <xdr:to>
      <xdr:col>12</xdr:col>
      <xdr:colOff>561975</xdr:colOff>
      <xdr:row>92</xdr:row>
      <xdr:rowOff>2648</xdr:rowOff>
    </xdr:to>
    <xdr:sp macro="" textlink="">
      <xdr:nvSpPr>
        <xdr:cNvPr id="453" name="円/楕円 452">
          <a:extLst>
            <a:ext uri="{FF2B5EF4-FFF2-40B4-BE49-F238E27FC236}">
              <a16:creationId xmlns:a16="http://schemas.microsoft.com/office/drawing/2014/main" xmlns="" id="{00000000-0008-0000-0600-0000C5010000}"/>
            </a:ext>
          </a:extLst>
        </xdr:cNvPr>
        <xdr:cNvSpPr/>
      </xdr:nvSpPr>
      <xdr:spPr>
        <a:xfrm>
          <a:off x="8699500" y="156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19175</xdr:rowOff>
    </xdr:from>
    <xdr:ext cx="534377"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8483111" y="154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a:extLst>
            <a:ext uri="{FF2B5EF4-FFF2-40B4-BE49-F238E27FC236}">
              <a16:creationId xmlns:a16="http://schemas.microsoft.com/office/drawing/2014/main" xmlns="" id="{00000000-0008-0000-0600-0000C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6" name="正方形/長方形 455">
          <a:extLst>
            <a:ext uri="{FF2B5EF4-FFF2-40B4-BE49-F238E27FC236}">
              <a16:creationId xmlns:a16="http://schemas.microsoft.com/office/drawing/2014/main" xmlns="" id="{00000000-0008-0000-0600-0000C8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7" name="正方形/長方形 456">
          <a:extLst>
            <a:ext uri="{FF2B5EF4-FFF2-40B4-BE49-F238E27FC236}">
              <a16:creationId xmlns:a16="http://schemas.microsoft.com/office/drawing/2014/main" xmlns="" id="{00000000-0008-0000-0600-0000C9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8" name="正方形/長方形 457">
          <a:extLst>
            <a:ext uri="{FF2B5EF4-FFF2-40B4-BE49-F238E27FC236}">
              <a16:creationId xmlns:a16="http://schemas.microsoft.com/office/drawing/2014/main" xmlns="" id="{00000000-0008-0000-0600-0000CA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9" name="正方形/長方形 458">
          <a:extLst>
            <a:ext uri="{FF2B5EF4-FFF2-40B4-BE49-F238E27FC236}">
              <a16:creationId xmlns:a16="http://schemas.microsoft.com/office/drawing/2014/main" xmlns="" id="{00000000-0008-0000-0600-0000CB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0" name="正方形/長方形 459">
          <a:extLst>
            <a:ext uri="{FF2B5EF4-FFF2-40B4-BE49-F238E27FC236}">
              <a16:creationId xmlns:a16="http://schemas.microsoft.com/office/drawing/2014/main" xmlns="" id="{00000000-0008-0000-0600-0000C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a:extLst>
            <a:ext uri="{FF2B5EF4-FFF2-40B4-BE49-F238E27FC236}">
              <a16:creationId xmlns:a16="http://schemas.microsoft.com/office/drawing/2014/main" xmlns="" id="{00000000-0008-0000-0600-0000D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7645</xdr:rowOff>
    </xdr:from>
    <xdr:to>
      <xdr:col>23</xdr:col>
      <xdr:colOff>516889</xdr:colOff>
      <xdr:row>39</xdr:row>
      <xdr:rowOff>29876</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16317595" y="5322595"/>
          <a:ext cx="1269" cy="13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33703</xdr:rowOff>
    </xdr:from>
    <xdr:ext cx="378565" cy="259045"/>
    <xdr:sp macro="" textlink="">
      <xdr:nvSpPr>
        <xdr:cNvPr id="477" name="災害復旧事業費最小値テキスト">
          <a:extLst>
            <a:ext uri="{FF2B5EF4-FFF2-40B4-BE49-F238E27FC236}">
              <a16:creationId xmlns:a16="http://schemas.microsoft.com/office/drawing/2014/main" xmlns="" id="{00000000-0008-0000-0600-0000DD010000}"/>
            </a:ext>
          </a:extLst>
        </xdr:cNvPr>
        <xdr:cNvSpPr txBox="1"/>
      </xdr:nvSpPr>
      <xdr:spPr>
        <a:xfrm>
          <a:off x="16370300" y="67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39</xdr:row>
      <xdr:rowOff>29876</xdr:rowOff>
    </xdr:from>
    <xdr:to>
      <xdr:col>23</xdr:col>
      <xdr:colOff>606425</xdr:colOff>
      <xdr:row>39</xdr:row>
      <xdr:rowOff>29876</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6230600" y="67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125772</xdr:rowOff>
    </xdr:from>
    <xdr:ext cx="534377" cy="259045"/>
    <xdr:sp macro="" textlink="">
      <xdr:nvSpPr>
        <xdr:cNvPr id="479" name="災害復旧事業費最大値テキスト">
          <a:extLst>
            <a:ext uri="{FF2B5EF4-FFF2-40B4-BE49-F238E27FC236}">
              <a16:creationId xmlns:a16="http://schemas.microsoft.com/office/drawing/2014/main" xmlns="" id="{00000000-0008-0000-0600-0000DF010000}"/>
            </a:ext>
          </a:extLst>
        </xdr:cNvPr>
        <xdr:cNvSpPr txBox="1"/>
      </xdr:nvSpPr>
      <xdr:spPr>
        <a:xfrm>
          <a:off x="16370300" y="50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31</xdr:row>
      <xdr:rowOff>7645</xdr:rowOff>
    </xdr:from>
    <xdr:to>
      <xdr:col>23</xdr:col>
      <xdr:colOff>606425</xdr:colOff>
      <xdr:row>31</xdr:row>
      <xdr:rowOff>7645</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6230600" y="532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29876</xdr:rowOff>
    </xdr:from>
    <xdr:to>
      <xdr:col>23</xdr:col>
      <xdr:colOff>517525</xdr:colOff>
      <xdr:row>39</xdr:row>
      <xdr:rowOff>36049</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flipV="1">
          <a:off x="15481300" y="6716426"/>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2658</xdr:rowOff>
    </xdr:from>
    <xdr:ext cx="469744" cy="259045"/>
    <xdr:sp macro="" textlink="">
      <xdr:nvSpPr>
        <xdr:cNvPr id="482" name="災害復旧事業費平均値テキスト">
          <a:extLst>
            <a:ext uri="{FF2B5EF4-FFF2-40B4-BE49-F238E27FC236}">
              <a16:creationId xmlns:a16="http://schemas.microsoft.com/office/drawing/2014/main" xmlns="" id="{00000000-0008-0000-0600-0000E2010000}"/>
            </a:ext>
          </a:extLst>
        </xdr:cNvPr>
        <xdr:cNvSpPr txBox="1"/>
      </xdr:nvSpPr>
      <xdr:spPr>
        <a:xfrm>
          <a:off x="16370300" y="6346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151231</xdr:rowOff>
    </xdr:from>
    <xdr:to>
      <xdr:col>23</xdr:col>
      <xdr:colOff>568325</xdr:colOff>
      <xdr:row>38</xdr:row>
      <xdr:rowOff>81381</xdr:rowOff>
    </xdr:to>
    <xdr:sp macro="" textlink="">
      <xdr:nvSpPr>
        <xdr:cNvPr id="483" name="フローチャート : 判断 482">
          <a:extLst>
            <a:ext uri="{FF2B5EF4-FFF2-40B4-BE49-F238E27FC236}">
              <a16:creationId xmlns:a16="http://schemas.microsoft.com/office/drawing/2014/main" xmlns="" id="{00000000-0008-0000-0600-0000E3010000}"/>
            </a:ext>
          </a:extLst>
        </xdr:cNvPr>
        <xdr:cNvSpPr/>
      </xdr:nvSpPr>
      <xdr:spPr>
        <a:xfrm>
          <a:off x="162687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32068</xdr:rowOff>
    </xdr:from>
    <xdr:to>
      <xdr:col>22</xdr:col>
      <xdr:colOff>365125</xdr:colOff>
      <xdr:row>39</xdr:row>
      <xdr:rowOff>36049</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4592300" y="6718618"/>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12529</xdr:rowOff>
    </xdr:from>
    <xdr:to>
      <xdr:col>22</xdr:col>
      <xdr:colOff>415925</xdr:colOff>
      <xdr:row>38</xdr:row>
      <xdr:rowOff>114129</xdr:rowOff>
    </xdr:to>
    <xdr:sp macro="" textlink="">
      <xdr:nvSpPr>
        <xdr:cNvPr id="485" name="フローチャート : 判断 484">
          <a:extLst>
            <a:ext uri="{FF2B5EF4-FFF2-40B4-BE49-F238E27FC236}">
              <a16:creationId xmlns:a16="http://schemas.microsoft.com/office/drawing/2014/main" xmlns="" id="{00000000-0008-0000-0600-0000E5010000}"/>
            </a:ext>
          </a:extLst>
        </xdr:cNvPr>
        <xdr:cNvSpPr/>
      </xdr:nvSpPr>
      <xdr:spPr>
        <a:xfrm>
          <a:off x="15430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130656</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5233727" y="63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28315</xdr:rowOff>
    </xdr:from>
    <xdr:to>
      <xdr:col>21</xdr:col>
      <xdr:colOff>161925</xdr:colOff>
      <xdr:row>39</xdr:row>
      <xdr:rowOff>32068</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3703300" y="671486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20244</xdr:rowOff>
    </xdr:from>
    <xdr:to>
      <xdr:col>21</xdr:col>
      <xdr:colOff>212725</xdr:colOff>
      <xdr:row>38</xdr:row>
      <xdr:rowOff>121844</xdr:rowOff>
    </xdr:to>
    <xdr:sp macro="" textlink="">
      <xdr:nvSpPr>
        <xdr:cNvPr id="488" name="フローチャート : 判断 487">
          <a:extLst>
            <a:ext uri="{FF2B5EF4-FFF2-40B4-BE49-F238E27FC236}">
              <a16:creationId xmlns:a16="http://schemas.microsoft.com/office/drawing/2014/main" xmlns="" id="{00000000-0008-0000-0600-0000E8010000}"/>
            </a:ext>
          </a:extLst>
        </xdr:cNvPr>
        <xdr:cNvSpPr/>
      </xdr:nvSpPr>
      <xdr:spPr>
        <a:xfrm>
          <a:off x="14541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138371</xdr:rowOff>
    </xdr:from>
    <xdr:ext cx="469744"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43574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18123</xdr:rowOff>
    </xdr:from>
    <xdr:to>
      <xdr:col>19</xdr:col>
      <xdr:colOff>644525</xdr:colOff>
      <xdr:row>39</xdr:row>
      <xdr:rowOff>28315</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814300" y="670467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94006</xdr:rowOff>
    </xdr:from>
    <xdr:to>
      <xdr:col>20</xdr:col>
      <xdr:colOff>9525</xdr:colOff>
      <xdr:row>38</xdr:row>
      <xdr:rowOff>24155</xdr:rowOff>
    </xdr:to>
    <xdr:sp macro="" textlink="">
      <xdr:nvSpPr>
        <xdr:cNvPr id="491" name="フローチャート : 判断 490">
          <a:extLst>
            <a:ext uri="{FF2B5EF4-FFF2-40B4-BE49-F238E27FC236}">
              <a16:creationId xmlns:a16="http://schemas.microsoft.com/office/drawing/2014/main" xmlns="" id="{00000000-0008-0000-0600-0000EB010000}"/>
            </a:ext>
          </a:extLst>
        </xdr:cNvPr>
        <xdr:cNvSpPr/>
      </xdr:nvSpPr>
      <xdr:spPr>
        <a:xfrm>
          <a:off x="13652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40683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3436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71507</xdr:rowOff>
    </xdr:from>
    <xdr:to>
      <xdr:col>18</xdr:col>
      <xdr:colOff>492125</xdr:colOff>
      <xdr:row>39</xdr:row>
      <xdr:rowOff>1657</xdr:rowOff>
    </xdr:to>
    <xdr:sp macro="" textlink="">
      <xdr:nvSpPr>
        <xdr:cNvPr id="493" name="フローチャート : 判断 492">
          <a:extLst>
            <a:ext uri="{FF2B5EF4-FFF2-40B4-BE49-F238E27FC236}">
              <a16:creationId xmlns:a16="http://schemas.microsoft.com/office/drawing/2014/main" xmlns="" id="{00000000-0008-0000-0600-0000ED010000}"/>
            </a:ext>
          </a:extLst>
        </xdr:cNvPr>
        <xdr:cNvSpPr/>
      </xdr:nvSpPr>
      <xdr:spPr>
        <a:xfrm>
          <a:off x="12763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18184</xdr:rowOff>
    </xdr:from>
    <xdr:ext cx="469744"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579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150526</xdr:rowOff>
    </xdr:from>
    <xdr:to>
      <xdr:col>23</xdr:col>
      <xdr:colOff>568325</xdr:colOff>
      <xdr:row>39</xdr:row>
      <xdr:rowOff>80676</xdr:rowOff>
    </xdr:to>
    <xdr:sp macro="" textlink="">
      <xdr:nvSpPr>
        <xdr:cNvPr id="500" name="円/楕円 499">
          <a:extLst>
            <a:ext uri="{FF2B5EF4-FFF2-40B4-BE49-F238E27FC236}">
              <a16:creationId xmlns:a16="http://schemas.microsoft.com/office/drawing/2014/main" xmlns="" id="{00000000-0008-0000-0600-0000F4010000}"/>
            </a:ext>
          </a:extLst>
        </xdr:cNvPr>
        <xdr:cNvSpPr/>
      </xdr:nvSpPr>
      <xdr:spPr>
        <a:xfrm>
          <a:off x="16268700" y="66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65453</xdr:rowOff>
    </xdr:from>
    <xdr:ext cx="378565" cy="259045"/>
    <xdr:sp macro="" textlink="">
      <xdr:nvSpPr>
        <xdr:cNvPr id="501" name="災害復旧事業費該当値テキスト">
          <a:extLst>
            <a:ext uri="{FF2B5EF4-FFF2-40B4-BE49-F238E27FC236}">
              <a16:creationId xmlns:a16="http://schemas.microsoft.com/office/drawing/2014/main" xmlns="" id="{00000000-0008-0000-0600-0000F5010000}"/>
            </a:ext>
          </a:extLst>
        </xdr:cNvPr>
        <xdr:cNvSpPr txBox="1"/>
      </xdr:nvSpPr>
      <xdr:spPr>
        <a:xfrm>
          <a:off x="16370300" y="658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156699</xdr:rowOff>
    </xdr:from>
    <xdr:to>
      <xdr:col>22</xdr:col>
      <xdr:colOff>415925</xdr:colOff>
      <xdr:row>39</xdr:row>
      <xdr:rowOff>86849</xdr:rowOff>
    </xdr:to>
    <xdr:sp macro="" textlink="">
      <xdr:nvSpPr>
        <xdr:cNvPr id="502" name="円/楕円 501">
          <a:extLst>
            <a:ext uri="{FF2B5EF4-FFF2-40B4-BE49-F238E27FC236}">
              <a16:creationId xmlns:a16="http://schemas.microsoft.com/office/drawing/2014/main" xmlns="" id="{00000000-0008-0000-0600-0000F6010000}"/>
            </a:ext>
          </a:extLst>
        </xdr:cNvPr>
        <xdr:cNvSpPr/>
      </xdr:nvSpPr>
      <xdr:spPr>
        <a:xfrm>
          <a:off x="15430500" y="66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77976</xdr:rowOff>
    </xdr:from>
    <xdr:ext cx="378565"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79317" y="6764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152718</xdr:rowOff>
    </xdr:from>
    <xdr:to>
      <xdr:col>21</xdr:col>
      <xdr:colOff>212725</xdr:colOff>
      <xdr:row>39</xdr:row>
      <xdr:rowOff>82868</xdr:rowOff>
    </xdr:to>
    <xdr:sp macro="" textlink="">
      <xdr:nvSpPr>
        <xdr:cNvPr id="504" name="円/楕円 503">
          <a:extLst>
            <a:ext uri="{FF2B5EF4-FFF2-40B4-BE49-F238E27FC236}">
              <a16:creationId xmlns:a16="http://schemas.microsoft.com/office/drawing/2014/main" xmlns="" id="{00000000-0008-0000-0600-0000F8010000}"/>
            </a:ext>
          </a:extLst>
        </xdr:cNvPr>
        <xdr:cNvSpPr/>
      </xdr:nvSpPr>
      <xdr:spPr>
        <a:xfrm>
          <a:off x="14541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73995</xdr:rowOff>
    </xdr:from>
    <xdr:ext cx="378565"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4403017" y="676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148965</xdr:rowOff>
    </xdr:from>
    <xdr:to>
      <xdr:col>20</xdr:col>
      <xdr:colOff>9525</xdr:colOff>
      <xdr:row>39</xdr:row>
      <xdr:rowOff>79115</xdr:rowOff>
    </xdr:to>
    <xdr:sp macro="" textlink="">
      <xdr:nvSpPr>
        <xdr:cNvPr id="506" name="円/楕円 505">
          <a:extLst>
            <a:ext uri="{FF2B5EF4-FFF2-40B4-BE49-F238E27FC236}">
              <a16:creationId xmlns:a16="http://schemas.microsoft.com/office/drawing/2014/main" xmlns="" id="{00000000-0008-0000-0600-0000FA010000}"/>
            </a:ext>
          </a:extLst>
        </xdr:cNvPr>
        <xdr:cNvSpPr/>
      </xdr:nvSpPr>
      <xdr:spPr>
        <a:xfrm>
          <a:off x="13652500" y="66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70242</xdr:rowOff>
    </xdr:from>
    <xdr:ext cx="378565"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3514017" y="6756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138773</xdr:rowOff>
    </xdr:from>
    <xdr:to>
      <xdr:col>18</xdr:col>
      <xdr:colOff>492125</xdr:colOff>
      <xdr:row>39</xdr:row>
      <xdr:rowOff>68923</xdr:rowOff>
    </xdr:to>
    <xdr:sp macro="" textlink="">
      <xdr:nvSpPr>
        <xdr:cNvPr id="508" name="円/楕円 507">
          <a:extLst>
            <a:ext uri="{FF2B5EF4-FFF2-40B4-BE49-F238E27FC236}">
              <a16:creationId xmlns:a16="http://schemas.microsoft.com/office/drawing/2014/main" xmlns="" id="{00000000-0008-0000-0600-0000FC010000}"/>
            </a:ext>
          </a:extLst>
        </xdr:cNvPr>
        <xdr:cNvSpPr/>
      </xdr:nvSpPr>
      <xdr:spPr>
        <a:xfrm>
          <a:off x="12763500" y="66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60050</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579427" y="67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a:extLst>
            <a:ext uri="{FF2B5EF4-FFF2-40B4-BE49-F238E27FC236}">
              <a16:creationId xmlns:a16="http://schemas.microsoft.com/office/drawing/2014/main" xmlns="" id="{00000000-0008-0000-0600-0000FE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1" name="正方形/長方形 510">
          <a:extLst>
            <a:ext uri="{FF2B5EF4-FFF2-40B4-BE49-F238E27FC236}">
              <a16:creationId xmlns:a16="http://schemas.microsoft.com/office/drawing/2014/main" xmlns="" id="{00000000-0008-0000-0600-0000FF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2" name="正方形/長方形 511">
          <a:extLst>
            <a:ext uri="{FF2B5EF4-FFF2-40B4-BE49-F238E27FC236}">
              <a16:creationId xmlns:a16="http://schemas.microsoft.com/office/drawing/2014/main" xmlns="" id="{00000000-0008-0000-0600-00000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3" name="正方形/長方形 512">
          <a:extLst>
            <a:ext uri="{FF2B5EF4-FFF2-40B4-BE49-F238E27FC236}">
              <a16:creationId xmlns:a16="http://schemas.microsoft.com/office/drawing/2014/main" xmlns="" id="{00000000-0008-0000-0600-00000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4" name="正方形/長方形 513">
          <a:extLst>
            <a:ext uri="{FF2B5EF4-FFF2-40B4-BE49-F238E27FC236}">
              <a16:creationId xmlns:a16="http://schemas.microsoft.com/office/drawing/2014/main" xmlns="" id="{00000000-0008-0000-0600-00000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a:extLst>
            <a:ext uri="{FF2B5EF4-FFF2-40B4-BE49-F238E27FC236}">
              <a16:creationId xmlns:a16="http://schemas.microsoft.com/office/drawing/2014/main" xmlns="" id="{00000000-0008-0000-0600-00000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a:extLst>
            <a:ext uri="{FF2B5EF4-FFF2-40B4-BE49-F238E27FC236}">
              <a16:creationId xmlns:a16="http://schemas.microsoft.com/office/drawing/2014/main" xmlns="" id="{00000000-0008-0000-0600-00000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a:extLst>
            <a:ext uri="{FF2B5EF4-FFF2-40B4-BE49-F238E27FC236}">
              <a16:creationId xmlns:a16="http://schemas.microsoft.com/office/drawing/2014/main" xmlns="" id="{00000000-0008-0000-0600-00000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a:extLst>
            <a:ext uri="{FF2B5EF4-FFF2-40B4-BE49-F238E27FC236}">
              <a16:creationId xmlns:a16="http://schemas.microsoft.com/office/drawing/2014/main" xmlns="" id="{00000000-0008-0000-0600-00000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a:extLst>
            <a:ext uri="{FF2B5EF4-FFF2-40B4-BE49-F238E27FC236}">
              <a16:creationId xmlns:a16="http://schemas.microsoft.com/office/drawing/2014/main" xmlns="" id="{00000000-0008-0000-0600-00001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a:extLst>
            <a:ext uri="{FF2B5EF4-FFF2-40B4-BE49-F238E27FC236}">
              <a16:creationId xmlns:a16="http://schemas.microsoft.com/office/drawing/2014/main" xmlns="" id="{00000000-0008-0000-0600-00001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a:extLst>
            <a:ext uri="{FF2B5EF4-FFF2-40B4-BE49-F238E27FC236}">
              <a16:creationId xmlns:a16="http://schemas.microsoft.com/office/drawing/2014/main" xmlns="" id="{00000000-0008-0000-0600-00001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a:extLst>
            <a:ext uri="{FF2B5EF4-FFF2-40B4-BE49-F238E27FC236}">
              <a16:creationId xmlns:a16="http://schemas.microsoft.com/office/drawing/2014/main" xmlns="" id="{00000000-0008-0000-0600-00001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a:extLst>
            <a:ext uri="{FF2B5EF4-FFF2-40B4-BE49-F238E27FC236}">
              <a16:creationId xmlns:a16="http://schemas.microsoft.com/office/drawing/2014/main" xmlns="" id="{00000000-0008-0000-0600-00001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a:extLst>
            <a:ext uri="{FF2B5EF4-FFF2-40B4-BE49-F238E27FC236}">
              <a16:creationId xmlns:a16="http://schemas.microsoft.com/office/drawing/2014/main" xmlns="" id="{00000000-0008-0000-0600-00001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a:extLst>
            <a:ext uri="{FF2B5EF4-FFF2-40B4-BE49-F238E27FC236}">
              <a16:creationId xmlns:a16="http://schemas.microsoft.com/office/drawing/2014/main" xmlns="" id="{00000000-0008-0000-0600-00002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a:extLst>
            <a:ext uri="{FF2B5EF4-FFF2-40B4-BE49-F238E27FC236}">
              <a16:creationId xmlns:a16="http://schemas.microsoft.com/office/drawing/2014/main" xmlns="" id="{00000000-0008-0000-0600-00002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a:extLst>
            <a:ext uri="{FF2B5EF4-FFF2-40B4-BE49-F238E27FC236}">
              <a16:creationId xmlns:a16="http://schemas.microsoft.com/office/drawing/2014/main" xmlns="" id="{00000000-0008-0000-0600-00002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a:extLst>
            <a:ext uri="{FF2B5EF4-FFF2-40B4-BE49-F238E27FC236}">
              <a16:creationId xmlns:a16="http://schemas.microsoft.com/office/drawing/2014/main" xmlns="" id="{00000000-0008-0000-0600-00002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a:extLst>
            <a:ext uri="{FF2B5EF4-FFF2-40B4-BE49-F238E27FC236}">
              <a16:creationId xmlns:a16="http://schemas.microsoft.com/office/drawing/2014/main" xmlns="" id="{00000000-0008-0000-0600-00002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a:extLst>
            <a:ext uri="{FF2B5EF4-FFF2-40B4-BE49-F238E27FC236}">
              <a16:creationId xmlns:a16="http://schemas.microsoft.com/office/drawing/2014/main" xmlns="" id="{00000000-0008-0000-0600-00002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a:extLst>
            <a:ext uri="{FF2B5EF4-FFF2-40B4-BE49-F238E27FC236}">
              <a16:creationId xmlns:a16="http://schemas.microsoft.com/office/drawing/2014/main" xmlns="" id="{00000000-0008-0000-0600-00004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98461</xdr:rowOff>
    </xdr:from>
    <xdr:to>
      <xdr:col>23</xdr:col>
      <xdr:colOff>516889</xdr:colOff>
      <xdr:row>77</xdr:row>
      <xdr:rowOff>141917</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flipV="1">
          <a:off x="16317595" y="12099961"/>
          <a:ext cx="1269" cy="124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145744</xdr:rowOff>
    </xdr:from>
    <xdr:ext cx="534377" cy="259045"/>
    <xdr:sp macro="" textlink="">
      <xdr:nvSpPr>
        <xdr:cNvPr id="578" name="公債費最小値テキスト">
          <a:extLst>
            <a:ext uri="{FF2B5EF4-FFF2-40B4-BE49-F238E27FC236}">
              <a16:creationId xmlns:a16="http://schemas.microsoft.com/office/drawing/2014/main" xmlns="" id="{00000000-0008-0000-0600-000042020000}"/>
            </a:ext>
          </a:extLst>
        </xdr:cNvPr>
        <xdr:cNvSpPr txBox="1"/>
      </xdr:nvSpPr>
      <xdr:spPr>
        <a:xfrm>
          <a:off x="16370300" y="13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77</xdr:row>
      <xdr:rowOff>141917</xdr:rowOff>
    </xdr:from>
    <xdr:to>
      <xdr:col>23</xdr:col>
      <xdr:colOff>606425</xdr:colOff>
      <xdr:row>77</xdr:row>
      <xdr:rowOff>141917</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6230600" y="13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45138</xdr:rowOff>
    </xdr:from>
    <xdr:ext cx="599010" cy="259045"/>
    <xdr:sp macro="" textlink="">
      <xdr:nvSpPr>
        <xdr:cNvPr id="580" name="公債費最大値テキスト">
          <a:extLst>
            <a:ext uri="{FF2B5EF4-FFF2-40B4-BE49-F238E27FC236}">
              <a16:creationId xmlns:a16="http://schemas.microsoft.com/office/drawing/2014/main" xmlns="" id="{00000000-0008-0000-0600-000044020000}"/>
            </a:ext>
          </a:extLst>
        </xdr:cNvPr>
        <xdr:cNvSpPr txBox="1"/>
      </xdr:nvSpPr>
      <xdr:spPr>
        <a:xfrm>
          <a:off x="16370300" y="118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70</xdr:row>
      <xdr:rowOff>98461</xdr:rowOff>
    </xdr:from>
    <xdr:to>
      <xdr:col>23</xdr:col>
      <xdr:colOff>606425</xdr:colOff>
      <xdr:row>70</xdr:row>
      <xdr:rowOff>98461</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6230600" y="1209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139014</xdr:rowOff>
    </xdr:from>
    <xdr:to>
      <xdr:col>23</xdr:col>
      <xdr:colOff>517525</xdr:colOff>
      <xdr:row>73</xdr:row>
      <xdr:rowOff>149255</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5481300" y="12654864"/>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40340</xdr:rowOff>
    </xdr:from>
    <xdr:ext cx="534377" cy="259045"/>
    <xdr:sp macro="" textlink="">
      <xdr:nvSpPr>
        <xdr:cNvPr id="583" name="公債費平均値テキスト">
          <a:extLst>
            <a:ext uri="{FF2B5EF4-FFF2-40B4-BE49-F238E27FC236}">
              <a16:creationId xmlns:a16="http://schemas.microsoft.com/office/drawing/2014/main" xmlns="" id="{00000000-0008-0000-0600-000047020000}"/>
            </a:ext>
          </a:extLst>
        </xdr:cNvPr>
        <xdr:cNvSpPr txBox="1"/>
      </xdr:nvSpPr>
      <xdr:spPr>
        <a:xfrm>
          <a:off x="16370300" y="1238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17463</xdr:rowOff>
    </xdr:from>
    <xdr:to>
      <xdr:col>23</xdr:col>
      <xdr:colOff>568325</xdr:colOff>
      <xdr:row>73</xdr:row>
      <xdr:rowOff>119063</xdr:rowOff>
    </xdr:to>
    <xdr:sp macro="" textlink="">
      <xdr:nvSpPr>
        <xdr:cNvPr id="584" name="フローチャート : 判断 583">
          <a:extLst>
            <a:ext uri="{FF2B5EF4-FFF2-40B4-BE49-F238E27FC236}">
              <a16:creationId xmlns:a16="http://schemas.microsoft.com/office/drawing/2014/main" xmlns="" id="{00000000-0008-0000-0600-000048020000}"/>
            </a:ext>
          </a:extLst>
        </xdr:cNvPr>
        <xdr:cNvSpPr/>
      </xdr:nvSpPr>
      <xdr:spPr>
        <a:xfrm>
          <a:off x="162687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121869</xdr:rowOff>
    </xdr:from>
    <xdr:to>
      <xdr:col>22</xdr:col>
      <xdr:colOff>365125</xdr:colOff>
      <xdr:row>73</xdr:row>
      <xdr:rowOff>139014</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4592300" y="1263771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161206</xdr:rowOff>
    </xdr:from>
    <xdr:to>
      <xdr:col>22</xdr:col>
      <xdr:colOff>415925</xdr:colOff>
      <xdr:row>72</xdr:row>
      <xdr:rowOff>91356</xdr:rowOff>
    </xdr:to>
    <xdr:sp macro="" textlink="">
      <xdr:nvSpPr>
        <xdr:cNvPr id="586" name="フローチャート : 判断 585">
          <a:extLst>
            <a:ext uri="{FF2B5EF4-FFF2-40B4-BE49-F238E27FC236}">
              <a16:creationId xmlns:a16="http://schemas.microsoft.com/office/drawing/2014/main" xmlns="" id="{00000000-0008-0000-0600-00004A020000}"/>
            </a:ext>
          </a:extLst>
        </xdr:cNvPr>
        <xdr:cNvSpPr/>
      </xdr:nvSpPr>
      <xdr:spPr>
        <a:xfrm>
          <a:off x="15430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107883</xdr:rowOff>
    </xdr:from>
    <xdr:ext cx="534377"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014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100952</xdr:rowOff>
    </xdr:from>
    <xdr:to>
      <xdr:col>21</xdr:col>
      <xdr:colOff>161925</xdr:colOff>
      <xdr:row>73</xdr:row>
      <xdr:rowOff>121869</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3703300" y="12616802"/>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171219</xdr:rowOff>
    </xdr:from>
    <xdr:to>
      <xdr:col>21</xdr:col>
      <xdr:colOff>212725</xdr:colOff>
      <xdr:row>73</xdr:row>
      <xdr:rowOff>101369</xdr:rowOff>
    </xdr:to>
    <xdr:sp macro="" textlink="">
      <xdr:nvSpPr>
        <xdr:cNvPr id="589" name="フローチャート : 判断 588">
          <a:extLst>
            <a:ext uri="{FF2B5EF4-FFF2-40B4-BE49-F238E27FC236}">
              <a16:creationId xmlns:a16="http://schemas.microsoft.com/office/drawing/2014/main" xmlns="" id="{00000000-0008-0000-0600-00004D020000}"/>
            </a:ext>
          </a:extLst>
        </xdr:cNvPr>
        <xdr:cNvSpPr/>
      </xdr:nvSpPr>
      <xdr:spPr>
        <a:xfrm>
          <a:off x="14541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117896</xdr:rowOff>
    </xdr:from>
    <xdr:ext cx="534377"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325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100952</xdr:rowOff>
    </xdr:from>
    <xdr:to>
      <xdr:col>19</xdr:col>
      <xdr:colOff>644525</xdr:colOff>
      <xdr:row>73</xdr:row>
      <xdr:rowOff>148867</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flipV="1">
          <a:off x="12814300" y="12616802"/>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16342</xdr:rowOff>
    </xdr:from>
    <xdr:to>
      <xdr:col>20</xdr:col>
      <xdr:colOff>9525</xdr:colOff>
      <xdr:row>73</xdr:row>
      <xdr:rowOff>117942</xdr:rowOff>
    </xdr:to>
    <xdr:sp macro="" textlink="">
      <xdr:nvSpPr>
        <xdr:cNvPr id="592" name="フローチャート : 判断 591">
          <a:extLst>
            <a:ext uri="{FF2B5EF4-FFF2-40B4-BE49-F238E27FC236}">
              <a16:creationId xmlns:a16="http://schemas.microsoft.com/office/drawing/2014/main" xmlns="" id="{00000000-0008-0000-0600-000050020000}"/>
            </a:ext>
          </a:extLst>
        </xdr:cNvPr>
        <xdr:cNvSpPr/>
      </xdr:nvSpPr>
      <xdr:spPr>
        <a:xfrm>
          <a:off x="13652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134469</xdr:rowOff>
    </xdr:from>
    <xdr:ext cx="534377"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436111" y="123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73423</xdr:rowOff>
    </xdr:from>
    <xdr:to>
      <xdr:col>18</xdr:col>
      <xdr:colOff>492125</xdr:colOff>
      <xdr:row>73</xdr:row>
      <xdr:rowOff>3573</xdr:rowOff>
    </xdr:to>
    <xdr:sp macro="" textlink="">
      <xdr:nvSpPr>
        <xdr:cNvPr id="594" name="フローチャート : 判断 593">
          <a:extLst>
            <a:ext uri="{FF2B5EF4-FFF2-40B4-BE49-F238E27FC236}">
              <a16:creationId xmlns:a16="http://schemas.microsoft.com/office/drawing/2014/main" xmlns="" id="{00000000-0008-0000-0600-000052020000}"/>
            </a:ext>
          </a:extLst>
        </xdr:cNvPr>
        <xdr:cNvSpPr/>
      </xdr:nvSpPr>
      <xdr:spPr>
        <a:xfrm>
          <a:off x="12763500" y="1241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20100</xdr:rowOff>
    </xdr:from>
    <xdr:ext cx="534377"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547111" y="121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98455</xdr:rowOff>
    </xdr:from>
    <xdr:to>
      <xdr:col>23</xdr:col>
      <xdr:colOff>568325</xdr:colOff>
      <xdr:row>74</xdr:row>
      <xdr:rowOff>28605</xdr:rowOff>
    </xdr:to>
    <xdr:sp macro="" textlink="">
      <xdr:nvSpPr>
        <xdr:cNvPr id="601" name="円/楕円 600">
          <a:extLst>
            <a:ext uri="{FF2B5EF4-FFF2-40B4-BE49-F238E27FC236}">
              <a16:creationId xmlns:a16="http://schemas.microsoft.com/office/drawing/2014/main" xmlns="" id="{00000000-0008-0000-0600-000059020000}"/>
            </a:ext>
          </a:extLst>
        </xdr:cNvPr>
        <xdr:cNvSpPr/>
      </xdr:nvSpPr>
      <xdr:spPr>
        <a:xfrm>
          <a:off x="16268700" y="12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76882</xdr:rowOff>
    </xdr:from>
    <xdr:ext cx="534377" cy="259045"/>
    <xdr:sp macro="" textlink="">
      <xdr:nvSpPr>
        <xdr:cNvPr id="602" name="公債費該当値テキスト">
          <a:extLst>
            <a:ext uri="{FF2B5EF4-FFF2-40B4-BE49-F238E27FC236}">
              <a16:creationId xmlns:a16="http://schemas.microsoft.com/office/drawing/2014/main" xmlns="" id="{00000000-0008-0000-0600-00005A020000}"/>
            </a:ext>
          </a:extLst>
        </xdr:cNvPr>
        <xdr:cNvSpPr txBox="1"/>
      </xdr:nvSpPr>
      <xdr:spPr>
        <a:xfrm>
          <a:off x="16370300" y="125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88214</xdr:rowOff>
    </xdr:from>
    <xdr:to>
      <xdr:col>22</xdr:col>
      <xdr:colOff>415925</xdr:colOff>
      <xdr:row>74</xdr:row>
      <xdr:rowOff>18364</xdr:rowOff>
    </xdr:to>
    <xdr:sp macro="" textlink="">
      <xdr:nvSpPr>
        <xdr:cNvPr id="603" name="円/楕円 602">
          <a:extLst>
            <a:ext uri="{FF2B5EF4-FFF2-40B4-BE49-F238E27FC236}">
              <a16:creationId xmlns:a16="http://schemas.microsoft.com/office/drawing/2014/main" xmlns="" id="{00000000-0008-0000-0600-00005B020000}"/>
            </a:ext>
          </a:extLst>
        </xdr:cNvPr>
        <xdr:cNvSpPr/>
      </xdr:nvSpPr>
      <xdr:spPr>
        <a:xfrm>
          <a:off x="15430500" y="12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9491</xdr:rowOff>
    </xdr:from>
    <xdr:ext cx="534377"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5201411" y="126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71069</xdr:rowOff>
    </xdr:from>
    <xdr:to>
      <xdr:col>21</xdr:col>
      <xdr:colOff>212725</xdr:colOff>
      <xdr:row>74</xdr:row>
      <xdr:rowOff>1219</xdr:rowOff>
    </xdr:to>
    <xdr:sp macro="" textlink="">
      <xdr:nvSpPr>
        <xdr:cNvPr id="605" name="円/楕円 604">
          <a:extLst>
            <a:ext uri="{FF2B5EF4-FFF2-40B4-BE49-F238E27FC236}">
              <a16:creationId xmlns:a16="http://schemas.microsoft.com/office/drawing/2014/main" xmlns="" id="{00000000-0008-0000-0600-00005D020000}"/>
            </a:ext>
          </a:extLst>
        </xdr:cNvPr>
        <xdr:cNvSpPr/>
      </xdr:nvSpPr>
      <xdr:spPr>
        <a:xfrm>
          <a:off x="14541500" y="125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163796</xdr:rowOff>
    </xdr:from>
    <xdr:ext cx="534377"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4325111" y="126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50152</xdr:rowOff>
    </xdr:from>
    <xdr:to>
      <xdr:col>20</xdr:col>
      <xdr:colOff>9525</xdr:colOff>
      <xdr:row>73</xdr:row>
      <xdr:rowOff>151752</xdr:rowOff>
    </xdr:to>
    <xdr:sp macro="" textlink="">
      <xdr:nvSpPr>
        <xdr:cNvPr id="607" name="円/楕円 606">
          <a:extLst>
            <a:ext uri="{FF2B5EF4-FFF2-40B4-BE49-F238E27FC236}">
              <a16:creationId xmlns:a16="http://schemas.microsoft.com/office/drawing/2014/main" xmlns="" id="{00000000-0008-0000-0600-00005F020000}"/>
            </a:ext>
          </a:extLst>
        </xdr:cNvPr>
        <xdr:cNvSpPr/>
      </xdr:nvSpPr>
      <xdr:spPr>
        <a:xfrm>
          <a:off x="13652500" y="125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142879</xdr:rowOff>
    </xdr:from>
    <xdr:ext cx="534377"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3436111" y="126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98067</xdr:rowOff>
    </xdr:from>
    <xdr:to>
      <xdr:col>18</xdr:col>
      <xdr:colOff>492125</xdr:colOff>
      <xdr:row>74</xdr:row>
      <xdr:rowOff>28217</xdr:rowOff>
    </xdr:to>
    <xdr:sp macro="" textlink="">
      <xdr:nvSpPr>
        <xdr:cNvPr id="609" name="円/楕円 608">
          <a:extLst>
            <a:ext uri="{FF2B5EF4-FFF2-40B4-BE49-F238E27FC236}">
              <a16:creationId xmlns:a16="http://schemas.microsoft.com/office/drawing/2014/main" xmlns="" id="{00000000-0008-0000-0600-000061020000}"/>
            </a:ext>
          </a:extLst>
        </xdr:cNvPr>
        <xdr:cNvSpPr/>
      </xdr:nvSpPr>
      <xdr:spPr>
        <a:xfrm>
          <a:off x="12763500" y="126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19344</xdr:rowOff>
    </xdr:from>
    <xdr:ext cx="534377"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547111" y="127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a:extLst>
            <a:ext uri="{FF2B5EF4-FFF2-40B4-BE49-F238E27FC236}">
              <a16:creationId xmlns:a16="http://schemas.microsoft.com/office/drawing/2014/main" xmlns="" id="{00000000-0008-0000-0600-00007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64229</xdr:rowOff>
    </xdr:from>
    <xdr:to>
      <xdr:col>23</xdr:col>
      <xdr:colOff>516889</xdr:colOff>
      <xdr:row>98</xdr:row>
      <xdr:rowOff>150836</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6317595" y="15494729"/>
          <a:ext cx="1269" cy="145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154663</xdr:rowOff>
    </xdr:from>
    <xdr:ext cx="469744" cy="259045"/>
    <xdr:sp macro="" textlink="">
      <xdr:nvSpPr>
        <xdr:cNvPr id="635" name="積立金最小値テキスト">
          <a:extLst>
            <a:ext uri="{FF2B5EF4-FFF2-40B4-BE49-F238E27FC236}">
              <a16:creationId xmlns:a16="http://schemas.microsoft.com/office/drawing/2014/main" xmlns="" id="{00000000-0008-0000-0600-00007B020000}"/>
            </a:ext>
          </a:extLst>
        </xdr:cNvPr>
        <xdr:cNvSpPr txBox="1"/>
      </xdr:nvSpPr>
      <xdr:spPr>
        <a:xfrm>
          <a:off x="16370300" y="16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98</xdr:row>
      <xdr:rowOff>150836</xdr:rowOff>
    </xdr:from>
    <xdr:to>
      <xdr:col>23</xdr:col>
      <xdr:colOff>606425</xdr:colOff>
      <xdr:row>98</xdr:row>
      <xdr:rowOff>150836</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6230600" y="1695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10906</xdr:rowOff>
    </xdr:from>
    <xdr:ext cx="534377" cy="259045"/>
    <xdr:sp macro="" textlink="">
      <xdr:nvSpPr>
        <xdr:cNvPr id="637" name="積立金最大値テキスト">
          <a:extLst>
            <a:ext uri="{FF2B5EF4-FFF2-40B4-BE49-F238E27FC236}">
              <a16:creationId xmlns:a16="http://schemas.microsoft.com/office/drawing/2014/main" xmlns="" id="{00000000-0008-0000-0600-00007D020000}"/>
            </a:ext>
          </a:extLst>
        </xdr:cNvPr>
        <xdr:cNvSpPr txBox="1"/>
      </xdr:nvSpPr>
      <xdr:spPr>
        <a:xfrm>
          <a:off x="16370300" y="152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90</xdr:row>
      <xdr:rowOff>64229</xdr:rowOff>
    </xdr:from>
    <xdr:to>
      <xdr:col>23</xdr:col>
      <xdr:colOff>606425</xdr:colOff>
      <xdr:row>90</xdr:row>
      <xdr:rowOff>64229</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6230600" y="1549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140450</xdr:rowOff>
    </xdr:from>
    <xdr:to>
      <xdr:col>23</xdr:col>
      <xdr:colOff>517525</xdr:colOff>
      <xdr:row>98</xdr:row>
      <xdr:rowOff>10737</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5481300" y="16599650"/>
          <a:ext cx="838200" cy="2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95090</xdr:rowOff>
    </xdr:from>
    <xdr:ext cx="534377" cy="259045"/>
    <xdr:sp macro="" textlink="">
      <xdr:nvSpPr>
        <xdr:cNvPr id="640" name="積立金平均値テキスト">
          <a:extLst>
            <a:ext uri="{FF2B5EF4-FFF2-40B4-BE49-F238E27FC236}">
              <a16:creationId xmlns:a16="http://schemas.microsoft.com/office/drawing/2014/main" xmlns="" id="{00000000-0008-0000-0600-000080020000}"/>
            </a:ext>
          </a:extLst>
        </xdr:cNvPr>
        <xdr:cNvSpPr txBox="1"/>
      </xdr:nvSpPr>
      <xdr:spPr>
        <a:xfrm>
          <a:off x="16370300" y="163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72213</xdr:rowOff>
    </xdr:from>
    <xdr:to>
      <xdr:col>23</xdr:col>
      <xdr:colOff>568325</xdr:colOff>
      <xdr:row>97</xdr:row>
      <xdr:rowOff>2363</xdr:rowOff>
    </xdr:to>
    <xdr:sp macro="" textlink="">
      <xdr:nvSpPr>
        <xdr:cNvPr id="641" name="フローチャート : 判断 640">
          <a:extLst>
            <a:ext uri="{FF2B5EF4-FFF2-40B4-BE49-F238E27FC236}">
              <a16:creationId xmlns:a16="http://schemas.microsoft.com/office/drawing/2014/main" xmlns="" id="{00000000-0008-0000-0600-000081020000}"/>
            </a:ext>
          </a:extLst>
        </xdr:cNvPr>
        <xdr:cNvSpPr/>
      </xdr:nvSpPr>
      <xdr:spPr>
        <a:xfrm>
          <a:off x="162687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140450</xdr:rowOff>
    </xdr:from>
    <xdr:to>
      <xdr:col>22</xdr:col>
      <xdr:colOff>365125</xdr:colOff>
      <xdr:row>98</xdr:row>
      <xdr:rowOff>22591</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flipV="1">
          <a:off x="14592300" y="16599650"/>
          <a:ext cx="889000" cy="2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3142</xdr:rowOff>
    </xdr:from>
    <xdr:to>
      <xdr:col>22</xdr:col>
      <xdr:colOff>415925</xdr:colOff>
      <xdr:row>97</xdr:row>
      <xdr:rowOff>104742</xdr:rowOff>
    </xdr:to>
    <xdr:sp macro="" textlink="">
      <xdr:nvSpPr>
        <xdr:cNvPr id="643" name="フローチャート : 判断 642">
          <a:extLst>
            <a:ext uri="{FF2B5EF4-FFF2-40B4-BE49-F238E27FC236}">
              <a16:creationId xmlns:a16="http://schemas.microsoft.com/office/drawing/2014/main" xmlns="" id="{00000000-0008-0000-0600-000083020000}"/>
            </a:ext>
          </a:extLst>
        </xdr:cNvPr>
        <xdr:cNvSpPr/>
      </xdr:nvSpPr>
      <xdr:spPr>
        <a:xfrm>
          <a:off x="15430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95869</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01411" y="167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45189</xdr:rowOff>
    </xdr:from>
    <xdr:to>
      <xdr:col>21</xdr:col>
      <xdr:colOff>161925</xdr:colOff>
      <xdr:row>98</xdr:row>
      <xdr:rowOff>22591</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3703300" y="16161489"/>
          <a:ext cx="889000" cy="66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78809</xdr:rowOff>
    </xdr:from>
    <xdr:to>
      <xdr:col>21</xdr:col>
      <xdr:colOff>212725</xdr:colOff>
      <xdr:row>98</xdr:row>
      <xdr:rowOff>8959</xdr:rowOff>
    </xdr:to>
    <xdr:sp macro="" textlink="">
      <xdr:nvSpPr>
        <xdr:cNvPr id="646" name="フローチャート : 判断 645">
          <a:extLst>
            <a:ext uri="{FF2B5EF4-FFF2-40B4-BE49-F238E27FC236}">
              <a16:creationId xmlns:a16="http://schemas.microsoft.com/office/drawing/2014/main" xmlns="" id="{00000000-0008-0000-0600-000086020000}"/>
            </a:ext>
          </a:extLst>
        </xdr:cNvPr>
        <xdr:cNvSpPr/>
      </xdr:nvSpPr>
      <xdr:spPr>
        <a:xfrm>
          <a:off x="14541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25486</xdr:rowOff>
    </xdr:from>
    <xdr:ext cx="469744"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574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45189</xdr:rowOff>
    </xdr:from>
    <xdr:to>
      <xdr:col>19</xdr:col>
      <xdr:colOff>644525</xdr:colOff>
      <xdr:row>96</xdr:row>
      <xdr:rowOff>67168</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flipV="1">
          <a:off x="12814300" y="16161489"/>
          <a:ext cx="889000" cy="3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148434</xdr:rowOff>
    </xdr:from>
    <xdr:to>
      <xdr:col>20</xdr:col>
      <xdr:colOff>9525</xdr:colOff>
      <xdr:row>95</xdr:row>
      <xdr:rowOff>78584</xdr:rowOff>
    </xdr:to>
    <xdr:sp macro="" textlink="">
      <xdr:nvSpPr>
        <xdr:cNvPr id="649" name="フローチャート : 判断 648">
          <a:extLst>
            <a:ext uri="{FF2B5EF4-FFF2-40B4-BE49-F238E27FC236}">
              <a16:creationId xmlns:a16="http://schemas.microsoft.com/office/drawing/2014/main" xmlns="" id="{00000000-0008-0000-0600-000089020000}"/>
            </a:ext>
          </a:extLst>
        </xdr:cNvPr>
        <xdr:cNvSpPr/>
      </xdr:nvSpPr>
      <xdr:spPr>
        <a:xfrm>
          <a:off x="13652500" y="1626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69711</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63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52618</xdr:rowOff>
    </xdr:from>
    <xdr:to>
      <xdr:col>18</xdr:col>
      <xdr:colOff>492125</xdr:colOff>
      <xdr:row>97</xdr:row>
      <xdr:rowOff>154218</xdr:rowOff>
    </xdr:to>
    <xdr:sp macro="" textlink="">
      <xdr:nvSpPr>
        <xdr:cNvPr id="651" name="フローチャート : 判断 650">
          <a:extLst>
            <a:ext uri="{FF2B5EF4-FFF2-40B4-BE49-F238E27FC236}">
              <a16:creationId xmlns:a16="http://schemas.microsoft.com/office/drawing/2014/main" xmlns="" id="{00000000-0008-0000-0600-00008B020000}"/>
            </a:ext>
          </a:extLst>
        </xdr:cNvPr>
        <xdr:cNvSpPr/>
      </xdr:nvSpPr>
      <xdr:spPr>
        <a:xfrm>
          <a:off x="12763500" y="166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145345</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67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131387</xdr:rowOff>
    </xdr:from>
    <xdr:to>
      <xdr:col>23</xdr:col>
      <xdr:colOff>568325</xdr:colOff>
      <xdr:row>98</xdr:row>
      <xdr:rowOff>61537</xdr:rowOff>
    </xdr:to>
    <xdr:sp macro="" textlink="">
      <xdr:nvSpPr>
        <xdr:cNvPr id="658" name="円/楕円 657">
          <a:extLst>
            <a:ext uri="{FF2B5EF4-FFF2-40B4-BE49-F238E27FC236}">
              <a16:creationId xmlns:a16="http://schemas.microsoft.com/office/drawing/2014/main" xmlns="" id="{00000000-0008-0000-0600-000092020000}"/>
            </a:ext>
          </a:extLst>
        </xdr:cNvPr>
        <xdr:cNvSpPr/>
      </xdr:nvSpPr>
      <xdr:spPr>
        <a:xfrm>
          <a:off x="16268700" y="167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109814</xdr:rowOff>
    </xdr:from>
    <xdr:ext cx="469744" cy="259045"/>
    <xdr:sp macro="" textlink="">
      <xdr:nvSpPr>
        <xdr:cNvPr id="659" name="積立金該当値テキスト">
          <a:extLst>
            <a:ext uri="{FF2B5EF4-FFF2-40B4-BE49-F238E27FC236}">
              <a16:creationId xmlns:a16="http://schemas.microsoft.com/office/drawing/2014/main" xmlns="" id="{00000000-0008-0000-0600-000093020000}"/>
            </a:ext>
          </a:extLst>
        </xdr:cNvPr>
        <xdr:cNvSpPr txBox="1"/>
      </xdr:nvSpPr>
      <xdr:spPr>
        <a:xfrm>
          <a:off x="16370300" y="1674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89650</xdr:rowOff>
    </xdr:from>
    <xdr:to>
      <xdr:col>22</xdr:col>
      <xdr:colOff>415925</xdr:colOff>
      <xdr:row>97</xdr:row>
      <xdr:rowOff>19800</xdr:rowOff>
    </xdr:to>
    <xdr:sp macro="" textlink="">
      <xdr:nvSpPr>
        <xdr:cNvPr id="660" name="円/楕円 659">
          <a:extLst>
            <a:ext uri="{FF2B5EF4-FFF2-40B4-BE49-F238E27FC236}">
              <a16:creationId xmlns:a16="http://schemas.microsoft.com/office/drawing/2014/main" xmlns="" id="{00000000-0008-0000-0600-000094020000}"/>
            </a:ext>
          </a:extLst>
        </xdr:cNvPr>
        <xdr:cNvSpPr/>
      </xdr:nvSpPr>
      <xdr:spPr>
        <a:xfrm>
          <a:off x="15430500" y="165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36327</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5201411" y="163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143241</xdr:rowOff>
    </xdr:from>
    <xdr:to>
      <xdr:col>21</xdr:col>
      <xdr:colOff>212725</xdr:colOff>
      <xdr:row>98</xdr:row>
      <xdr:rowOff>73391</xdr:rowOff>
    </xdr:to>
    <xdr:sp macro="" textlink="">
      <xdr:nvSpPr>
        <xdr:cNvPr id="662" name="円/楕円 661">
          <a:extLst>
            <a:ext uri="{FF2B5EF4-FFF2-40B4-BE49-F238E27FC236}">
              <a16:creationId xmlns:a16="http://schemas.microsoft.com/office/drawing/2014/main" xmlns="" id="{00000000-0008-0000-0600-000096020000}"/>
            </a:ext>
          </a:extLst>
        </xdr:cNvPr>
        <xdr:cNvSpPr/>
      </xdr:nvSpPr>
      <xdr:spPr>
        <a:xfrm>
          <a:off x="14541500" y="167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64518</xdr:rowOff>
    </xdr:from>
    <xdr:ext cx="469744"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4357427" y="168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165839</xdr:rowOff>
    </xdr:from>
    <xdr:to>
      <xdr:col>20</xdr:col>
      <xdr:colOff>9525</xdr:colOff>
      <xdr:row>94</xdr:row>
      <xdr:rowOff>95989</xdr:rowOff>
    </xdr:to>
    <xdr:sp macro="" textlink="">
      <xdr:nvSpPr>
        <xdr:cNvPr id="664" name="円/楕円 663">
          <a:extLst>
            <a:ext uri="{FF2B5EF4-FFF2-40B4-BE49-F238E27FC236}">
              <a16:creationId xmlns:a16="http://schemas.microsoft.com/office/drawing/2014/main" xmlns="" id="{00000000-0008-0000-0600-000098020000}"/>
            </a:ext>
          </a:extLst>
        </xdr:cNvPr>
        <xdr:cNvSpPr/>
      </xdr:nvSpPr>
      <xdr:spPr>
        <a:xfrm>
          <a:off x="13652500" y="161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112516</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3436111" y="158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16368</xdr:rowOff>
    </xdr:from>
    <xdr:to>
      <xdr:col>18</xdr:col>
      <xdr:colOff>492125</xdr:colOff>
      <xdr:row>96</xdr:row>
      <xdr:rowOff>117968</xdr:rowOff>
    </xdr:to>
    <xdr:sp macro="" textlink="">
      <xdr:nvSpPr>
        <xdr:cNvPr id="666" name="円/楕円 665">
          <a:extLst>
            <a:ext uri="{FF2B5EF4-FFF2-40B4-BE49-F238E27FC236}">
              <a16:creationId xmlns:a16="http://schemas.microsoft.com/office/drawing/2014/main" xmlns="" id="{00000000-0008-0000-0600-00009A020000}"/>
            </a:ext>
          </a:extLst>
        </xdr:cNvPr>
        <xdr:cNvSpPr/>
      </xdr:nvSpPr>
      <xdr:spPr>
        <a:xfrm>
          <a:off x="12763500" y="164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134495</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547111" y="162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a:extLst>
            <a:ext uri="{FF2B5EF4-FFF2-40B4-BE49-F238E27FC236}">
              <a16:creationId xmlns:a16="http://schemas.microsoft.com/office/drawing/2014/main" xmlns="" id="{00000000-0008-0000-0600-0000B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100076</xdr:rowOff>
    </xdr:from>
    <xdr:to>
      <xdr:col>32</xdr:col>
      <xdr:colOff>186689</xdr:colOff>
      <xdr:row>39</xdr:row>
      <xdr:rowOff>44450</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22159595" y="5415026"/>
          <a:ext cx="1269"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0" name="投資及び出資金最小値テキスト">
          <a:extLst>
            <a:ext uri="{FF2B5EF4-FFF2-40B4-BE49-F238E27FC236}">
              <a16:creationId xmlns:a16="http://schemas.microsoft.com/office/drawing/2014/main" xmlns="" id="{00000000-0008-0000-0600-0000B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46753</xdr:rowOff>
    </xdr:from>
    <xdr:ext cx="469744" cy="259045"/>
    <xdr:sp macro="" textlink="">
      <xdr:nvSpPr>
        <xdr:cNvPr id="692" name="投資及び出資金最大値テキスト">
          <a:extLst>
            <a:ext uri="{FF2B5EF4-FFF2-40B4-BE49-F238E27FC236}">
              <a16:creationId xmlns:a16="http://schemas.microsoft.com/office/drawing/2014/main" xmlns="" id="{00000000-0008-0000-0600-0000B4020000}"/>
            </a:ext>
          </a:extLst>
        </xdr:cNvPr>
        <xdr:cNvSpPr txBox="1"/>
      </xdr:nvSpPr>
      <xdr:spPr>
        <a:xfrm>
          <a:off x="22212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31</xdr:row>
      <xdr:rowOff>100076</xdr:rowOff>
    </xdr:from>
    <xdr:to>
      <xdr:col>32</xdr:col>
      <xdr:colOff>276225</xdr:colOff>
      <xdr:row>31</xdr:row>
      <xdr:rowOff>100076</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22072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77487</xdr:rowOff>
    </xdr:from>
    <xdr:ext cx="378565" cy="259045"/>
    <xdr:sp macro="" textlink="">
      <xdr:nvSpPr>
        <xdr:cNvPr id="695" name="投資及び出資金平均値テキスト">
          <a:extLst>
            <a:ext uri="{FF2B5EF4-FFF2-40B4-BE49-F238E27FC236}">
              <a16:creationId xmlns:a16="http://schemas.microsoft.com/office/drawing/2014/main" xmlns="" id="{00000000-0008-0000-0600-0000B7020000}"/>
            </a:ext>
          </a:extLst>
        </xdr:cNvPr>
        <xdr:cNvSpPr txBox="1"/>
      </xdr:nvSpPr>
      <xdr:spPr>
        <a:xfrm>
          <a:off x="22212300" y="6421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696" name="フローチャート : 判断 695">
          <a:extLst>
            <a:ext uri="{FF2B5EF4-FFF2-40B4-BE49-F238E27FC236}">
              <a16:creationId xmlns:a16="http://schemas.microsoft.com/office/drawing/2014/main" xmlns="" id="{00000000-0008-0000-0600-0000B8020000}"/>
            </a:ext>
          </a:extLst>
        </xdr:cNvPr>
        <xdr:cNvSpPr/>
      </xdr:nvSpPr>
      <xdr:spPr>
        <a:xfrm>
          <a:off x="22110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698" name="フローチャート : 判断 697">
          <a:extLst>
            <a:ext uri="{FF2B5EF4-FFF2-40B4-BE49-F238E27FC236}">
              <a16:creationId xmlns:a16="http://schemas.microsoft.com/office/drawing/2014/main" xmlns="" id="{00000000-0008-0000-0600-0000BA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161307</xdr:rowOff>
    </xdr:from>
    <xdr:ext cx="378565"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21121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01" name="フローチャート : 判断 700">
          <a:extLst>
            <a:ext uri="{FF2B5EF4-FFF2-40B4-BE49-F238E27FC236}">
              <a16:creationId xmlns:a16="http://schemas.microsoft.com/office/drawing/2014/main" xmlns="" id="{00000000-0008-0000-0600-0000BD020000}"/>
            </a:ext>
          </a:extLst>
        </xdr:cNvPr>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137685</xdr:rowOff>
    </xdr:from>
    <xdr:ext cx="378565"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20245017" y="63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27686</xdr:rowOff>
    </xdr:from>
    <xdr:to>
      <xdr:col>28</xdr:col>
      <xdr:colOff>314325</xdr:colOff>
      <xdr:row>39</xdr:row>
      <xdr:rowOff>44450</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656300" y="671423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165100</xdr:rowOff>
    </xdr:from>
    <xdr:to>
      <xdr:col>28</xdr:col>
      <xdr:colOff>365125</xdr:colOff>
      <xdr:row>37</xdr:row>
      <xdr:rowOff>95250</xdr:rowOff>
    </xdr:to>
    <xdr:sp macro="" textlink="">
      <xdr:nvSpPr>
        <xdr:cNvPr id="704" name="フローチャート : 判断 703">
          <a:extLst>
            <a:ext uri="{FF2B5EF4-FFF2-40B4-BE49-F238E27FC236}">
              <a16:creationId xmlns:a16="http://schemas.microsoft.com/office/drawing/2014/main" xmlns="" id="{00000000-0008-0000-0600-0000C0020000}"/>
            </a:ext>
          </a:extLst>
        </xdr:cNvPr>
        <xdr:cNvSpPr/>
      </xdr:nvSpPr>
      <xdr:spPr>
        <a:xfrm>
          <a:off x="19494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111777</xdr:rowOff>
    </xdr:from>
    <xdr:ext cx="378565"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9356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105664</xdr:rowOff>
    </xdr:from>
    <xdr:to>
      <xdr:col>27</xdr:col>
      <xdr:colOff>161925</xdr:colOff>
      <xdr:row>31</xdr:row>
      <xdr:rowOff>35814</xdr:rowOff>
    </xdr:to>
    <xdr:sp macro="" textlink="">
      <xdr:nvSpPr>
        <xdr:cNvPr id="706" name="フローチャート : 判断 705">
          <a:extLst>
            <a:ext uri="{FF2B5EF4-FFF2-40B4-BE49-F238E27FC236}">
              <a16:creationId xmlns:a16="http://schemas.microsoft.com/office/drawing/2014/main" xmlns="" id="{00000000-0008-0000-0600-0000C2020000}"/>
            </a:ext>
          </a:extLst>
        </xdr:cNvPr>
        <xdr:cNvSpPr/>
      </xdr:nvSpPr>
      <xdr:spPr>
        <a:xfrm>
          <a:off x="18605500" y="524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52341</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421427"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a:extLst>
            <a:ext uri="{FF2B5EF4-FFF2-40B4-BE49-F238E27FC236}">
              <a16:creationId xmlns:a16="http://schemas.microsoft.com/office/drawing/2014/main" xmlns="" id="{00000000-0008-0000-0600-0000C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4" name="投資及び出資金該当値テキスト">
          <a:extLst>
            <a:ext uri="{FF2B5EF4-FFF2-40B4-BE49-F238E27FC236}">
              <a16:creationId xmlns:a16="http://schemas.microsoft.com/office/drawing/2014/main" xmlns="" id="{00000000-0008-0000-0600-0000C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a:extLst>
            <a:ext uri="{FF2B5EF4-FFF2-40B4-BE49-F238E27FC236}">
              <a16:creationId xmlns:a16="http://schemas.microsoft.com/office/drawing/2014/main" xmlns="" id="{00000000-0008-0000-0600-0000C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a:extLst>
            <a:ext uri="{FF2B5EF4-FFF2-40B4-BE49-F238E27FC236}">
              <a16:creationId xmlns:a16="http://schemas.microsoft.com/office/drawing/2014/main" xmlns="" id="{00000000-0008-0000-0600-0000C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a:extLst>
            <a:ext uri="{FF2B5EF4-FFF2-40B4-BE49-F238E27FC236}">
              <a16:creationId xmlns:a16="http://schemas.microsoft.com/office/drawing/2014/main" xmlns="" id="{00000000-0008-0000-0600-0000C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148336</xdr:rowOff>
    </xdr:from>
    <xdr:to>
      <xdr:col>27</xdr:col>
      <xdr:colOff>161925</xdr:colOff>
      <xdr:row>39</xdr:row>
      <xdr:rowOff>78486</xdr:rowOff>
    </xdr:to>
    <xdr:sp macro="" textlink="">
      <xdr:nvSpPr>
        <xdr:cNvPr id="721" name="円/楕円 720">
          <a:extLst>
            <a:ext uri="{FF2B5EF4-FFF2-40B4-BE49-F238E27FC236}">
              <a16:creationId xmlns:a16="http://schemas.microsoft.com/office/drawing/2014/main" xmlns="" id="{00000000-0008-0000-0600-0000D1020000}"/>
            </a:ext>
          </a:extLst>
        </xdr:cNvPr>
        <xdr:cNvSpPr/>
      </xdr:nvSpPr>
      <xdr:spPr>
        <a:xfrm>
          <a:off x="18605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69613</xdr:rowOff>
    </xdr:from>
    <xdr:ext cx="313932"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499333" y="6756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3" name="貸付金グラフ枠">
          <a:extLst>
            <a:ext uri="{FF2B5EF4-FFF2-40B4-BE49-F238E27FC236}">
              <a16:creationId xmlns:a16="http://schemas.microsoft.com/office/drawing/2014/main" xmlns="" id="{00000000-0008-0000-0600-0000E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45" name="貸付金最小値テキスト">
          <a:extLst>
            <a:ext uri="{FF2B5EF4-FFF2-40B4-BE49-F238E27FC236}">
              <a16:creationId xmlns:a16="http://schemas.microsoft.com/office/drawing/2014/main" xmlns="" id="{00000000-0008-0000-0600-0000E9020000}"/>
            </a:ext>
          </a:extLst>
        </xdr:cNvPr>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47" name="貸付金最大値テキスト">
          <a:extLst>
            <a:ext uri="{FF2B5EF4-FFF2-40B4-BE49-F238E27FC236}">
              <a16:creationId xmlns:a16="http://schemas.microsoft.com/office/drawing/2014/main" xmlns="" id="{00000000-0008-0000-0600-0000EB020000}"/>
            </a:ext>
          </a:extLst>
        </xdr:cNvPr>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77330</xdr:rowOff>
    </xdr:from>
    <xdr:to>
      <xdr:col>32</xdr:col>
      <xdr:colOff>187325</xdr:colOff>
      <xdr:row>56</xdr:row>
      <xdr:rowOff>169659</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1323300" y="9678530"/>
          <a:ext cx="838200" cy="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16501</xdr:rowOff>
    </xdr:from>
    <xdr:ext cx="534377" cy="259045"/>
    <xdr:sp macro="" textlink="">
      <xdr:nvSpPr>
        <xdr:cNvPr id="750" name="貸付金平均値テキスト">
          <a:extLst>
            <a:ext uri="{FF2B5EF4-FFF2-40B4-BE49-F238E27FC236}">
              <a16:creationId xmlns:a16="http://schemas.microsoft.com/office/drawing/2014/main" xmlns="" id="{00000000-0008-0000-0600-0000EE020000}"/>
            </a:ext>
          </a:extLst>
        </xdr:cNvPr>
        <xdr:cNvSpPr txBox="1"/>
      </xdr:nvSpPr>
      <xdr:spPr>
        <a:xfrm>
          <a:off x="22212300" y="9446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51" name="フローチャート : 判断 750">
          <a:extLst>
            <a:ext uri="{FF2B5EF4-FFF2-40B4-BE49-F238E27FC236}">
              <a16:creationId xmlns:a16="http://schemas.microsoft.com/office/drawing/2014/main" xmlns="" id="{00000000-0008-0000-0600-0000EF020000}"/>
            </a:ext>
          </a:extLst>
        </xdr:cNvPr>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77330</xdr:rowOff>
    </xdr:from>
    <xdr:to>
      <xdr:col>31</xdr:col>
      <xdr:colOff>34925</xdr:colOff>
      <xdr:row>57</xdr:row>
      <xdr:rowOff>8534</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flipV="1">
          <a:off x="20434300" y="9678530"/>
          <a:ext cx="889000" cy="1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53" name="フローチャート : 判断 752">
          <a:extLst>
            <a:ext uri="{FF2B5EF4-FFF2-40B4-BE49-F238E27FC236}">
              <a16:creationId xmlns:a16="http://schemas.microsoft.com/office/drawing/2014/main" xmlns="" id="{00000000-0008-0000-0600-0000F1020000}"/>
            </a:ext>
          </a:extLst>
        </xdr:cNvPr>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149356</xdr:rowOff>
    </xdr:from>
    <xdr:ext cx="534377"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434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146024</xdr:rowOff>
    </xdr:from>
    <xdr:to>
      <xdr:col>29</xdr:col>
      <xdr:colOff>517525</xdr:colOff>
      <xdr:row>57</xdr:row>
      <xdr:rowOff>8534</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9545300" y="9747224"/>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56" name="フローチャート : 判断 755">
          <a:extLst>
            <a:ext uri="{FF2B5EF4-FFF2-40B4-BE49-F238E27FC236}">
              <a16:creationId xmlns:a16="http://schemas.microsoft.com/office/drawing/2014/main" xmlns="" id="{00000000-0008-0000-0600-0000F4020000}"/>
            </a:ext>
          </a:extLst>
        </xdr:cNvPr>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140784</xdr:rowOff>
    </xdr:from>
    <xdr:ext cx="534377"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671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130925</xdr:rowOff>
    </xdr:from>
    <xdr:to>
      <xdr:col>28</xdr:col>
      <xdr:colOff>314325</xdr:colOff>
      <xdr:row>56</xdr:row>
      <xdr:rowOff>146024</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656300" y="9560675"/>
          <a:ext cx="889000" cy="18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161468</xdr:rowOff>
    </xdr:from>
    <xdr:to>
      <xdr:col>28</xdr:col>
      <xdr:colOff>365125</xdr:colOff>
      <xdr:row>56</xdr:row>
      <xdr:rowOff>91618</xdr:rowOff>
    </xdr:to>
    <xdr:sp macro="" textlink="">
      <xdr:nvSpPr>
        <xdr:cNvPr id="759" name="フローチャート : 判断 758">
          <a:extLst>
            <a:ext uri="{FF2B5EF4-FFF2-40B4-BE49-F238E27FC236}">
              <a16:creationId xmlns:a16="http://schemas.microsoft.com/office/drawing/2014/main" xmlns="" id="{00000000-0008-0000-0600-0000F7020000}"/>
            </a:ext>
          </a:extLst>
        </xdr:cNvPr>
        <xdr:cNvSpPr/>
      </xdr:nvSpPr>
      <xdr:spPr>
        <a:xfrm>
          <a:off x="19494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108145</xdr:rowOff>
    </xdr:from>
    <xdr:ext cx="534377"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278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170688</xdr:rowOff>
    </xdr:from>
    <xdr:to>
      <xdr:col>27</xdr:col>
      <xdr:colOff>161925</xdr:colOff>
      <xdr:row>56</xdr:row>
      <xdr:rowOff>100838</xdr:rowOff>
    </xdr:to>
    <xdr:sp macro="" textlink="">
      <xdr:nvSpPr>
        <xdr:cNvPr id="761" name="フローチャート : 判断 760">
          <a:extLst>
            <a:ext uri="{FF2B5EF4-FFF2-40B4-BE49-F238E27FC236}">
              <a16:creationId xmlns:a16="http://schemas.microsoft.com/office/drawing/2014/main" xmlns="" id="{00000000-0008-0000-0600-0000F9020000}"/>
            </a:ext>
          </a:extLst>
        </xdr:cNvPr>
        <xdr:cNvSpPr/>
      </xdr:nvSpPr>
      <xdr:spPr>
        <a:xfrm>
          <a:off x="18605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91965</xdr:rowOff>
    </xdr:from>
    <xdr:ext cx="534377"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389111" y="96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118859</xdr:rowOff>
    </xdr:from>
    <xdr:to>
      <xdr:col>32</xdr:col>
      <xdr:colOff>238125</xdr:colOff>
      <xdr:row>57</xdr:row>
      <xdr:rowOff>49009</xdr:rowOff>
    </xdr:to>
    <xdr:sp macro="" textlink="">
      <xdr:nvSpPr>
        <xdr:cNvPr id="768" name="円/楕円 767">
          <a:extLst>
            <a:ext uri="{FF2B5EF4-FFF2-40B4-BE49-F238E27FC236}">
              <a16:creationId xmlns:a16="http://schemas.microsoft.com/office/drawing/2014/main" xmlns="" id="{00000000-0008-0000-0600-000000030000}"/>
            </a:ext>
          </a:extLst>
        </xdr:cNvPr>
        <xdr:cNvSpPr/>
      </xdr:nvSpPr>
      <xdr:spPr>
        <a:xfrm>
          <a:off x="22110700" y="97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97286</xdr:rowOff>
    </xdr:from>
    <xdr:ext cx="534377" cy="259045"/>
    <xdr:sp macro="" textlink="">
      <xdr:nvSpPr>
        <xdr:cNvPr id="769" name="貸付金該当値テキスト">
          <a:extLst>
            <a:ext uri="{FF2B5EF4-FFF2-40B4-BE49-F238E27FC236}">
              <a16:creationId xmlns:a16="http://schemas.microsoft.com/office/drawing/2014/main" xmlns="" id="{00000000-0008-0000-0600-000001030000}"/>
            </a:ext>
          </a:extLst>
        </xdr:cNvPr>
        <xdr:cNvSpPr txBox="1"/>
      </xdr:nvSpPr>
      <xdr:spPr>
        <a:xfrm>
          <a:off x="22212300" y="96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26530</xdr:rowOff>
    </xdr:from>
    <xdr:to>
      <xdr:col>31</xdr:col>
      <xdr:colOff>85725</xdr:colOff>
      <xdr:row>56</xdr:row>
      <xdr:rowOff>128130</xdr:rowOff>
    </xdr:to>
    <xdr:sp macro="" textlink="">
      <xdr:nvSpPr>
        <xdr:cNvPr id="770" name="円/楕円 769">
          <a:extLst>
            <a:ext uri="{FF2B5EF4-FFF2-40B4-BE49-F238E27FC236}">
              <a16:creationId xmlns:a16="http://schemas.microsoft.com/office/drawing/2014/main" xmlns="" id="{00000000-0008-0000-0600-000002030000}"/>
            </a:ext>
          </a:extLst>
        </xdr:cNvPr>
        <xdr:cNvSpPr/>
      </xdr:nvSpPr>
      <xdr:spPr>
        <a:xfrm>
          <a:off x="21272500" y="96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144657</xdr:rowOff>
    </xdr:from>
    <xdr:ext cx="534377"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1043411" y="94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129184</xdr:rowOff>
    </xdr:from>
    <xdr:to>
      <xdr:col>29</xdr:col>
      <xdr:colOff>568325</xdr:colOff>
      <xdr:row>57</xdr:row>
      <xdr:rowOff>59334</xdr:rowOff>
    </xdr:to>
    <xdr:sp macro="" textlink="">
      <xdr:nvSpPr>
        <xdr:cNvPr id="772" name="円/楕円 771">
          <a:extLst>
            <a:ext uri="{FF2B5EF4-FFF2-40B4-BE49-F238E27FC236}">
              <a16:creationId xmlns:a16="http://schemas.microsoft.com/office/drawing/2014/main" xmlns="" id="{00000000-0008-0000-0600-000004030000}"/>
            </a:ext>
          </a:extLst>
        </xdr:cNvPr>
        <xdr:cNvSpPr/>
      </xdr:nvSpPr>
      <xdr:spPr>
        <a:xfrm>
          <a:off x="20383500" y="97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50461</xdr:rowOff>
    </xdr:from>
    <xdr:ext cx="534377"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0167111" y="98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95224</xdr:rowOff>
    </xdr:from>
    <xdr:to>
      <xdr:col>28</xdr:col>
      <xdr:colOff>365125</xdr:colOff>
      <xdr:row>57</xdr:row>
      <xdr:rowOff>25374</xdr:rowOff>
    </xdr:to>
    <xdr:sp macro="" textlink="">
      <xdr:nvSpPr>
        <xdr:cNvPr id="774" name="円/楕円 773">
          <a:extLst>
            <a:ext uri="{FF2B5EF4-FFF2-40B4-BE49-F238E27FC236}">
              <a16:creationId xmlns:a16="http://schemas.microsoft.com/office/drawing/2014/main" xmlns="" id="{00000000-0008-0000-0600-000006030000}"/>
            </a:ext>
          </a:extLst>
        </xdr:cNvPr>
        <xdr:cNvSpPr/>
      </xdr:nvSpPr>
      <xdr:spPr>
        <a:xfrm>
          <a:off x="19494500" y="96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16501</xdr:rowOff>
    </xdr:from>
    <xdr:ext cx="534377"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9278111" y="97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80125</xdr:rowOff>
    </xdr:from>
    <xdr:to>
      <xdr:col>27</xdr:col>
      <xdr:colOff>161925</xdr:colOff>
      <xdr:row>56</xdr:row>
      <xdr:rowOff>10275</xdr:rowOff>
    </xdr:to>
    <xdr:sp macro="" textlink="">
      <xdr:nvSpPr>
        <xdr:cNvPr id="776" name="円/楕円 775">
          <a:extLst>
            <a:ext uri="{FF2B5EF4-FFF2-40B4-BE49-F238E27FC236}">
              <a16:creationId xmlns:a16="http://schemas.microsoft.com/office/drawing/2014/main" xmlns="" id="{00000000-0008-0000-0600-000008030000}"/>
            </a:ext>
          </a:extLst>
        </xdr:cNvPr>
        <xdr:cNvSpPr/>
      </xdr:nvSpPr>
      <xdr:spPr>
        <a:xfrm>
          <a:off x="18605500" y="95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26802</xdr:rowOff>
    </xdr:from>
    <xdr:ext cx="534377"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389111" y="928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6" name="繰出金グラフ枠">
          <a:extLst>
            <a:ext uri="{FF2B5EF4-FFF2-40B4-BE49-F238E27FC236}">
              <a16:creationId xmlns:a16="http://schemas.microsoft.com/office/drawing/2014/main" xmlns="" id="{00000000-0008-0000-0600-00001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83007</xdr:rowOff>
    </xdr:from>
    <xdr:to>
      <xdr:col>32</xdr:col>
      <xdr:colOff>186689</xdr:colOff>
      <xdr:row>78</xdr:row>
      <xdr:rowOff>107696</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2159595" y="12255957"/>
          <a:ext cx="1269" cy="122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111523</xdr:rowOff>
    </xdr:from>
    <xdr:ext cx="313932" cy="259045"/>
    <xdr:sp macro="" textlink="">
      <xdr:nvSpPr>
        <xdr:cNvPr id="798" name="繰出金最小値テキスト">
          <a:extLst>
            <a:ext uri="{FF2B5EF4-FFF2-40B4-BE49-F238E27FC236}">
              <a16:creationId xmlns:a16="http://schemas.microsoft.com/office/drawing/2014/main" xmlns="" id="{00000000-0008-0000-0600-00001E030000}"/>
            </a:ext>
          </a:extLst>
        </xdr:cNvPr>
        <xdr:cNvSpPr txBox="1"/>
      </xdr:nvSpPr>
      <xdr:spPr>
        <a:xfrm>
          <a:off x="22212300" y="13484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78</xdr:row>
      <xdr:rowOff>107696</xdr:rowOff>
    </xdr:from>
    <xdr:to>
      <xdr:col>32</xdr:col>
      <xdr:colOff>276225</xdr:colOff>
      <xdr:row>78</xdr:row>
      <xdr:rowOff>107696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134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29684</xdr:rowOff>
    </xdr:from>
    <xdr:ext cx="469744" cy="259045"/>
    <xdr:sp macro="" textlink="">
      <xdr:nvSpPr>
        <xdr:cNvPr id="800" name="繰出金最大値テキスト">
          <a:extLst>
            <a:ext uri="{FF2B5EF4-FFF2-40B4-BE49-F238E27FC236}">
              <a16:creationId xmlns:a16="http://schemas.microsoft.com/office/drawing/2014/main" xmlns="" id="{00000000-0008-0000-0600-000020030000}"/>
            </a:ext>
          </a:extLst>
        </xdr:cNvPr>
        <xdr:cNvSpPr txBox="1"/>
      </xdr:nvSpPr>
      <xdr:spPr>
        <a:xfrm>
          <a:off x="22212300" y="120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71</xdr:row>
      <xdr:rowOff>83007</xdr:rowOff>
    </xdr:from>
    <xdr:to>
      <xdr:col>32</xdr:col>
      <xdr:colOff>276225</xdr:colOff>
      <xdr:row>71</xdr:row>
      <xdr:rowOff>83007</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2072600" y="1225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82093</xdr:rowOff>
    </xdr:from>
    <xdr:to>
      <xdr:col>32</xdr:col>
      <xdr:colOff>187325</xdr:colOff>
      <xdr:row>78</xdr:row>
      <xdr:rowOff>107696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1323300" y="13455193"/>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114520</xdr:rowOff>
    </xdr:from>
    <xdr:ext cx="469744" cy="259045"/>
    <xdr:sp macro="" textlink="">
      <xdr:nvSpPr>
        <xdr:cNvPr id="803" name="繰出金平均値テキスト">
          <a:extLst>
            <a:ext uri="{FF2B5EF4-FFF2-40B4-BE49-F238E27FC236}">
              <a16:creationId xmlns:a16="http://schemas.microsoft.com/office/drawing/2014/main" xmlns="" id="{00000000-0008-0000-0600-000023030000}"/>
            </a:ext>
          </a:extLst>
        </xdr:cNvPr>
        <xdr:cNvSpPr txBox="1"/>
      </xdr:nvSpPr>
      <xdr:spPr>
        <a:xfrm>
          <a:off x="22212300" y="1280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91643</xdr:rowOff>
    </xdr:from>
    <xdr:to>
      <xdr:col>32</xdr:col>
      <xdr:colOff>238125</xdr:colOff>
      <xdr:row>76</xdr:row>
      <xdr:rowOff>21794</xdr:rowOff>
    </xdr:to>
    <xdr:sp macro="" textlink="">
      <xdr:nvSpPr>
        <xdr:cNvPr id="804" name="フローチャート : 判断 803">
          <a:extLst>
            <a:ext uri="{FF2B5EF4-FFF2-40B4-BE49-F238E27FC236}">
              <a16:creationId xmlns:a16="http://schemas.microsoft.com/office/drawing/2014/main" xmlns="" id="{00000000-0008-0000-0600-000024030000}"/>
            </a:ext>
          </a:extLst>
        </xdr:cNvPr>
        <xdr:cNvSpPr/>
      </xdr:nvSpPr>
      <xdr:spPr>
        <a:xfrm>
          <a:off x="221107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82093</xdr:rowOff>
    </xdr:from>
    <xdr:to>
      <xdr:col>31</xdr:col>
      <xdr:colOff>34925</xdr:colOff>
      <xdr:row>78</xdr:row>
      <xdr:rowOff>96265</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20434300" y="13455193"/>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13919</xdr:rowOff>
    </xdr:from>
    <xdr:to>
      <xdr:col>31</xdr:col>
      <xdr:colOff>85725</xdr:colOff>
      <xdr:row>75</xdr:row>
      <xdr:rowOff>115519</xdr:rowOff>
    </xdr:to>
    <xdr:sp macro="" textlink="">
      <xdr:nvSpPr>
        <xdr:cNvPr id="806" name="フローチャート : 判断 805">
          <a:extLst>
            <a:ext uri="{FF2B5EF4-FFF2-40B4-BE49-F238E27FC236}">
              <a16:creationId xmlns:a16="http://schemas.microsoft.com/office/drawing/2014/main" xmlns="" id="{00000000-0008-0000-0600-000026030000}"/>
            </a:ext>
          </a:extLst>
        </xdr:cNvPr>
        <xdr:cNvSpPr/>
      </xdr:nvSpPr>
      <xdr:spPr>
        <a:xfrm>
          <a:off x="21272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132046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75727"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96265</xdr:rowOff>
    </xdr:from>
    <xdr:to>
      <xdr:col>29</xdr:col>
      <xdr:colOff>517525</xdr:colOff>
      <xdr:row>78</xdr:row>
      <xdr:rowOff>115012</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19545300" y="13469365"/>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45923</xdr:rowOff>
    </xdr:from>
    <xdr:to>
      <xdr:col>29</xdr:col>
      <xdr:colOff>568325</xdr:colOff>
      <xdr:row>76</xdr:row>
      <xdr:rowOff>147523</xdr:rowOff>
    </xdr:to>
    <xdr:sp macro="" textlink="">
      <xdr:nvSpPr>
        <xdr:cNvPr id="809" name="フローチャート : 判断 808">
          <a:extLst>
            <a:ext uri="{FF2B5EF4-FFF2-40B4-BE49-F238E27FC236}">
              <a16:creationId xmlns:a16="http://schemas.microsoft.com/office/drawing/2014/main" xmlns="" id="{00000000-0008-0000-0600-000029030000}"/>
            </a:ext>
          </a:extLst>
        </xdr:cNvPr>
        <xdr:cNvSpPr/>
      </xdr:nvSpPr>
      <xdr:spPr>
        <a:xfrm>
          <a:off x="20383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74</xdr:row>
      <xdr:rowOff>164051</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50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109525</xdr:rowOff>
    </xdr:from>
    <xdr:to>
      <xdr:col>28</xdr:col>
      <xdr:colOff>314325</xdr:colOff>
      <xdr:row>78</xdr:row>
      <xdr:rowOff>115012</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656300" y="1348262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116332</xdr:rowOff>
    </xdr:from>
    <xdr:to>
      <xdr:col>28</xdr:col>
      <xdr:colOff>365125</xdr:colOff>
      <xdr:row>76</xdr:row>
      <xdr:rowOff>46481</xdr:rowOff>
    </xdr:to>
    <xdr:sp macro="" textlink="">
      <xdr:nvSpPr>
        <xdr:cNvPr id="812" name="フローチャート : 判断 811">
          <a:extLst>
            <a:ext uri="{FF2B5EF4-FFF2-40B4-BE49-F238E27FC236}">
              <a16:creationId xmlns:a16="http://schemas.microsoft.com/office/drawing/2014/main" xmlns="" id="{00000000-0008-0000-0600-00002C030000}"/>
            </a:ext>
          </a:extLst>
        </xdr:cNvPr>
        <xdr:cNvSpPr/>
      </xdr:nvSpPr>
      <xdr:spPr>
        <a:xfrm>
          <a:off x="19494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63009</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10427"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75642</xdr:rowOff>
    </xdr:from>
    <xdr:to>
      <xdr:col>27</xdr:col>
      <xdr:colOff>161925</xdr:colOff>
      <xdr:row>77</xdr:row>
      <xdr:rowOff>5792</xdr:rowOff>
    </xdr:to>
    <xdr:sp macro="" textlink="">
      <xdr:nvSpPr>
        <xdr:cNvPr id="814" name="フローチャート : 判断 813">
          <a:extLst>
            <a:ext uri="{FF2B5EF4-FFF2-40B4-BE49-F238E27FC236}">
              <a16:creationId xmlns:a16="http://schemas.microsoft.com/office/drawing/2014/main" xmlns="" id="{00000000-0008-0000-0600-00002E030000}"/>
            </a:ext>
          </a:extLst>
        </xdr:cNvPr>
        <xdr:cNvSpPr/>
      </xdr:nvSpPr>
      <xdr:spPr>
        <a:xfrm>
          <a:off x="18605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75</xdr:row>
      <xdr:rowOff>22318</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467017" y="12881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56896</xdr:rowOff>
    </xdr:from>
    <xdr:to>
      <xdr:col>32</xdr:col>
      <xdr:colOff>238125</xdr:colOff>
      <xdr:row>78</xdr:row>
      <xdr:rowOff>158496</xdr:rowOff>
    </xdr:to>
    <xdr:sp macro="" textlink="">
      <xdr:nvSpPr>
        <xdr:cNvPr id="821" name="円/楕円 820">
          <a:extLst>
            <a:ext uri="{FF2B5EF4-FFF2-40B4-BE49-F238E27FC236}">
              <a16:creationId xmlns:a16="http://schemas.microsoft.com/office/drawing/2014/main" xmlns="" id="{00000000-0008-0000-0600-000035030000}"/>
            </a:ext>
          </a:extLst>
        </xdr:cNvPr>
        <xdr:cNvSpPr/>
      </xdr:nvSpPr>
      <xdr:spPr>
        <a:xfrm>
          <a:off x="221107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143273</xdr:rowOff>
    </xdr:from>
    <xdr:ext cx="313932" cy="259045"/>
    <xdr:sp macro="" textlink="">
      <xdr:nvSpPr>
        <xdr:cNvPr id="822" name="繰出金該当値テキスト">
          <a:extLst>
            <a:ext uri="{FF2B5EF4-FFF2-40B4-BE49-F238E27FC236}">
              <a16:creationId xmlns:a16="http://schemas.microsoft.com/office/drawing/2014/main" xmlns="" id="{00000000-0008-0000-0600-000036030000}"/>
            </a:ext>
          </a:extLst>
        </xdr:cNvPr>
        <xdr:cNvSpPr txBox="1"/>
      </xdr:nvSpPr>
      <xdr:spPr>
        <a:xfrm>
          <a:off x="22212300" y="13344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31293</xdr:rowOff>
    </xdr:from>
    <xdr:to>
      <xdr:col>31</xdr:col>
      <xdr:colOff>85725</xdr:colOff>
      <xdr:row>78</xdr:row>
      <xdr:rowOff>132893</xdr:rowOff>
    </xdr:to>
    <xdr:sp macro="" textlink="">
      <xdr:nvSpPr>
        <xdr:cNvPr id="823" name="円/楕円 822">
          <a:extLst>
            <a:ext uri="{FF2B5EF4-FFF2-40B4-BE49-F238E27FC236}">
              <a16:creationId xmlns:a16="http://schemas.microsoft.com/office/drawing/2014/main" xmlns="" id="{00000000-0008-0000-0600-000037030000}"/>
            </a:ext>
          </a:extLst>
        </xdr:cNvPr>
        <xdr:cNvSpPr/>
      </xdr:nvSpPr>
      <xdr:spPr>
        <a:xfrm>
          <a:off x="21272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124020</xdr:rowOff>
    </xdr:from>
    <xdr:ext cx="378565"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1121317" y="13497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45465</xdr:rowOff>
    </xdr:from>
    <xdr:to>
      <xdr:col>29</xdr:col>
      <xdr:colOff>568325</xdr:colOff>
      <xdr:row>78</xdr:row>
      <xdr:rowOff>147065</xdr:rowOff>
    </xdr:to>
    <xdr:sp macro="" textlink="">
      <xdr:nvSpPr>
        <xdr:cNvPr id="825" name="円/楕円 824">
          <a:extLst>
            <a:ext uri="{FF2B5EF4-FFF2-40B4-BE49-F238E27FC236}">
              <a16:creationId xmlns:a16="http://schemas.microsoft.com/office/drawing/2014/main" xmlns="" id="{00000000-0008-0000-0600-000039030000}"/>
            </a:ext>
          </a:extLst>
        </xdr:cNvPr>
        <xdr:cNvSpPr/>
      </xdr:nvSpPr>
      <xdr:spPr>
        <a:xfrm>
          <a:off x="20383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78</xdr:row>
      <xdr:rowOff>138192</xdr:rowOff>
    </xdr:from>
    <xdr:ext cx="313932"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0277333" y="1351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64212</xdr:rowOff>
    </xdr:from>
    <xdr:to>
      <xdr:col>28</xdr:col>
      <xdr:colOff>365125</xdr:colOff>
      <xdr:row>78</xdr:row>
      <xdr:rowOff>165812</xdr:rowOff>
    </xdr:to>
    <xdr:sp macro="" textlink="">
      <xdr:nvSpPr>
        <xdr:cNvPr id="827" name="円/楕円 826">
          <a:extLst>
            <a:ext uri="{FF2B5EF4-FFF2-40B4-BE49-F238E27FC236}">
              <a16:creationId xmlns:a16="http://schemas.microsoft.com/office/drawing/2014/main" xmlns="" id="{00000000-0008-0000-0600-00003B030000}"/>
            </a:ext>
          </a:extLst>
        </xdr:cNvPr>
        <xdr:cNvSpPr/>
      </xdr:nvSpPr>
      <xdr:spPr>
        <a:xfrm>
          <a:off x="19494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78</xdr:row>
      <xdr:rowOff>156939</xdr:rowOff>
    </xdr:from>
    <xdr:ext cx="313932"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9388333" y="1353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58725</xdr:rowOff>
    </xdr:from>
    <xdr:to>
      <xdr:col>27</xdr:col>
      <xdr:colOff>161925</xdr:colOff>
      <xdr:row>78</xdr:row>
      <xdr:rowOff>160325</xdr:rowOff>
    </xdr:to>
    <xdr:sp macro="" textlink="">
      <xdr:nvSpPr>
        <xdr:cNvPr id="829" name="円/楕円 828">
          <a:extLst>
            <a:ext uri="{FF2B5EF4-FFF2-40B4-BE49-F238E27FC236}">
              <a16:creationId xmlns:a16="http://schemas.microsoft.com/office/drawing/2014/main" xmlns="" id="{00000000-0008-0000-0600-00003D030000}"/>
            </a:ext>
          </a:extLst>
        </xdr:cNvPr>
        <xdr:cNvSpPr/>
      </xdr:nvSpPr>
      <xdr:spPr>
        <a:xfrm>
          <a:off x="18605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78</xdr:row>
      <xdr:rowOff>151452</xdr:rowOff>
    </xdr:from>
    <xdr:ext cx="313932"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499333" y="13524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3" name="前年度繰上充用金グラフ枠">
          <a:extLst>
            <a:ext uri="{FF2B5EF4-FFF2-40B4-BE49-F238E27FC236}">
              <a16:creationId xmlns:a16="http://schemas.microsoft.com/office/drawing/2014/main" xmlns="" id="{00000000-0008-0000-0600-00004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5" name="前年度繰上充用金最小値テキスト">
          <a:extLst>
            <a:ext uri="{FF2B5EF4-FFF2-40B4-BE49-F238E27FC236}">
              <a16:creationId xmlns:a16="http://schemas.microsoft.com/office/drawing/2014/main" xmlns="" id="{00000000-0008-0000-0600-00004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7" name="前年度繰上充用金最大値テキスト">
          <a:extLst>
            <a:ext uri="{FF2B5EF4-FFF2-40B4-BE49-F238E27FC236}">
              <a16:creationId xmlns:a16="http://schemas.microsoft.com/office/drawing/2014/main" xmlns="" id="{00000000-0008-0000-0600-00004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0" name="前年度繰上充用金平均値テキスト">
          <a:extLst>
            <a:ext uri="{FF2B5EF4-FFF2-40B4-BE49-F238E27FC236}">
              <a16:creationId xmlns:a16="http://schemas.microsoft.com/office/drawing/2014/main" xmlns="" id="{00000000-0008-0000-0600-00005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1" name="フローチャート : 判断 850">
          <a:extLst>
            <a:ext uri="{FF2B5EF4-FFF2-40B4-BE49-F238E27FC236}">
              <a16:creationId xmlns:a16="http://schemas.microsoft.com/office/drawing/2014/main" xmlns="" id="{00000000-0008-0000-0600-00005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3" name="フローチャート : 判断 852">
          <a:extLst>
            <a:ext uri="{FF2B5EF4-FFF2-40B4-BE49-F238E27FC236}">
              <a16:creationId xmlns:a16="http://schemas.microsoft.com/office/drawing/2014/main" xmlns="" id="{00000000-0008-0000-0600-00005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6" name="フローチャート : 判断 855">
          <a:extLst>
            <a:ext uri="{FF2B5EF4-FFF2-40B4-BE49-F238E27FC236}">
              <a16:creationId xmlns:a16="http://schemas.microsoft.com/office/drawing/2014/main" xmlns="" id="{00000000-0008-0000-0600-00005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9" name="フローチャート : 判断 858">
          <a:extLst>
            <a:ext uri="{FF2B5EF4-FFF2-40B4-BE49-F238E27FC236}">
              <a16:creationId xmlns:a16="http://schemas.microsoft.com/office/drawing/2014/main" xmlns="" id="{00000000-0008-0000-0600-00005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1" name="フローチャート : 判断 860">
          <a:extLst>
            <a:ext uri="{FF2B5EF4-FFF2-40B4-BE49-F238E27FC236}">
              <a16:creationId xmlns:a16="http://schemas.microsoft.com/office/drawing/2014/main" xmlns="" id="{00000000-0008-0000-0600-00005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8" name="円/楕円 867">
          <a:extLst>
            <a:ext uri="{FF2B5EF4-FFF2-40B4-BE49-F238E27FC236}">
              <a16:creationId xmlns:a16="http://schemas.microsoft.com/office/drawing/2014/main" xmlns="" id="{00000000-0008-0000-0600-00006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9" name="前年度繰上充用金該当値テキスト">
          <a:extLst>
            <a:ext uri="{FF2B5EF4-FFF2-40B4-BE49-F238E27FC236}">
              <a16:creationId xmlns:a16="http://schemas.microsoft.com/office/drawing/2014/main" xmlns="" id="{00000000-0008-0000-0600-00006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0" name="円/楕円 869">
          <a:extLst>
            <a:ext uri="{FF2B5EF4-FFF2-40B4-BE49-F238E27FC236}">
              <a16:creationId xmlns:a16="http://schemas.microsoft.com/office/drawing/2014/main" xmlns="" id="{00000000-0008-0000-0600-00006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2" name="円/楕円 871">
          <a:extLst>
            <a:ext uri="{FF2B5EF4-FFF2-40B4-BE49-F238E27FC236}">
              <a16:creationId xmlns:a16="http://schemas.microsoft.com/office/drawing/2014/main" xmlns="" id="{00000000-0008-0000-0600-00006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4" name="円/楕円 873">
          <a:extLst>
            <a:ext uri="{FF2B5EF4-FFF2-40B4-BE49-F238E27FC236}">
              <a16:creationId xmlns:a16="http://schemas.microsoft.com/office/drawing/2014/main" xmlns="" id="{00000000-0008-0000-0600-00006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6" name="円/楕円 875">
          <a:extLst>
            <a:ext uri="{FF2B5EF4-FFF2-40B4-BE49-F238E27FC236}">
              <a16:creationId xmlns:a16="http://schemas.microsoft.com/office/drawing/2014/main" xmlns="" id="{00000000-0008-0000-0600-00006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507,798</a:t>
          </a:r>
          <a:r>
            <a:rPr kumimoji="1" lang="ja-JP" altLang="en-US" sz="1300">
              <a:latin typeface="ＭＳ Ｐゴシック"/>
            </a:rPr>
            <a:t>円となっている。主な構成項目である人件費は、住民一人あたり</a:t>
          </a:r>
          <a:r>
            <a:rPr kumimoji="1" lang="en-US" altLang="ja-JP" sz="1300">
              <a:latin typeface="ＭＳ Ｐゴシック"/>
            </a:rPr>
            <a:t>147,086</a:t>
          </a:r>
          <a:r>
            <a:rPr kumimoji="1" lang="ja-JP" altLang="en-US" sz="1300">
              <a:latin typeface="ＭＳ Ｐゴシック"/>
            </a:rPr>
            <a:t>円となっており、</a:t>
          </a:r>
          <a:r>
            <a:rPr kumimoji="1" lang="en-US" altLang="ja-JP" sz="1300">
              <a:latin typeface="ＭＳ Ｐゴシック"/>
            </a:rPr>
            <a:t>H24</a:t>
          </a:r>
          <a:r>
            <a:rPr kumimoji="1" lang="ja-JP" altLang="en-US" sz="1300">
              <a:latin typeface="ＭＳ Ｐゴシック"/>
            </a:rPr>
            <a:t>年度から</a:t>
          </a:r>
          <a:r>
            <a:rPr kumimoji="1" lang="en-US" altLang="ja-JP" sz="1300">
              <a:latin typeface="ＭＳ Ｐゴシック"/>
            </a:rPr>
            <a:t>145,000</a:t>
          </a:r>
          <a:r>
            <a:rPr kumimoji="1" lang="ja-JP" altLang="en-US" sz="1300">
              <a:latin typeface="ＭＳ Ｐゴシック"/>
            </a:rPr>
            <a:t>円前後で推移している（</a:t>
          </a:r>
          <a:r>
            <a:rPr kumimoji="1" lang="en-US" altLang="ja-JP" sz="1300">
              <a:latin typeface="ＭＳ Ｐゴシック"/>
            </a:rPr>
            <a:t>H25</a:t>
          </a:r>
          <a:r>
            <a:rPr kumimoji="1" lang="ja-JP" altLang="en-US" sz="1300">
              <a:latin typeface="ＭＳ Ｐゴシック"/>
            </a:rPr>
            <a:t>年度は国の要請等を踏まえて実施した減額措置のため、他の年度と比較して少額となっているもの）。グループ内平均と比較して高い水準となっているが、これは類似団体と比較して人口</a:t>
          </a:r>
          <a:r>
            <a:rPr kumimoji="1" lang="en-US" altLang="ja-JP" sz="1300">
              <a:latin typeface="ＭＳ Ｐゴシック"/>
            </a:rPr>
            <a:t>10</a:t>
          </a:r>
          <a:r>
            <a:rPr kumimoji="1" lang="ja-JP" altLang="en-US" sz="1300">
              <a:latin typeface="ＭＳ Ｐゴシック"/>
            </a:rPr>
            <a:t>万人当たり職員数が多いことが主な要因である。</a:t>
          </a:r>
          <a:endParaRPr kumimoji="1" lang="en-US" altLang="ja-JP" sz="1300">
            <a:latin typeface="ＭＳ Ｐゴシック"/>
          </a:endParaRPr>
        </a:p>
        <a:p>
          <a:r>
            <a:rPr kumimoji="1" lang="ja-JP" altLang="en-US" sz="1300">
              <a:latin typeface="ＭＳ Ｐゴシック"/>
            </a:rPr>
            <a:t>・普通建設事業費については、</a:t>
          </a:r>
          <a:r>
            <a:rPr kumimoji="1" lang="en-US" altLang="ja-JP" sz="1300">
              <a:latin typeface="ＭＳ Ｐゴシック"/>
            </a:rPr>
            <a:t>H20</a:t>
          </a:r>
          <a:r>
            <a:rPr kumimoji="1" lang="ja-JP" altLang="en-US" sz="1300">
              <a:latin typeface="ＭＳ Ｐゴシック"/>
            </a:rPr>
            <a:t>年度以降、「佐賀県行財政緊急プログラム</a:t>
          </a:r>
          <a:r>
            <a:rPr kumimoji="1" lang="en-US" altLang="ja-JP" sz="1300">
              <a:latin typeface="ＭＳ Ｐゴシック"/>
            </a:rPr>
            <a:t>Ver.2.1</a:t>
          </a:r>
          <a:r>
            <a:rPr kumimoji="1" lang="ja-JP" altLang="en-US" sz="1300">
              <a:latin typeface="ＭＳ Ｐゴシック"/>
            </a:rPr>
            <a:t>」などにより、投資的経費の予算についてはあらかじめ総額を設定し計画的な事業執行を図ることとしていることなどから、グループ内平均に比べ高くなっている。現在は、</a:t>
          </a:r>
          <a:r>
            <a:rPr kumimoji="1" lang="en-US" altLang="ja-JP" sz="1300">
              <a:latin typeface="ＭＳ Ｐゴシック"/>
            </a:rPr>
            <a:t>H27</a:t>
          </a:r>
          <a:r>
            <a:rPr kumimoji="1" lang="ja-JP" altLang="en-US" sz="1300">
              <a:latin typeface="ＭＳ Ｐゴシック"/>
            </a:rPr>
            <a:t>年度～</a:t>
          </a:r>
          <a:r>
            <a:rPr kumimoji="1" lang="en-US" altLang="ja-JP" sz="1300">
              <a:latin typeface="ＭＳ Ｐゴシック"/>
            </a:rPr>
            <a:t>H30</a:t>
          </a:r>
          <a:r>
            <a:rPr kumimoji="1" lang="ja-JP" altLang="en-US" sz="1300">
              <a:latin typeface="ＭＳ Ｐゴシック"/>
            </a:rPr>
            <a:t>年度で投資的経費の総額を</a:t>
          </a:r>
          <a:r>
            <a:rPr kumimoji="1" lang="en-US" altLang="ja-JP" sz="1300">
              <a:latin typeface="ＭＳ Ｐゴシック"/>
            </a:rPr>
            <a:t>2,950</a:t>
          </a:r>
          <a:r>
            <a:rPr kumimoji="1" lang="ja-JP" altLang="en-US" sz="1300">
              <a:latin typeface="ＭＳ Ｐゴシック"/>
            </a:rPr>
            <a:t>億円と見込む「中期投資見通し」を設定しており、引き続き、依然として厳しい県内の雇用・経済の状況を踏まえ、計画的な事業執行を図っていく。また、新規整備と更新整備においてグループ内で乖離が生じているのは、新規公共施設等を整備するための経費を絞って選別していることが主な要因である。</a:t>
          </a:r>
        </a:p>
        <a:p>
          <a:r>
            <a:rPr kumimoji="1" lang="ja-JP" altLang="en-US" sz="1300">
              <a:latin typeface="ＭＳ Ｐゴシック"/>
            </a:rPr>
            <a:t>・維持補修費については、グループ内平均と比較して低い水準となっているが、土木関係経費で決算額が低く抑えられていることが主な要因である。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837,977
832,834
2,440.68
435,430,115
425,523,444
4,026,501
259,855,981
710,696,229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107.1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a:extLst>
            <a:ext uri="{FF2B5EF4-FFF2-40B4-BE49-F238E27FC236}">
              <a16:creationId xmlns:a16="http://schemas.microsoft.com/office/drawing/2014/main" xmlns="" id="{00000000-0008-0000-0700-00001F000000}"/>
            </a:ext>
          </a:extLst>
        </xdr:cNvPr>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a:extLst>
            <a:ext uri="{FF2B5EF4-FFF2-40B4-BE49-F238E27FC236}">
              <a16:creationId xmlns:a16="http://schemas.microsoft.com/office/drawing/2014/main" xmlns="" id="{00000000-0008-0000-07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a:extLst>
            <a:ext uri="{FF2B5EF4-FFF2-40B4-BE49-F238E27FC236}">
              <a16:creationId xmlns:a16="http://schemas.microsoft.com/office/drawing/2014/main" xmlns=""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68834</xdr:rowOff>
    </xdr:from>
    <xdr:to>
      <xdr:col>6</xdr:col>
      <xdr:colOff>510540</xdr:colOff>
      <xdr:row>39</xdr:row>
      <xdr:rowOff>41402</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555234"/>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45229</xdr:rowOff>
    </xdr:from>
    <xdr:ext cx="378565"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39</xdr:row>
      <xdr:rowOff>41402</xdr:rowOff>
    </xdr:from>
    <xdr:to>
      <xdr:col>6</xdr:col>
      <xdr:colOff>600075</xdr:colOff>
      <xdr:row>39</xdr:row>
      <xdr:rowOff>41402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15511</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3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32</xdr:row>
      <xdr:rowOff>68834</xdr:rowOff>
    </xdr:from>
    <xdr:to>
      <xdr:col>6</xdr:col>
      <xdr:colOff>600075</xdr:colOff>
      <xdr:row>32</xdr:row>
      <xdr:rowOff>68834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5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25400</xdr:rowOff>
    </xdr:from>
    <xdr:to>
      <xdr:col>6</xdr:col>
      <xdr:colOff>511175</xdr:colOff>
      <xdr:row>33</xdr:row>
      <xdr:rowOff>64262</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6832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126763</xdr:rowOff>
    </xdr:from>
    <xdr:ext cx="378565"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61275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148336</xdr:rowOff>
    </xdr:from>
    <xdr:to>
      <xdr:col>6</xdr:col>
      <xdr:colOff>561975</xdr:colOff>
      <xdr:row>36</xdr:row>
      <xdr:rowOff>78486</xdr:rowOff>
    </xdr:to>
    <xdr:sp macro="" textlink="">
      <xdr:nvSpPr>
        <xdr:cNvPr id="61" name="フローチャート : 判断 60">
          <a:extLst>
            <a:ext uri="{FF2B5EF4-FFF2-40B4-BE49-F238E27FC236}">
              <a16:creationId xmlns:a16="http://schemas.microsoft.com/office/drawing/2014/main" xmlns="" id="{00000000-0008-0000-0700-00003D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25400</xdr:rowOff>
    </xdr:from>
    <xdr:to>
      <xdr:col>5</xdr:col>
      <xdr:colOff>358775</xdr:colOff>
      <xdr:row>33</xdr:row>
      <xdr:rowOff>109982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568325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52324</xdr:rowOff>
    </xdr:from>
    <xdr:to>
      <xdr:col>5</xdr:col>
      <xdr:colOff>409575</xdr:colOff>
      <xdr:row>36</xdr:row>
      <xdr:rowOff>153924</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3746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145051</xdr:rowOff>
    </xdr:from>
    <xdr:ext cx="378565"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95317"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109982</xdr:rowOff>
    </xdr:from>
    <xdr:to>
      <xdr:col>4</xdr:col>
      <xdr:colOff>155575</xdr:colOff>
      <xdr:row>33</xdr:row>
      <xdr:rowOff>155702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5767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93472</xdr:rowOff>
    </xdr:from>
    <xdr:to>
      <xdr:col>4</xdr:col>
      <xdr:colOff>206375</xdr:colOff>
      <xdr:row>38</xdr:row>
      <xdr:rowOff>23622</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2857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14749</xdr:rowOff>
    </xdr:from>
    <xdr:ext cx="378565"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719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25400</xdr:rowOff>
    </xdr:from>
    <xdr:to>
      <xdr:col>2</xdr:col>
      <xdr:colOff>638175</xdr:colOff>
      <xdr:row>33</xdr:row>
      <xdr:rowOff>155702</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56832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109474</xdr:rowOff>
    </xdr:from>
    <xdr:to>
      <xdr:col>3</xdr:col>
      <xdr:colOff>3175</xdr:colOff>
      <xdr:row>39</xdr:row>
      <xdr:rowOff>39624</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1968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30751</xdr:rowOff>
    </xdr:from>
    <xdr:ext cx="378565"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83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88900</xdr:rowOff>
    </xdr:from>
    <xdr:to>
      <xdr:col>1</xdr:col>
      <xdr:colOff>485775</xdr:colOff>
      <xdr:row>39</xdr:row>
      <xdr:rowOff>19050</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07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10177</xdr:rowOff>
    </xdr:from>
    <xdr:ext cx="378565"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94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13462</xdr:rowOff>
    </xdr:from>
    <xdr:to>
      <xdr:col>6</xdr:col>
      <xdr:colOff>561975</xdr:colOff>
      <xdr:row>33</xdr:row>
      <xdr:rowOff>115062</xdr:rowOff>
    </xdr:to>
    <xdr:sp macro="" textlink="">
      <xdr:nvSpPr>
        <xdr:cNvPr id="78" name="円/楕円 77">
          <a:extLst>
            <a:ext uri="{FF2B5EF4-FFF2-40B4-BE49-F238E27FC236}">
              <a16:creationId xmlns:a16="http://schemas.microsoft.com/office/drawing/2014/main" xmlns="" id="{00000000-0008-0000-0700-00004E000000}"/>
            </a:ext>
          </a:extLst>
        </xdr:cNvPr>
        <xdr:cNvSpPr/>
      </xdr:nvSpPr>
      <xdr:spPr>
        <a:xfrm>
          <a:off x="45847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36339</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52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146050</xdr:rowOff>
    </xdr:from>
    <xdr:to>
      <xdr:col>5</xdr:col>
      <xdr:colOff>409575</xdr:colOff>
      <xdr:row>33</xdr:row>
      <xdr:rowOff>76200</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3746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92727</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49727"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59182</xdr:rowOff>
    </xdr:from>
    <xdr:to>
      <xdr:col>4</xdr:col>
      <xdr:colOff>206375</xdr:colOff>
      <xdr:row>33</xdr:row>
      <xdr:rowOff>160782</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2857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5859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7"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104902</xdr:rowOff>
    </xdr:from>
    <xdr:to>
      <xdr:col>3</xdr:col>
      <xdr:colOff>3175</xdr:colOff>
      <xdr:row>34</xdr:row>
      <xdr:rowOff>35052</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1968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51579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7"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146050</xdr:rowOff>
    </xdr:from>
    <xdr:to>
      <xdr:col>1</xdr:col>
      <xdr:colOff>485775</xdr:colOff>
      <xdr:row>33</xdr:row>
      <xdr:rowOff>76200</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07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92727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7"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a:extLst>
            <a:ext uri="{FF2B5EF4-FFF2-40B4-BE49-F238E27FC236}">
              <a16:creationId xmlns:a16="http://schemas.microsoft.com/office/drawing/2014/main" xmlns=""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a:extLst>
            <a:ext uri="{FF2B5EF4-FFF2-40B4-BE49-F238E27FC236}">
              <a16:creationId xmlns:a16="http://schemas.microsoft.com/office/drawing/2014/main" xmlns=""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103277</xdr:rowOff>
    </xdr:from>
    <xdr:to>
      <xdr:col>6</xdr:col>
      <xdr:colOff>510540</xdr:colOff>
      <xdr:row>58</xdr:row>
      <xdr:rowOff>86131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47227"/>
          <a:ext cx="1270" cy="118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89958</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86131</xdr:rowOff>
    </xdr:from>
    <xdr:to>
      <xdr:col>6</xdr:col>
      <xdr:colOff>600075</xdr:colOff>
      <xdr:row>58</xdr:row>
      <xdr:rowOff>86131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49954</xdr:rowOff>
    </xdr:from>
    <xdr:ext cx="534377"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51</xdr:row>
      <xdr:rowOff>103277</xdr:rowOff>
    </xdr:from>
    <xdr:to>
      <xdr:col>6</xdr:col>
      <xdr:colOff>600075</xdr:colOff>
      <xdr:row>51</xdr:row>
      <xdr:rowOff>103277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4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118821</xdr:rowOff>
    </xdr:from>
    <xdr:to>
      <xdr:col>6</xdr:col>
      <xdr:colOff>511175</xdr:colOff>
      <xdr:row>56</xdr:row>
      <xdr:rowOff>4178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548571"/>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166184</xdr:rowOff>
    </xdr:from>
    <xdr:ext cx="534377"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253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143307</xdr:rowOff>
    </xdr:from>
    <xdr:to>
      <xdr:col>6</xdr:col>
      <xdr:colOff>561975</xdr:colOff>
      <xdr:row>55</xdr:row>
      <xdr:rowOff>73457</xdr:rowOff>
    </xdr:to>
    <xdr:sp macro="" textlink="">
      <xdr:nvSpPr>
        <xdr:cNvPr id="117" name="フローチャート : 判断 116">
          <a:extLst>
            <a:ext uri="{FF2B5EF4-FFF2-40B4-BE49-F238E27FC236}">
              <a16:creationId xmlns:a16="http://schemas.microsoft.com/office/drawing/2014/main" xmlns="" id="{00000000-0008-0000-0700-000075000000}"/>
            </a:ext>
          </a:extLst>
        </xdr:cNvPr>
        <xdr:cNvSpPr/>
      </xdr:nvSpPr>
      <xdr:spPr>
        <a:xfrm>
          <a:off x="45847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118821</xdr:rowOff>
    </xdr:from>
    <xdr:to>
      <xdr:col>5</xdr:col>
      <xdr:colOff>358775</xdr:colOff>
      <xdr:row>56</xdr:row>
      <xdr:rowOff>49099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548571"/>
          <a:ext cx="889000" cy="10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117475</xdr:rowOff>
    </xdr:from>
    <xdr:to>
      <xdr:col>5</xdr:col>
      <xdr:colOff>409575</xdr:colOff>
      <xdr:row>56</xdr:row>
      <xdr:rowOff>47625</xdr:rowOff>
    </xdr:to>
    <xdr:sp macro="" textlink="">
      <xdr:nvSpPr>
        <xdr:cNvPr id="119" name="フローチャート : 判断 118">
          <a:extLst>
            <a:ext uri="{FF2B5EF4-FFF2-40B4-BE49-F238E27FC236}">
              <a16:creationId xmlns:a16="http://schemas.microsoft.com/office/drawing/2014/main" xmlns="" id="{00000000-0008-0000-0700-000077000000}"/>
            </a:ext>
          </a:extLst>
        </xdr:cNvPr>
        <xdr:cNvSpPr/>
      </xdr:nvSpPr>
      <xdr:spPr>
        <a:xfrm>
          <a:off x="3746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38752</xdr:rowOff>
    </xdr:from>
    <xdr:ext cx="534377"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5174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60528</xdr:rowOff>
    </xdr:from>
    <xdr:to>
      <xdr:col>4</xdr:col>
      <xdr:colOff>155575</xdr:colOff>
      <xdr:row>56</xdr:row>
      <xdr:rowOff>49099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318828"/>
          <a:ext cx="8890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36360</xdr:rowOff>
    </xdr:from>
    <xdr:to>
      <xdr:col>4</xdr:col>
      <xdr:colOff>206375</xdr:colOff>
      <xdr:row>57</xdr:row>
      <xdr:rowOff>137960</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2857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129087</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41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60528</xdr:rowOff>
    </xdr:from>
    <xdr:to>
      <xdr:col>2</xdr:col>
      <xdr:colOff>638175</xdr:colOff>
      <xdr:row>57</xdr:row>
      <xdr:rowOff>31344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318828"/>
          <a:ext cx="889000" cy="4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44399</xdr:rowOff>
    </xdr:from>
    <xdr:to>
      <xdr:col>3</xdr:col>
      <xdr:colOff>3175</xdr:colOff>
      <xdr:row>55</xdr:row>
      <xdr:rowOff>145999</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1968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137126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52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166510</xdr:rowOff>
    </xdr:from>
    <xdr:to>
      <xdr:col>1</xdr:col>
      <xdr:colOff>485775</xdr:colOff>
      <xdr:row>58</xdr:row>
      <xdr:rowOff>96660</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1079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87787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63111" y="100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124828</xdr:rowOff>
    </xdr:from>
    <xdr:to>
      <xdr:col>6</xdr:col>
      <xdr:colOff>561975</xdr:colOff>
      <xdr:row>56</xdr:row>
      <xdr:rowOff>54978</xdr:rowOff>
    </xdr:to>
    <xdr:sp macro="" textlink="">
      <xdr:nvSpPr>
        <xdr:cNvPr id="134" name="円/楕円 133">
          <a:extLst>
            <a:ext uri="{FF2B5EF4-FFF2-40B4-BE49-F238E27FC236}">
              <a16:creationId xmlns:a16="http://schemas.microsoft.com/office/drawing/2014/main" xmlns="" id="{00000000-0008-0000-0700-000086000000}"/>
            </a:ext>
          </a:extLst>
        </xdr:cNvPr>
        <xdr:cNvSpPr/>
      </xdr:nvSpPr>
      <xdr:spPr>
        <a:xfrm>
          <a:off x="4584700" y="95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103255</xdr:rowOff>
    </xdr:from>
    <xdr:ext cx="534377"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5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68021</xdr:rowOff>
    </xdr:from>
    <xdr:to>
      <xdr:col>5</xdr:col>
      <xdr:colOff>409575</xdr:colOff>
      <xdr:row>55</xdr:row>
      <xdr:rowOff>169621</xdr:rowOff>
    </xdr:to>
    <xdr:sp macro="" textlink="">
      <xdr:nvSpPr>
        <xdr:cNvPr id="136" name="円/楕円 135">
          <a:extLst>
            <a:ext uri="{FF2B5EF4-FFF2-40B4-BE49-F238E27FC236}">
              <a16:creationId xmlns:a16="http://schemas.microsoft.com/office/drawing/2014/main" xmlns="" id="{00000000-0008-0000-0700-000088000000}"/>
            </a:ext>
          </a:extLst>
        </xdr:cNvPr>
        <xdr:cNvSpPr/>
      </xdr:nvSpPr>
      <xdr:spPr>
        <a:xfrm>
          <a:off x="3746500" y="94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14698</xdr:rowOff>
    </xdr:from>
    <xdr:ext cx="534377"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517411" y="92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169749</xdr:rowOff>
    </xdr:from>
    <xdr:to>
      <xdr:col>4</xdr:col>
      <xdr:colOff>206375</xdr:colOff>
      <xdr:row>56</xdr:row>
      <xdr:rowOff>99899</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2857500" y="95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116426</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41111" y="93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9728</xdr:rowOff>
    </xdr:from>
    <xdr:to>
      <xdr:col>3</xdr:col>
      <xdr:colOff>3175</xdr:colOff>
      <xdr:row>54</xdr:row>
      <xdr:rowOff>111328</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1968500" y="92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127855</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52111" y="90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151994</xdr:rowOff>
    </xdr:from>
    <xdr:to>
      <xdr:col>1</xdr:col>
      <xdr:colOff>485775</xdr:colOff>
      <xdr:row>57</xdr:row>
      <xdr:rowOff>82144</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1079500" y="97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98671</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63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a:extLst>
            <a:ext uri="{FF2B5EF4-FFF2-40B4-BE49-F238E27FC236}">
              <a16:creationId xmlns:a16="http://schemas.microsoft.com/office/drawing/2014/main" xmlns=""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a:extLst>
            <a:ext uri="{FF2B5EF4-FFF2-40B4-BE49-F238E27FC236}">
              <a16:creationId xmlns:a16="http://schemas.microsoft.com/office/drawing/2014/main" xmlns=""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5" name="民生費最小値テキスト">
          <a:extLst>
            <a:ext uri="{FF2B5EF4-FFF2-40B4-BE49-F238E27FC236}">
              <a16:creationId xmlns:a16="http://schemas.microsoft.com/office/drawing/2014/main" xmlns="" id="{00000000-0008-0000-0700-0000A5000000}"/>
            </a:ext>
          </a:extLst>
        </xdr:cNvPr>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7" name="民生費最大値テキスト">
          <a:extLst>
            <a:ext uri="{FF2B5EF4-FFF2-40B4-BE49-F238E27FC236}">
              <a16:creationId xmlns:a16="http://schemas.microsoft.com/office/drawing/2014/main" xmlns="" id="{00000000-0008-0000-0700-0000A7000000}"/>
            </a:ext>
          </a:extLst>
        </xdr:cNvPr>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117229</xdr:rowOff>
    </xdr:from>
    <xdr:to>
      <xdr:col>6</xdr:col>
      <xdr:colOff>511175</xdr:colOff>
      <xdr:row>76</xdr:row>
      <xdr:rowOff>142466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3797300" y="13147429"/>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20269</xdr:rowOff>
    </xdr:from>
    <xdr:ext cx="534377" cy="259045"/>
    <xdr:sp macro="" textlink="">
      <xdr:nvSpPr>
        <xdr:cNvPr id="170" name="民生費平均値テキスト">
          <a:extLst>
            <a:ext uri="{FF2B5EF4-FFF2-40B4-BE49-F238E27FC236}">
              <a16:creationId xmlns:a16="http://schemas.microsoft.com/office/drawing/2014/main" xmlns="" id="{00000000-0008-0000-0700-0000AA000000}"/>
            </a:ext>
          </a:extLst>
        </xdr:cNvPr>
        <xdr:cNvSpPr txBox="1"/>
      </xdr:nvSpPr>
      <xdr:spPr>
        <a:xfrm>
          <a:off x="4686300" y="12879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1" name="フローチャート : 判断 170">
          <a:extLst>
            <a:ext uri="{FF2B5EF4-FFF2-40B4-BE49-F238E27FC236}">
              <a16:creationId xmlns:a16="http://schemas.microsoft.com/office/drawing/2014/main" xmlns="" id="{00000000-0008-0000-0700-0000AB000000}"/>
            </a:ext>
          </a:extLst>
        </xdr:cNvPr>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117229</xdr:rowOff>
    </xdr:from>
    <xdr:to>
      <xdr:col>5</xdr:col>
      <xdr:colOff>358775</xdr:colOff>
      <xdr:row>77</xdr:row>
      <xdr:rowOff>34750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2908300" y="13147429"/>
          <a:ext cx="889000" cy="8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3" name="フローチャート : 判断 172">
          <a:extLst>
            <a:ext uri="{FF2B5EF4-FFF2-40B4-BE49-F238E27FC236}">
              <a16:creationId xmlns:a16="http://schemas.microsoft.com/office/drawing/2014/main" xmlns="" id="{00000000-0008-0000-0700-0000AD000000}"/>
            </a:ext>
          </a:extLst>
        </xdr:cNvPr>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74390</xdr:rowOff>
    </xdr:from>
    <xdr:ext cx="534377"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3517411" y="132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34750</xdr:rowOff>
    </xdr:from>
    <xdr:to>
      <xdr:col>4</xdr:col>
      <xdr:colOff>155575</xdr:colOff>
      <xdr:row>77</xdr:row>
      <xdr:rowOff>99854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019300" y="13236400"/>
          <a:ext cx="889000" cy="6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27734</xdr:rowOff>
    </xdr:from>
    <xdr:ext cx="534377"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2641111" y="134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75532</xdr:rowOff>
    </xdr:from>
    <xdr:to>
      <xdr:col>2</xdr:col>
      <xdr:colOff>638175</xdr:colOff>
      <xdr:row>77</xdr:row>
      <xdr:rowOff>99854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1130300" y="13277182"/>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75847</xdr:rowOff>
    </xdr:from>
    <xdr:to>
      <xdr:col>3</xdr:col>
      <xdr:colOff>3175</xdr:colOff>
      <xdr:row>79</xdr:row>
      <xdr:rowOff>5997</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1968500" y="1344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168574</xdr:rowOff>
    </xdr:from>
    <xdr:ext cx="534377"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1752111" y="135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42266</xdr:rowOff>
    </xdr:from>
    <xdr:to>
      <xdr:col>1</xdr:col>
      <xdr:colOff>485775</xdr:colOff>
      <xdr:row>78</xdr:row>
      <xdr:rowOff>143866</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1079500" y="1341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134993</xdr:rowOff>
    </xdr:from>
    <xdr:ext cx="534377"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863111" y="135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91666</xdr:rowOff>
    </xdr:from>
    <xdr:to>
      <xdr:col>6</xdr:col>
      <xdr:colOff>561975</xdr:colOff>
      <xdr:row>77</xdr:row>
      <xdr:rowOff>21816</xdr:rowOff>
    </xdr:to>
    <xdr:sp macro="" textlink="">
      <xdr:nvSpPr>
        <xdr:cNvPr id="188" name="円/楕円 187">
          <a:extLst>
            <a:ext uri="{FF2B5EF4-FFF2-40B4-BE49-F238E27FC236}">
              <a16:creationId xmlns:a16="http://schemas.microsoft.com/office/drawing/2014/main" xmlns="" id="{00000000-0008-0000-0700-0000BC000000}"/>
            </a:ext>
          </a:extLst>
        </xdr:cNvPr>
        <xdr:cNvSpPr/>
      </xdr:nvSpPr>
      <xdr:spPr>
        <a:xfrm>
          <a:off x="4584700" y="131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70093</xdr:rowOff>
    </xdr:from>
    <xdr:ext cx="534377" cy="259045"/>
    <xdr:sp macro="" textlink="">
      <xdr:nvSpPr>
        <xdr:cNvPr id="189" name="民生費該当値テキスト">
          <a:extLst>
            <a:ext uri="{FF2B5EF4-FFF2-40B4-BE49-F238E27FC236}">
              <a16:creationId xmlns:a16="http://schemas.microsoft.com/office/drawing/2014/main" xmlns="" id="{00000000-0008-0000-0700-0000BD000000}"/>
            </a:ext>
          </a:extLst>
        </xdr:cNvPr>
        <xdr:cNvSpPr txBox="1"/>
      </xdr:nvSpPr>
      <xdr:spPr>
        <a:xfrm>
          <a:off x="4686300" y="131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66429</xdr:rowOff>
    </xdr:from>
    <xdr:to>
      <xdr:col>5</xdr:col>
      <xdr:colOff>409575</xdr:colOff>
      <xdr:row>76</xdr:row>
      <xdr:rowOff>168029</xdr:rowOff>
    </xdr:to>
    <xdr:sp macro="" textlink="">
      <xdr:nvSpPr>
        <xdr:cNvPr id="190" name="円/楕円 189">
          <a:extLst>
            <a:ext uri="{FF2B5EF4-FFF2-40B4-BE49-F238E27FC236}">
              <a16:creationId xmlns:a16="http://schemas.microsoft.com/office/drawing/2014/main" xmlns="" id="{00000000-0008-0000-0700-0000BE000000}"/>
            </a:ext>
          </a:extLst>
        </xdr:cNvPr>
        <xdr:cNvSpPr/>
      </xdr:nvSpPr>
      <xdr:spPr>
        <a:xfrm>
          <a:off x="3746500" y="130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13106</xdr:rowOff>
    </xdr:from>
    <xdr:ext cx="534377"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517411" y="128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155400</xdr:rowOff>
    </xdr:from>
    <xdr:to>
      <xdr:col>4</xdr:col>
      <xdr:colOff>206375</xdr:colOff>
      <xdr:row>77</xdr:row>
      <xdr:rowOff>85550</xdr:rowOff>
    </xdr:to>
    <xdr:sp macro="" textlink="">
      <xdr:nvSpPr>
        <xdr:cNvPr id="192" name="円/楕円 191">
          <a:extLst>
            <a:ext uri="{FF2B5EF4-FFF2-40B4-BE49-F238E27FC236}">
              <a16:creationId xmlns:a16="http://schemas.microsoft.com/office/drawing/2014/main" xmlns="" id="{00000000-0008-0000-0700-0000C0000000}"/>
            </a:ext>
          </a:extLst>
        </xdr:cNvPr>
        <xdr:cNvSpPr/>
      </xdr:nvSpPr>
      <xdr:spPr>
        <a:xfrm>
          <a:off x="2857500" y="131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102077</xdr:rowOff>
    </xdr:from>
    <xdr:ext cx="534377"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641111" y="129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49054</xdr:rowOff>
    </xdr:from>
    <xdr:to>
      <xdr:col>3</xdr:col>
      <xdr:colOff>3175</xdr:colOff>
      <xdr:row>77</xdr:row>
      <xdr:rowOff>150654</xdr:rowOff>
    </xdr:to>
    <xdr:sp macro="" textlink="">
      <xdr:nvSpPr>
        <xdr:cNvPr id="194" name="円/楕円 193">
          <a:extLst>
            <a:ext uri="{FF2B5EF4-FFF2-40B4-BE49-F238E27FC236}">
              <a16:creationId xmlns:a16="http://schemas.microsoft.com/office/drawing/2014/main" xmlns="" id="{00000000-0008-0000-0700-0000C2000000}"/>
            </a:ext>
          </a:extLst>
        </xdr:cNvPr>
        <xdr:cNvSpPr/>
      </xdr:nvSpPr>
      <xdr:spPr>
        <a:xfrm>
          <a:off x="1968500" y="132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167181</xdr:rowOff>
    </xdr:from>
    <xdr:ext cx="534377"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752111" y="130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24732</xdr:rowOff>
    </xdr:from>
    <xdr:to>
      <xdr:col>1</xdr:col>
      <xdr:colOff>485775</xdr:colOff>
      <xdr:row>77</xdr:row>
      <xdr:rowOff>126332</xdr:rowOff>
    </xdr:to>
    <xdr:sp macro="" textlink="">
      <xdr:nvSpPr>
        <xdr:cNvPr id="196" name="円/楕円 195">
          <a:extLst>
            <a:ext uri="{FF2B5EF4-FFF2-40B4-BE49-F238E27FC236}">
              <a16:creationId xmlns:a16="http://schemas.microsoft.com/office/drawing/2014/main" xmlns="" id="{00000000-0008-0000-0700-0000C4000000}"/>
            </a:ext>
          </a:extLst>
        </xdr:cNvPr>
        <xdr:cNvSpPr/>
      </xdr:nvSpPr>
      <xdr:spPr>
        <a:xfrm>
          <a:off x="1079500" y="132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142859</xdr:rowOff>
    </xdr:from>
    <xdr:ext cx="534377"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863111" y="130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a:extLst>
            <a:ext uri="{FF2B5EF4-FFF2-40B4-BE49-F238E27FC236}">
              <a16:creationId xmlns:a16="http://schemas.microsoft.com/office/drawing/2014/main" xmlns=""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a:extLst>
            <a:ext uri="{FF2B5EF4-FFF2-40B4-BE49-F238E27FC236}">
              <a16:creationId xmlns:a16="http://schemas.microsoft.com/office/drawing/2014/main" xmlns=""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a:extLst>
            <a:ext uri="{FF2B5EF4-FFF2-40B4-BE49-F238E27FC236}">
              <a16:creationId xmlns:a16="http://schemas.microsoft.com/office/drawing/2014/main" xmlns=""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a:extLst>
            <a:ext uri="{FF2B5EF4-FFF2-40B4-BE49-F238E27FC236}">
              <a16:creationId xmlns:a16="http://schemas.microsoft.com/office/drawing/2014/main" xmlns="" id="{00000000-0008-0000-07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a:extLst>
            <a:ext uri="{FF2B5EF4-FFF2-40B4-BE49-F238E27FC236}">
              <a16:creationId xmlns:a16="http://schemas.microsoft.com/office/drawing/2014/main" xmlns="" id="{00000000-0008-0000-07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xmlns=""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1" name="衛生費最小値テキスト">
          <a:extLst>
            <a:ext uri="{FF2B5EF4-FFF2-40B4-BE49-F238E27FC236}">
              <a16:creationId xmlns:a16="http://schemas.microsoft.com/office/drawing/2014/main" xmlns="" id="{00000000-0008-0000-0700-0000DD000000}"/>
            </a:ext>
          </a:extLst>
        </xdr:cNvPr>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3" name="衛生費最大値テキスト">
          <a:extLst>
            <a:ext uri="{FF2B5EF4-FFF2-40B4-BE49-F238E27FC236}">
              <a16:creationId xmlns:a16="http://schemas.microsoft.com/office/drawing/2014/main" xmlns="" id="{00000000-0008-0000-0700-0000DF000000}"/>
            </a:ext>
          </a:extLst>
        </xdr:cNvPr>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106211</xdr:rowOff>
    </xdr:from>
    <xdr:to>
      <xdr:col>6</xdr:col>
      <xdr:colOff>511175</xdr:colOff>
      <xdr:row>96</xdr:row>
      <xdr:rowOff>126442</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3797300" y="16565411"/>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94417</xdr:rowOff>
    </xdr:from>
    <xdr:ext cx="534377" cy="259045"/>
    <xdr:sp macro="" textlink="">
      <xdr:nvSpPr>
        <xdr:cNvPr id="226" name="衛生費平均値テキスト">
          <a:extLst>
            <a:ext uri="{FF2B5EF4-FFF2-40B4-BE49-F238E27FC236}">
              <a16:creationId xmlns:a16="http://schemas.microsoft.com/office/drawing/2014/main" xmlns="" id="{00000000-0008-0000-0700-0000E2000000}"/>
            </a:ext>
          </a:extLst>
        </xdr:cNvPr>
        <xdr:cNvSpPr txBox="1"/>
      </xdr:nvSpPr>
      <xdr:spPr>
        <a:xfrm>
          <a:off x="4686300" y="16553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7" name="フローチャート : 判断 226">
          <a:extLst>
            <a:ext uri="{FF2B5EF4-FFF2-40B4-BE49-F238E27FC236}">
              <a16:creationId xmlns:a16="http://schemas.microsoft.com/office/drawing/2014/main" xmlns="" id="{00000000-0008-0000-0700-0000E3000000}"/>
            </a:ext>
          </a:extLst>
        </xdr:cNvPr>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106211</xdr:rowOff>
    </xdr:from>
    <xdr:to>
      <xdr:col>5</xdr:col>
      <xdr:colOff>358775</xdr:colOff>
      <xdr:row>97</xdr:row>
      <xdr:rowOff>59461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2908300" y="16565411"/>
          <a:ext cx="889000" cy="1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29" name="フローチャート : 判断 228">
          <a:extLst>
            <a:ext uri="{FF2B5EF4-FFF2-40B4-BE49-F238E27FC236}">
              <a16:creationId xmlns:a16="http://schemas.microsoft.com/office/drawing/2014/main" xmlns="" id="{00000000-0008-0000-0700-0000E5000000}"/>
            </a:ext>
          </a:extLst>
        </xdr:cNvPr>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47134</xdr:rowOff>
    </xdr:from>
    <xdr:ext cx="534377"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35174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38545</xdr:rowOff>
    </xdr:from>
    <xdr:to>
      <xdr:col>4</xdr:col>
      <xdr:colOff>155575</xdr:colOff>
      <xdr:row>97</xdr:row>
      <xdr:rowOff>59461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2019300" y="16669195"/>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2" name="フローチャート : 判断 231">
          <a:extLst>
            <a:ext uri="{FF2B5EF4-FFF2-40B4-BE49-F238E27FC236}">
              <a16:creationId xmlns:a16="http://schemas.microsoft.com/office/drawing/2014/main" xmlns="" id="{00000000-0008-0000-0700-0000E8000000}"/>
            </a:ext>
          </a:extLst>
        </xdr:cNvPr>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134154</xdr:rowOff>
    </xdr:from>
    <xdr:ext cx="534377"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2641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112497</xdr:rowOff>
    </xdr:from>
    <xdr:to>
      <xdr:col>2</xdr:col>
      <xdr:colOff>638175</xdr:colOff>
      <xdr:row>97</xdr:row>
      <xdr:rowOff>38545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1130300" y="16057347"/>
          <a:ext cx="889000" cy="6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32474</xdr:rowOff>
    </xdr:from>
    <xdr:to>
      <xdr:col>3</xdr:col>
      <xdr:colOff>3175</xdr:colOff>
      <xdr:row>97</xdr:row>
      <xdr:rowOff>134074</xdr:rowOff>
    </xdr:to>
    <xdr:sp macro="" textlink="">
      <xdr:nvSpPr>
        <xdr:cNvPr id="235" name="フローチャート : 判断 234">
          <a:extLst>
            <a:ext uri="{FF2B5EF4-FFF2-40B4-BE49-F238E27FC236}">
              <a16:creationId xmlns:a16="http://schemas.microsoft.com/office/drawing/2014/main" xmlns="" id="{00000000-0008-0000-0700-0000EB000000}"/>
            </a:ext>
          </a:extLst>
        </xdr:cNvPr>
        <xdr:cNvSpPr/>
      </xdr:nvSpPr>
      <xdr:spPr>
        <a:xfrm>
          <a:off x="1968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125201</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56325</xdr:rowOff>
    </xdr:from>
    <xdr:to>
      <xdr:col>1</xdr:col>
      <xdr:colOff>485775</xdr:colOff>
      <xdr:row>97</xdr:row>
      <xdr:rowOff>157925</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1079500" y="1668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149052</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863111" y="1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75642</xdr:rowOff>
    </xdr:from>
    <xdr:to>
      <xdr:col>6</xdr:col>
      <xdr:colOff>561975</xdr:colOff>
      <xdr:row>97</xdr:row>
      <xdr:rowOff>5792</xdr:rowOff>
    </xdr:to>
    <xdr:sp macro="" textlink="">
      <xdr:nvSpPr>
        <xdr:cNvPr id="244" name="円/楕円 243">
          <a:extLst>
            <a:ext uri="{FF2B5EF4-FFF2-40B4-BE49-F238E27FC236}">
              <a16:creationId xmlns:a16="http://schemas.microsoft.com/office/drawing/2014/main" xmlns="" id="{00000000-0008-0000-0700-0000F4000000}"/>
            </a:ext>
          </a:extLst>
        </xdr:cNvPr>
        <xdr:cNvSpPr/>
      </xdr:nvSpPr>
      <xdr:spPr>
        <a:xfrm>
          <a:off x="45847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98519</xdr:rowOff>
    </xdr:from>
    <xdr:ext cx="534377" cy="259045"/>
    <xdr:sp macro="" textlink="">
      <xdr:nvSpPr>
        <xdr:cNvPr id="245" name="衛生費該当値テキスト">
          <a:extLst>
            <a:ext uri="{FF2B5EF4-FFF2-40B4-BE49-F238E27FC236}">
              <a16:creationId xmlns:a16="http://schemas.microsoft.com/office/drawing/2014/main" xmlns="" id="{00000000-0008-0000-0700-0000F5000000}"/>
            </a:ext>
          </a:extLst>
        </xdr:cNvPr>
        <xdr:cNvSpPr txBox="1"/>
      </xdr:nvSpPr>
      <xdr:spPr>
        <a:xfrm>
          <a:off x="4686300" y="163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55411</xdr:rowOff>
    </xdr:from>
    <xdr:to>
      <xdr:col>5</xdr:col>
      <xdr:colOff>409575</xdr:colOff>
      <xdr:row>96</xdr:row>
      <xdr:rowOff>157011</xdr:rowOff>
    </xdr:to>
    <xdr:sp macro="" textlink="">
      <xdr:nvSpPr>
        <xdr:cNvPr id="246" name="円/楕円 245">
          <a:extLst>
            <a:ext uri="{FF2B5EF4-FFF2-40B4-BE49-F238E27FC236}">
              <a16:creationId xmlns:a16="http://schemas.microsoft.com/office/drawing/2014/main" xmlns="" id="{00000000-0008-0000-0700-0000F6000000}"/>
            </a:ext>
          </a:extLst>
        </xdr:cNvPr>
        <xdr:cNvSpPr/>
      </xdr:nvSpPr>
      <xdr:spPr>
        <a:xfrm>
          <a:off x="3746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2088</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5174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8661</xdr:rowOff>
    </xdr:from>
    <xdr:to>
      <xdr:col>4</xdr:col>
      <xdr:colOff>206375</xdr:colOff>
      <xdr:row>97</xdr:row>
      <xdr:rowOff>110261</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2857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126788</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159195</xdr:rowOff>
    </xdr:from>
    <xdr:to>
      <xdr:col>3</xdr:col>
      <xdr:colOff>3175</xdr:colOff>
      <xdr:row>97</xdr:row>
      <xdr:rowOff>89345</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1968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105872</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61697</xdr:rowOff>
    </xdr:from>
    <xdr:to>
      <xdr:col>1</xdr:col>
      <xdr:colOff>485775</xdr:colOff>
      <xdr:row>93</xdr:row>
      <xdr:rowOff>163297</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1079500" y="16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8374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578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xmlns=""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a:extLst>
            <a:ext uri="{FF2B5EF4-FFF2-40B4-BE49-F238E27FC236}">
              <a16:creationId xmlns:a16="http://schemas.microsoft.com/office/drawing/2014/main" xmlns=""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a:extLst>
            <a:ext uri="{FF2B5EF4-FFF2-40B4-BE49-F238E27FC236}">
              <a16:creationId xmlns:a16="http://schemas.microsoft.com/office/drawing/2014/main" xmlns=""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2" name="直線コネクタ 261">
          <a:extLst>
            <a:ext uri="{FF2B5EF4-FFF2-40B4-BE49-F238E27FC236}">
              <a16:creationId xmlns:a16="http://schemas.microsoft.com/office/drawing/2014/main" xmlns="" id="{00000000-0008-0000-0700-00000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4" name="直線コネクタ 263">
          <a:extLst>
            <a:ext uri="{FF2B5EF4-FFF2-40B4-BE49-F238E27FC236}">
              <a16:creationId xmlns:a16="http://schemas.microsoft.com/office/drawing/2014/main" xmlns="" id="{00000000-0008-0000-0700-00000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87449</xdr:rowOff>
    </xdr:from>
    <xdr:to>
      <xdr:col>15</xdr:col>
      <xdr:colOff>180340</xdr:colOff>
      <xdr:row>38</xdr:row>
      <xdr:rowOff>86795</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flipV="1">
          <a:off x="10475595" y="5230949"/>
          <a:ext cx="1270" cy="137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90622</xdr:rowOff>
    </xdr:from>
    <xdr:ext cx="469744" cy="259045"/>
    <xdr:sp macro="" textlink="">
      <xdr:nvSpPr>
        <xdr:cNvPr id="278" name="労働費最小値テキスト">
          <a:extLst>
            <a:ext uri="{FF2B5EF4-FFF2-40B4-BE49-F238E27FC236}">
              <a16:creationId xmlns:a16="http://schemas.microsoft.com/office/drawing/2014/main" xmlns="" id="{00000000-0008-0000-0700-000016010000}"/>
            </a:ext>
          </a:extLst>
        </xdr:cNvPr>
        <xdr:cNvSpPr txBox="1"/>
      </xdr:nvSpPr>
      <xdr:spPr>
        <a:xfrm>
          <a:off x="10528300"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86795</xdr:rowOff>
    </xdr:from>
    <xdr:to>
      <xdr:col>15</xdr:col>
      <xdr:colOff>269875</xdr:colOff>
      <xdr:row>38</xdr:row>
      <xdr:rowOff>86795</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10388600" y="660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34126</xdr:rowOff>
    </xdr:from>
    <xdr:ext cx="469744" cy="259045"/>
    <xdr:sp macro="" textlink="">
      <xdr:nvSpPr>
        <xdr:cNvPr id="280" name="労働費最大値テキスト">
          <a:extLst>
            <a:ext uri="{FF2B5EF4-FFF2-40B4-BE49-F238E27FC236}">
              <a16:creationId xmlns:a16="http://schemas.microsoft.com/office/drawing/2014/main" xmlns="" id="{00000000-0008-0000-0700-000018010000}"/>
            </a:ext>
          </a:extLst>
        </xdr:cNvPr>
        <xdr:cNvSpPr txBox="1"/>
      </xdr:nvSpPr>
      <xdr:spPr>
        <a:xfrm>
          <a:off x="10528300" y="50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30</xdr:row>
      <xdr:rowOff>87449</xdr:rowOff>
    </xdr:from>
    <xdr:to>
      <xdr:col>15</xdr:col>
      <xdr:colOff>269875</xdr:colOff>
      <xdr:row>30</xdr:row>
      <xdr:rowOff>87449</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11684</xdr:rowOff>
    </xdr:from>
    <xdr:to>
      <xdr:col>15</xdr:col>
      <xdr:colOff>180975</xdr:colOff>
      <xdr:row>38</xdr:row>
      <xdr:rowOff>33891</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9639300" y="6183884"/>
          <a:ext cx="838200" cy="3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33563</xdr:rowOff>
    </xdr:from>
    <xdr:ext cx="469744" cy="259045"/>
    <xdr:sp macro="" textlink="">
      <xdr:nvSpPr>
        <xdr:cNvPr id="283" name="労働費平均値テキスト">
          <a:extLst>
            <a:ext uri="{FF2B5EF4-FFF2-40B4-BE49-F238E27FC236}">
              <a16:creationId xmlns:a16="http://schemas.microsoft.com/office/drawing/2014/main" xmlns="" id="{00000000-0008-0000-0700-00001B010000}"/>
            </a:ext>
          </a:extLst>
        </xdr:cNvPr>
        <xdr:cNvSpPr txBox="1"/>
      </xdr:nvSpPr>
      <xdr:spPr>
        <a:xfrm>
          <a:off x="10528300" y="62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10686</xdr:rowOff>
    </xdr:from>
    <xdr:to>
      <xdr:col>15</xdr:col>
      <xdr:colOff>231775</xdr:colOff>
      <xdr:row>37</xdr:row>
      <xdr:rowOff>112286</xdr:rowOff>
    </xdr:to>
    <xdr:sp macro="" textlink="">
      <xdr:nvSpPr>
        <xdr:cNvPr id="284" name="フローチャート : 判断 283">
          <a:extLst>
            <a:ext uri="{FF2B5EF4-FFF2-40B4-BE49-F238E27FC236}">
              <a16:creationId xmlns:a16="http://schemas.microsoft.com/office/drawing/2014/main" xmlns="" id="{00000000-0008-0000-0700-00001C010000}"/>
            </a:ext>
          </a:extLst>
        </xdr:cNvPr>
        <xdr:cNvSpPr/>
      </xdr:nvSpPr>
      <xdr:spPr>
        <a:xfrm>
          <a:off x="10426700" y="63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11684</xdr:rowOff>
    </xdr:from>
    <xdr:to>
      <xdr:col>14</xdr:col>
      <xdr:colOff>28575</xdr:colOff>
      <xdr:row>36</xdr:row>
      <xdr:rowOff>70140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8750300" y="6183884"/>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120578</xdr:rowOff>
    </xdr:from>
    <xdr:to>
      <xdr:col>14</xdr:col>
      <xdr:colOff>79375</xdr:colOff>
      <xdr:row>36</xdr:row>
      <xdr:rowOff>50728</xdr:rowOff>
    </xdr:to>
    <xdr:sp macro="" textlink="">
      <xdr:nvSpPr>
        <xdr:cNvPr id="286" name="フローチャート : 判断 285">
          <a:extLst>
            <a:ext uri="{FF2B5EF4-FFF2-40B4-BE49-F238E27FC236}">
              <a16:creationId xmlns:a16="http://schemas.microsoft.com/office/drawing/2014/main" xmlns="" id="{00000000-0008-0000-0700-00001E010000}"/>
            </a:ext>
          </a:extLst>
        </xdr:cNvPr>
        <xdr:cNvSpPr/>
      </xdr:nvSpPr>
      <xdr:spPr>
        <a:xfrm>
          <a:off x="9588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67255</xdr:rowOff>
    </xdr:from>
    <xdr:ext cx="469744"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9391727" y="589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48097</xdr:rowOff>
    </xdr:from>
    <xdr:to>
      <xdr:col>12</xdr:col>
      <xdr:colOff>511175</xdr:colOff>
      <xdr:row>36</xdr:row>
      <xdr:rowOff>70140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7861300" y="5877397"/>
          <a:ext cx="889000" cy="36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76653</xdr:rowOff>
    </xdr:from>
    <xdr:to>
      <xdr:col>12</xdr:col>
      <xdr:colOff>561975</xdr:colOff>
      <xdr:row>37</xdr:row>
      <xdr:rowOff>6803</xdr:rowOff>
    </xdr:to>
    <xdr:sp macro="" textlink="">
      <xdr:nvSpPr>
        <xdr:cNvPr id="289" name="フローチャート : 判断 288">
          <a:extLst>
            <a:ext uri="{FF2B5EF4-FFF2-40B4-BE49-F238E27FC236}">
              <a16:creationId xmlns:a16="http://schemas.microsoft.com/office/drawing/2014/main" xmlns="" id="{00000000-0008-0000-0700-000021010000}"/>
            </a:ext>
          </a:extLst>
        </xdr:cNvPr>
        <xdr:cNvSpPr/>
      </xdr:nvSpPr>
      <xdr:spPr>
        <a:xfrm>
          <a:off x="8699500" y="624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169380</xdr:rowOff>
    </xdr:from>
    <xdr:ext cx="469744"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8515427" y="63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96429</xdr:rowOff>
    </xdr:from>
    <xdr:to>
      <xdr:col>11</xdr:col>
      <xdr:colOff>307975</xdr:colOff>
      <xdr:row>34</xdr:row>
      <xdr:rowOff>48097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6972300" y="5582829"/>
          <a:ext cx="889000" cy="29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46119</xdr:rowOff>
    </xdr:from>
    <xdr:to>
      <xdr:col>11</xdr:col>
      <xdr:colOff>358775</xdr:colOff>
      <xdr:row>34</xdr:row>
      <xdr:rowOff>147719</xdr:rowOff>
    </xdr:to>
    <xdr:sp macro="" textlink="">
      <xdr:nvSpPr>
        <xdr:cNvPr id="292" name="フローチャート : 判断 291">
          <a:extLst>
            <a:ext uri="{FF2B5EF4-FFF2-40B4-BE49-F238E27FC236}">
              <a16:creationId xmlns:a16="http://schemas.microsoft.com/office/drawing/2014/main" xmlns="" id="{00000000-0008-0000-0700-000024010000}"/>
            </a:ext>
          </a:extLst>
        </xdr:cNvPr>
        <xdr:cNvSpPr/>
      </xdr:nvSpPr>
      <xdr:spPr>
        <a:xfrm>
          <a:off x="7810500" y="58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138846</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7626427" y="596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151602</xdr:rowOff>
    </xdr:from>
    <xdr:to>
      <xdr:col>10</xdr:col>
      <xdr:colOff>155575</xdr:colOff>
      <xdr:row>34</xdr:row>
      <xdr:rowOff>81752</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6921500" y="580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72879</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6737427" y="590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154541</xdr:rowOff>
    </xdr:from>
    <xdr:to>
      <xdr:col>15</xdr:col>
      <xdr:colOff>231775</xdr:colOff>
      <xdr:row>38</xdr:row>
      <xdr:rowOff>84691</xdr:rowOff>
    </xdr:to>
    <xdr:sp macro="" textlink="">
      <xdr:nvSpPr>
        <xdr:cNvPr id="301" name="円/楕円 300">
          <a:extLst>
            <a:ext uri="{FF2B5EF4-FFF2-40B4-BE49-F238E27FC236}">
              <a16:creationId xmlns:a16="http://schemas.microsoft.com/office/drawing/2014/main" xmlns="" id="{00000000-0008-0000-0700-00002D010000}"/>
            </a:ext>
          </a:extLst>
        </xdr:cNvPr>
        <xdr:cNvSpPr/>
      </xdr:nvSpPr>
      <xdr:spPr>
        <a:xfrm>
          <a:off x="104267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69468</xdr:rowOff>
    </xdr:from>
    <xdr:ext cx="469744" cy="259045"/>
    <xdr:sp macro="" textlink="">
      <xdr:nvSpPr>
        <xdr:cNvPr id="302" name="労働費該当値テキスト">
          <a:extLst>
            <a:ext uri="{FF2B5EF4-FFF2-40B4-BE49-F238E27FC236}">
              <a16:creationId xmlns:a16="http://schemas.microsoft.com/office/drawing/2014/main" xmlns="" id="{00000000-0008-0000-0700-00002E010000}"/>
            </a:ext>
          </a:extLst>
        </xdr:cNvPr>
        <xdr:cNvSpPr txBox="1"/>
      </xdr:nvSpPr>
      <xdr:spPr>
        <a:xfrm>
          <a:off x="10528300" y="641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132334</xdr:rowOff>
    </xdr:from>
    <xdr:to>
      <xdr:col>14</xdr:col>
      <xdr:colOff>79375</xdr:colOff>
      <xdr:row>36</xdr:row>
      <xdr:rowOff>62484</xdr:rowOff>
    </xdr:to>
    <xdr:sp macro="" textlink="">
      <xdr:nvSpPr>
        <xdr:cNvPr id="303" name="円/楕円 302">
          <a:extLst>
            <a:ext uri="{FF2B5EF4-FFF2-40B4-BE49-F238E27FC236}">
              <a16:creationId xmlns:a16="http://schemas.microsoft.com/office/drawing/2014/main" xmlns="" id="{00000000-0008-0000-0700-00002F010000}"/>
            </a:ext>
          </a:extLst>
        </xdr:cNvPr>
        <xdr:cNvSpPr/>
      </xdr:nvSpPr>
      <xdr:spPr>
        <a:xfrm>
          <a:off x="9588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53611</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391727"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19340</xdr:rowOff>
    </xdr:from>
    <xdr:to>
      <xdr:col>12</xdr:col>
      <xdr:colOff>561975</xdr:colOff>
      <xdr:row>36</xdr:row>
      <xdr:rowOff>120940</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8699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137467</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15427" y="596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168747</xdr:rowOff>
    </xdr:from>
    <xdr:to>
      <xdr:col>11</xdr:col>
      <xdr:colOff>358775</xdr:colOff>
      <xdr:row>34</xdr:row>
      <xdr:rowOff>98897</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7810500" y="5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115424</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26427" y="560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45629</xdr:rowOff>
    </xdr:from>
    <xdr:to>
      <xdr:col>10</xdr:col>
      <xdr:colOff>155575</xdr:colOff>
      <xdr:row>32</xdr:row>
      <xdr:rowOff>147229</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6921500" y="55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163756</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37427" y="5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a:extLst>
            <a:ext uri="{FF2B5EF4-FFF2-40B4-BE49-F238E27FC236}">
              <a16:creationId xmlns:a16="http://schemas.microsoft.com/office/drawing/2014/main" xmlns=""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a:extLst>
            <a:ext uri="{FF2B5EF4-FFF2-40B4-BE49-F238E27FC236}">
              <a16:creationId xmlns:a16="http://schemas.microsoft.com/office/drawing/2014/main" xmlns=""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a:extLst>
            <a:ext uri="{FF2B5EF4-FFF2-40B4-BE49-F238E27FC236}">
              <a16:creationId xmlns:a16="http://schemas.microsoft.com/office/drawing/2014/main" xmlns=""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0" name="直線コネクタ 319">
          <a:extLst>
            <a:ext uri="{FF2B5EF4-FFF2-40B4-BE49-F238E27FC236}">
              <a16:creationId xmlns:a16="http://schemas.microsoft.com/office/drawing/2014/main" xmlns="" id="{00000000-0008-0000-0700-00004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4" name="農林水産業費最小値テキスト">
          <a:extLst>
            <a:ext uri="{FF2B5EF4-FFF2-40B4-BE49-F238E27FC236}">
              <a16:creationId xmlns:a16="http://schemas.microsoft.com/office/drawing/2014/main" xmlns="" id="{00000000-0008-0000-0700-00004E010000}"/>
            </a:ext>
          </a:extLst>
        </xdr:cNvPr>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6" name="農林水産業費最大値テキスト">
          <a:extLst>
            <a:ext uri="{FF2B5EF4-FFF2-40B4-BE49-F238E27FC236}">
              <a16:creationId xmlns:a16="http://schemas.microsoft.com/office/drawing/2014/main" xmlns="" id="{00000000-0008-0000-0700-000050010000}"/>
            </a:ext>
          </a:extLst>
        </xdr:cNvPr>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105943</xdr:rowOff>
    </xdr:from>
    <xdr:to>
      <xdr:col>15</xdr:col>
      <xdr:colOff>180975</xdr:colOff>
      <xdr:row>55</xdr:row>
      <xdr:rowOff>67996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9639300" y="9364243"/>
          <a:ext cx="8382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100690</xdr:rowOff>
    </xdr:from>
    <xdr:ext cx="534377" cy="259045"/>
    <xdr:sp macro="" textlink="">
      <xdr:nvSpPr>
        <xdr:cNvPr id="339" name="農林水産業費平均値テキスト">
          <a:extLst>
            <a:ext uri="{FF2B5EF4-FFF2-40B4-BE49-F238E27FC236}">
              <a16:creationId xmlns:a16="http://schemas.microsoft.com/office/drawing/2014/main" xmlns="" id="{00000000-0008-0000-0700-000053010000}"/>
            </a:ext>
          </a:extLst>
        </xdr:cNvPr>
        <xdr:cNvSpPr txBox="1"/>
      </xdr:nvSpPr>
      <xdr:spPr>
        <a:xfrm>
          <a:off x="10528300" y="9187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40" name="フローチャート : 判断 339">
          <a:extLst>
            <a:ext uri="{FF2B5EF4-FFF2-40B4-BE49-F238E27FC236}">
              <a16:creationId xmlns:a16="http://schemas.microsoft.com/office/drawing/2014/main" xmlns="" id="{00000000-0008-0000-0700-000054010000}"/>
            </a:ext>
          </a:extLst>
        </xdr:cNvPr>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66853</xdr:rowOff>
    </xdr:from>
    <xdr:to>
      <xdr:col>14</xdr:col>
      <xdr:colOff>28575</xdr:colOff>
      <xdr:row>54</xdr:row>
      <xdr:rowOff>105943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8750300" y="9325153"/>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42" name="フローチャート : 判断 341">
          <a:extLst>
            <a:ext uri="{FF2B5EF4-FFF2-40B4-BE49-F238E27FC236}">
              <a16:creationId xmlns:a16="http://schemas.microsoft.com/office/drawing/2014/main" xmlns="" id="{00000000-0008-0000-0700-000056010000}"/>
            </a:ext>
          </a:extLst>
        </xdr:cNvPr>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30675</xdr:rowOff>
    </xdr:from>
    <xdr:ext cx="534377"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9359411" y="94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66853</xdr:rowOff>
    </xdr:from>
    <xdr:to>
      <xdr:col>12</xdr:col>
      <xdr:colOff>511175</xdr:colOff>
      <xdr:row>54</xdr:row>
      <xdr:rowOff>96571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7861300" y="932515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103623</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8483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96571</xdr:rowOff>
    </xdr:from>
    <xdr:to>
      <xdr:col>11</xdr:col>
      <xdr:colOff>307975</xdr:colOff>
      <xdr:row>56</xdr:row>
      <xdr:rowOff>4407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6972300" y="9354871"/>
          <a:ext cx="889000" cy="2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169443</xdr:rowOff>
    </xdr:from>
    <xdr:to>
      <xdr:col>11</xdr:col>
      <xdr:colOff>358775</xdr:colOff>
      <xdr:row>54</xdr:row>
      <xdr:rowOff>99593</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7810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116120</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7594111" y="90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102426</xdr:rowOff>
    </xdr:from>
    <xdr:to>
      <xdr:col>10</xdr:col>
      <xdr:colOff>155575</xdr:colOff>
      <xdr:row>56</xdr:row>
      <xdr:rowOff>32576</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6921500" y="953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49103</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6705111" y="93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17196</xdr:rowOff>
    </xdr:from>
    <xdr:to>
      <xdr:col>15</xdr:col>
      <xdr:colOff>231775</xdr:colOff>
      <xdr:row>55</xdr:row>
      <xdr:rowOff>118796</xdr:rowOff>
    </xdr:to>
    <xdr:sp macro="" textlink="">
      <xdr:nvSpPr>
        <xdr:cNvPr id="357" name="円/楕円 356">
          <a:extLst>
            <a:ext uri="{FF2B5EF4-FFF2-40B4-BE49-F238E27FC236}">
              <a16:creationId xmlns:a16="http://schemas.microsoft.com/office/drawing/2014/main" xmlns="" id="{00000000-0008-0000-0700-000065010000}"/>
            </a:ext>
          </a:extLst>
        </xdr:cNvPr>
        <xdr:cNvSpPr/>
      </xdr:nvSpPr>
      <xdr:spPr>
        <a:xfrm>
          <a:off x="10426700" y="94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167073</xdr:rowOff>
    </xdr:from>
    <xdr:ext cx="534377" cy="259045"/>
    <xdr:sp macro="" textlink="">
      <xdr:nvSpPr>
        <xdr:cNvPr id="358" name="農林水産業費該当値テキスト">
          <a:extLst>
            <a:ext uri="{FF2B5EF4-FFF2-40B4-BE49-F238E27FC236}">
              <a16:creationId xmlns:a16="http://schemas.microsoft.com/office/drawing/2014/main" xmlns="" id="{00000000-0008-0000-0700-000066010000}"/>
            </a:ext>
          </a:extLst>
        </xdr:cNvPr>
        <xdr:cNvSpPr txBox="1"/>
      </xdr:nvSpPr>
      <xdr:spPr>
        <a:xfrm>
          <a:off x="10528300" y="94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55143</xdr:rowOff>
    </xdr:from>
    <xdr:to>
      <xdr:col>14</xdr:col>
      <xdr:colOff>79375</xdr:colOff>
      <xdr:row>54</xdr:row>
      <xdr:rowOff>156743</xdr:rowOff>
    </xdr:to>
    <xdr:sp macro="" textlink="">
      <xdr:nvSpPr>
        <xdr:cNvPr id="359" name="円/楕円 358">
          <a:extLst>
            <a:ext uri="{FF2B5EF4-FFF2-40B4-BE49-F238E27FC236}">
              <a16:creationId xmlns:a16="http://schemas.microsoft.com/office/drawing/2014/main" xmlns="" id="{00000000-0008-0000-0700-000067010000}"/>
            </a:ext>
          </a:extLst>
        </xdr:cNvPr>
        <xdr:cNvSpPr/>
      </xdr:nvSpPr>
      <xdr:spPr>
        <a:xfrm>
          <a:off x="9588500" y="93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1820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59411" y="908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16053</xdr:rowOff>
    </xdr:from>
    <xdr:to>
      <xdr:col>12</xdr:col>
      <xdr:colOff>561975</xdr:colOff>
      <xdr:row>54</xdr:row>
      <xdr:rowOff>117653</xdr:rowOff>
    </xdr:to>
    <xdr:sp macro="" textlink="">
      <xdr:nvSpPr>
        <xdr:cNvPr id="361" name="円/楕円 360">
          <a:extLst>
            <a:ext uri="{FF2B5EF4-FFF2-40B4-BE49-F238E27FC236}">
              <a16:creationId xmlns:a16="http://schemas.microsoft.com/office/drawing/2014/main" xmlns="" id="{00000000-0008-0000-0700-000069010000}"/>
            </a:ext>
          </a:extLst>
        </xdr:cNvPr>
        <xdr:cNvSpPr/>
      </xdr:nvSpPr>
      <xdr:spPr>
        <a:xfrm>
          <a:off x="8699500" y="92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108780</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3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45771</xdr:rowOff>
    </xdr:from>
    <xdr:to>
      <xdr:col>11</xdr:col>
      <xdr:colOff>358775</xdr:colOff>
      <xdr:row>54</xdr:row>
      <xdr:rowOff>147371</xdr:rowOff>
    </xdr:to>
    <xdr:sp macro="" textlink="">
      <xdr:nvSpPr>
        <xdr:cNvPr id="363" name="円/楕円 362">
          <a:extLst>
            <a:ext uri="{FF2B5EF4-FFF2-40B4-BE49-F238E27FC236}">
              <a16:creationId xmlns:a16="http://schemas.microsoft.com/office/drawing/2014/main" xmlns="" id="{00000000-0008-0000-0700-00006B010000}"/>
            </a:ext>
          </a:extLst>
        </xdr:cNvPr>
        <xdr:cNvSpPr/>
      </xdr:nvSpPr>
      <xdr:spPr>
        <a:xfrm>
          <a:off x="7810500" y="930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138498</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3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125057</xdr:rowOff>
    </xdr:from>
    <xdr:to>
      <xdr:col>10</xdr:col>
      <xdr:colOff>155575</xdr:colOff>
      <xdr:row>56</xdr:row>
      <xdr:rowOff>55207</xdr:rowOff>
    </xdr:to>
    <xdr:sp macro="" textlink="">
      <xdr:nvSpPr>
        <xdr:cNvPr id="365" name="円/楕円 364">
          <a:extLst>
            <a:ext uri="{FF2B5EF4-FFF2-40B4-BE49-F238E27FC236}">
              <a16:creationId xmlns:a16="http://schemas.microsoft.com/office/drawing/2014/main" xmlns="" id="{00000000-0008-0000-0700-00006D010000}"/>
            </a:ext>
          </a:extLst>
        </xdr:cNvPr>
        <xdr:cNvSpPr/>
      </xdr:nvSpPr>
      <xdr:spPr>
        <a:xfrm>
          <a:off x="6921500" y="95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46334</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6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a:extLst>
            <a:ext uri="{FF2B5EF4-FFF2-40B4-BE49-F238E27FC236}">
              <a16:creationId xmlns:a16="http://schemas.microsoft.com/office/drawing/2014/main" xmlns=""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a:extLst>
            <a:ext uri="{FF2B5EF4-FFF2-40B4-BE49-F238E27FC236}">
              <a16:creationId xmlns:a16="http://schemas.microsoft.com/office/drawing/2014/main" xmlns=""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5" name="直線コネクタ 374">
          <a:extLst>
            <a:ext uri="{FF2B5EF4-FFF2-40B4-BE49-F238E27FC236}">
              <a16:creationId xmlns:a16="http://schemas.microsoft.com/office/drawing/2014/main" xmlns="" id="{00000000-0008-0000-07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91" name="商工費最小値テキスト">
          <a:extLst>
            <a:ext uri="{FF2B5EF4-FFF2-40B4-BE49-F238E27FC236}">
              <a16:creationId xmlns:a16="http://schemas.microsoft.com/office/drawing/2014/main" xmlns="" id="{00000000-0008-0000-0700-000087010000}"/>
            </a:ext>
          </a:extLst>
        </xdr:cNvPr>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93" name="商工費最大値テキスト">
          <a:extLst>
            <a:ext uri="{FF2B5EF4-FFF2-40B4-BE49-F238E27FC236}">
              <a16:creationId xmlns:a16="http://schemas.microsoft.com/office/drawing/2014/main" xmlns="" id="{00000000-0008-0000-0700-000089010000}"/>
            </a:ext>
          </a:extLst>
        </xdr:cNvPr>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154494</xdr:rowOff>
    </xdr:from>
    <xdr:to>
      <xdr:col>15</xdr:col>
      <xdr:colOff>180975</xdr:colOff>
      <xdr:row>75</xdr:row>
      <xdr:rowOff>113297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9639300" y="12841794"/>
          <a:ext cx="838200" cy="1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29726</xdr:rowOff>
    </xdr:from>
    <xdr:ext cx="534377" cy="259045"/>
    <xdr:sp macro="" textlink="">
      <xdr:nvSpPr>
        <xdr:cNvPr id="396" name="商工費平均値テキスト">
          <a:extLst>
            <a:ext uri="{FF2B5EF4-FFF2-40B4-BE49-F238E27FC236}">
              <a16:creationId xmlns:a16="http://schemas.microsoft.com/office/drawing/2014/main" xmlns="" id="{00000000-0008-0000-0700-00008C010000}"/>
            </a:ext>
          </a:extLst>
        </xdr:cNvPr>
        <xdr:cNvSpPr txBox="1"/>
      </xdr:nvSpPr>
      <xdr:spPr>
        <a:xfrm>
          <a:off x="10528300" y="12717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7" name="フローチャート : 判断 396">
          <a:extLst>
            <a:ext uri="{FF2B5EF4-FFF2-40B4-BE49-F238E27FC236}">
              <a16:creationId xmlns:a16="http://schemas.microsoft.com/office/drawing/2014/main" xmlns="" id="{00000000-0008-0000-0700-00008D010000}"/>
            </a:ext>
          </a:extLst>
        </xdr:cNvPr>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154494</xdr:rowOff>
    </xdr:from>
    <xdr:to>
      <xdr:col>14</xdr:col>
      <xdr:colOff>28575</xdr:colOff>
      <xdr:row>75</xdr:row>
      <xdr:rowOff>133626</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8750300" y="12841794"/>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399" name="フローチャート : 判断 398">
          <a:extLst>
            <a:ext uri="{FF2B5EF4-FFF2-40B4-BE49-F238E27FC236}">
              <a16:creationId xmlns:a16="http://schemas.microsoft.com/office/drawing/2014/main" xmlns="" id="{00000000-0008-0000-0700-00008F010000}"/>
            </a:ext>
          </a:extLst>
        </xdr:cNvPr>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17035</xdr:rowOff>
    </xdr:from>
    <xdr:ext cx="534377"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93594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133626</xdr:rowOff>
    </xdr:from>
    <xdr:to>
      <xdr:col>12</xdr:col>
      <xdr:colOff>511175</xdr:colOff>
      <xdr:row>75</xdr:row>
      <xdr:rowOff>142966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7861300" y="12992376"/>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67654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8483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127029</xdr:rowOff>
    </xdr:from>
    <xdr:to>
      <xdr:col>11</xdr:col>
      <xdr:colOff>307975</xdr:colOff>
      <xdr:row>75</xdr:row>
      <xdr:rowOff>142966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972300" y="12985779"/>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122113</xdr:rowOff>
    </xdr:from>
    <xdr:to>
      <xdr:col>11</xdr:col>
      <xdr:colOff>358775</xdr:colOff>
      <xdr:row>76</xdr:row>
      <xdr:rowOff>52263</xdr:rowOff>
    </xdr:to>
    <xdr:sp macro="" textlink="">
      <xdr:nvSpPr>
        <xdr:cNvPr id="405" name="フローチャート : 判断 404">
          <a:extLst>
            <a:ext uri="{FF2B5EF4-FFF2-40B4-BE49-F238E27FC236}">
              <a16:creationId xmlns:a16="http://schemas.microsoft.com/office/drawing/2014/main" xmlns="" id="{00000000-0008-0000-0700-000095010000}"/>
            </a:ext>
          </a:extLst>
        </xdr:cNvPr>
        <xdr:cNvSpPr/>
      </xdr:nvSpPr>
      <xdr:spPr>
        <a:xfrm>
          <a:off x="7810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43389</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7594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120463</xdr:rowOff>
    </xdr:from>
    <xdr:to>
      <xdr:col>10</xdr:col>
      <xdr:colOff>155575</xdr:colOff>
      <xdr:row>76</xdr:row>
      <xdr:rowOff>50614</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6921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41739</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6705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62497</xdr:rowOff>
    </xdr:from>
    <xdr:to>
      <xdr:col>15</xdr:col>
      <xdr:colOff>231775</xdr:colOff>
      <xdr:row>75</xdr:row>
      <xdr:rowOff>164097</xdr:rowOff>
    </xdr:to>
    <xdr:sp macro="" textlink="">
      <xdr:nvSpPr>
        <xdr:cNvPr id="414" name="円/楕円 413">
          <a:extLst>
            <a:ext uri="{FF2B5EF4-FFF2-40B4-BE49-F238E27FC236}">
              <a16:creationId xmlns:a16="http://schemas.microsoft.com/office/drawing/2014/main" xmlns="" id="{00000000-0008-0000-0700-00009E010000}"/>
            </a:ext>
          </a:extLst>
        </xdr:cNvPr>
        <xdr:cNvSpPr/>
      </xdr:nvSpPr>
      <xdr:spPr>
        <a:xfrm>
          <a:off x="104267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40924</xdr:rowOff>
    </xdr:from>
    <xdr:ext cx="534377" cy="259045"/>
    <xdr:sp macro="" textlink="">
      <xdr:nvSpPr>
        <xdr:cNvPr id="415" name="商工費該当値テキスト">
          <a:extLst>
            <a:ext uri="{FF2B5EF4-FFF2-40B4-BE49-F238E27FC236}">
              <a16:creationId xmlns:a16="http://schemas.microsoft.com/office/drawing/2014/main" xmlns="" id="{00000000-0008-0000-0700-00009F010000}"/>
            </a:ext>
          </a:extLst>
        </xdr:cNvPr>
        <xdr:cNvSpPr txBox="1"/>
      </xdr:nvSpPr>
      <xdr:spPr>
        <a:xfrm>
          <a:off x="10528300" y="128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103694</xdr:rowOff>
    </xdr:from>
    <xdr:to>
      <xdr:col>14</xdr:col>
      <xdr:colOff>79375</xdr:colOff>
      <xdr:row>75</xdr:row>
      <xdr:rowOff>33844</xdr:rowOff>
    </xdr:to>
    <xdr:sp macro="" textlink="">
      <xdr:nvSpPr>
        <xdr:cNvPr id="416" name="円/楕円 415">
          <a:extLst>
            <a:ext uri="{FF2B5EF4-FFF2-40B4-BE49-F238E27FC236}">
              <a16:creationId xmlns:a16="http://schemas.microsoft.com/office/drawing/2014/main" xmlns="" id="{00000000-0008-0000-0700-0000A0010000}"/>
            </a:ext>
          </a:extLst>
        </xdr:cNvPr>
        <xdr:cNvSpPr/>
      </xdr:nvSpPr>
      <xdr:spPr>
        <a:xfrm>
          <a:off x="95885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50371</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59411" y="125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82826</xdr:rowOff>
    </xdr:from>
    <xdr:to>
      <xdr:col>12</xdr:col>
      <xdr:colOff>561975</xdr:colOff>
      <xdr:row>76</xdr:row>
      <xdr:rowOff>12976</xdr:rowOff>
    </xdr:to>
    <xdr:sp macro="" textlink="">
      <xdr:nvSpPr>
        <xdr:cNvPr id="418" name="円/楕円 417">
          <a:extLst>
            <a:ext uri="{FF2B5EF4-FFF2-40B4-BE49-F238E27FC236}">
              <a16:creationId xmlns:a16="http://schemas.microsoft.com/office/drawing/2014/main" xmlns="" id="{00000000-0008-0000-0700-0000A2010000}"/>
            </a:ext>
          </a:extLst>
        </xdr:cNvPr>
        <xdr:cNvSpPr/>
      </xdr:nvSpPr>
      <xdr:spPr>
        <a:xfrm>
          <a:off x="8699500" y="12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29503</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483111" y="127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92166</xdr:rowOff>
    </xdr:from>
    <xdr:to>
      <xdr:col>11</xdr:col>
      <xdr:colOff>358775</xdr:colOff>
      <xdr:row>76</xdr:row>
      <xdr:rowOff>22315</xdr:rowOff>
    </xdr:to>
    <xdr:sp macro="" textlink="">
      <xdr:nvSpPr>
        <xdr:cNvPr id="420" name="円/楕円 419">
          <a:extLst>
            <a:ext uri="{FF2B5EF4-FFF2-40B4-BE49-F238E27FC236}">
              <a16:creationId xmlns:a16="http://schemas.microsoft.com/office/drawing/2014/main" xmlns="" id="{00000000-0008-0000-0700-0000A4010000}"/>
            </a:ext>
          </a:extLst>
        </xdr:cNvPr>
        <xdr:cNvSpPr/>
      </xdr:nvSpPr>
      <xdr:spPr>
        <a:xfrm>
          <a:off x="7810500" y="12950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38843</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594111" y="127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76229</xdr:rowOff>
    </xdr:from>
    <xdr:to>
      <xdr:col>10</xdr:col>
      <xdr:colOff>155575</xdr:colOff>
      <xdr:row>76</xdr:row>
      <xdr:rowOff>6378</xdr:rowOff>
    </xdr:to>
    <xdr:sp macro="" textlink="">
      <xdr:nvSpPr>
        <xdr:cNvPr id="422" name="円/楕円 421">
          <a:extLst>
            <a:ext uri="{FF2B5EF4-FFF2-40B4-BE49-F238E27FC236}">
              <a16:creationId xmlns:a16="http://schemas.microsoft.com/office/drawing/2014/main" xmlns="" id="{00000000-0008-0000-0700-0000A6010000}"/>
            </a:ext>
          </a:extLst>
        </xdr:cNvPr>
        <xdr:cNvSpPr/>
      </xdr:nvSpPr>
      <xdr:spPr>
        <a:xfrm>
          <a:off x="6921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22906</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05111" y="127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xmlns=""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xmlns=""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a:extLst>
            <a:ext uri="{FF2B5EF4-FFF2-40B4-BE49-F238E27FC236}">
              <a16:creationId xmlns:a16="http://schemas.microsoft.com/office/drawing/2014/main" xmlns=""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130539</xdr:rowOff>
    </xdr:from>
    <xdr:to>
      <xdr:col>15</xdr:col>
      <xdr:colOff>180975</xdr:colOff>
      <xdr:row>97</xdr:row>
      <xdr:rowOff>147276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761189"/>
          <a:ext cx="8382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124889</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41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5" name="フローチャート : 判断 454">
          <a:extLst>
            <a:ext uri="{FF2B5EF4-FFF2-40B4-BE49-F238E27FC236}">
              <a16:creationId xmlns:a16="http://schemas.microsoft.com/office/drawing/2014/main" xmlns="" id="{00000000-0008-0000-0700-0000C7010000}"/>
            </a:ext>
          </a:extLst>
        </xdr:cNvPr>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57502</xdr:rowOff>
    </xdr:from>
    <xdr:to>
      <xdr:col>14</xdr:col>
      <xdr:colOff>28575</xdr:colOff>
      <xdr:row>97</xdr:row>
      <xdr:rowOff>147276</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688152"/>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7" name="フローチャート : 判断 456">
          <a:extLst>
            <a:ext uri="{FF2B5EF4-FFF2-40B4-BE49-F238E27FC236}">
              <a16:creationId xmlns:a16="http://schemas.microsoft.com/office/drawing/2014/main" xmlns="" id="{00000000-0008-0000-0700-0000C9010000}"/>
            </a:ext>
          </a:extLst>
        </xdr:cNvPr>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93167</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594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57502</xdr:rowOff>
    </xdr:from>
    <xdr:to>
      <xdr:col>12</xdr:col>
      <xdr:colOff>511175</xdr:colOff>
      <xdr:row>97</xdr:row>
      <xdr:rowOff>75823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688152"/>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60" name="フローチャート : 判断 459">
          <a:extLst>
            <a:ext uri="{FF2B5EF4-FFF2-40B4-BE49-F238E27FC236}">
              <a16:creationId xmlns:a16="http://schemas.microsoft.com/office/drawing/2014/main" xmlns="" id="{00000000-0008-0000-0700-0000CC010000}"/>
            </a:ext>
          </a:extLst>
        </xdr:cNvPr>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109569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75823</xdr:rowOff>
    </xdr:from>
    <xdr:to>
      <xdr:col>11</xdr:col>
      <xdr:colOff>307975</xdr:colOff>
      <xdr:row>97</xdr:row>
      <xdr:rowOff>121820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706473"/>
          <a:ext cx="889000" cy="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18180</xdr:rowOff>
    </xdr:from>
    <xdr:to>
      <xdr:col>11</xdr:col>
      <xdr:colOff>358775</xdr:colOff>
      <xdr:row>97</xdr:row>
      <xdr:rowOff>119780</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7810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136307</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4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121182</xdr:rowOff>
    </xdr:from>
    <xdr:to>
      <xdr:col>10</xdr:col>
      <xdr:colOff>155575</xdr:colOff>
      <xdr:row>98</xdr:row>
      <xdr:rowOff>51332</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6921500" y="167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42459</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8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79739</xdr:rowOff>
    </xdr:from>
    <xdr:to>
      <xdr:col>15</xdr:col>
      <xdr:colOff>231775</xdr:colOff>
      <xdr:row>98</xdr:row>
      <xdr:rowOff>9889</xdr:rowOff>
    </xdr:to>
    <xdr:sp macro="" textlink="">
      <xdr:nvSpPr>
        <xdr:cNvPr id="472" name="円/楕円 471">
          <a:extLst>
            <a:ext uri="{FF2B5EF4-FFF2-40B4-BE49-F238E27FC236}">
              <a16:creationId xmlns:a16="http://schemas.microsoft.com/office/drawing/2014/main" xmlns="" id="{00000000-0008-0000-0700-0000D8010000}"/>
            </a:ext>
          </a:extLst>
        </xdr:cNvPr>
        <xdr:cNvSpPr/>
      </xdr:nvSpPr>
      <xdr:spPr>
        <a:xfrm>
          <a:off x="10426700" y="167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58166</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6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96476</xdr:rowOff>
    </xdr:from>
    <xdr:to>
      <xdr:col>14</xdr:col>
      <xdr:colOff>79375</xdr:colOff>
      <xdr:row>98</xdr:row>
      <xdr:rowOff>26626</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9588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17753</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594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6702</xdr:rowOff>
    </xdr:from>
    <xdr:to>
      <xdr:col>12</xdr:col>
      <xdr:colOff>561975</xdr:colOff>
      <xdr:row>97</xdr:row>
      <xdr:rowOff>108302</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8699500" y="166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124829</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4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25023</xdr:rowOff>
    </xdr:from>
    <xdr:to>
      <xdr:col>11</xdr:col>
      <xdr:colOff>358775</xdr:colOff>
      <xdr:row>97</xdr:row>
      <xdr:rowOff>126623</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7810500" y="16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117750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7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71020</xdr:rowOff>
    </xdr:from>
    <xdr:to>
      <xdr:col>10</xdr:col>
      <xdr:colOff>155575</xdr:colOff>
      <xdr:row>98</xdr:row>
      <xdr:rowOff>1170</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6921500" y="167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17697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4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警察費グラフ枠">
          <a:extLst>
            <a:ext uri="{FF2B5EF4-FFF2-40B4-BE49-F238E27FC236}">
              <a16:creationId xmlns:a16="http://schemas.microsoft.com/office/drawing/2014/main" xmlns=""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126964</xdr:rowOff>
    </xdr:from>
    <xdr:to>
      <xdr:col>23</xdr:col>
      <xdr:colOff>516889</xdr:colOff>
      <xdr:row>38</xdr:row>
      <xdr:rowOff>143292</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6317595" y="5099014"/>
          <a:ext cx="1269"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147119</xdr:rowOff>
    </xdr:from>
    <xdr:ext cx="534377" cy="259045"/>
    <xdr:sp macro="" textlink="">
      <xdr:nvSpPr>
        <xdr:cNvPr id="507" name="警察費最小値テキスト">
          <a:extLst>
            <a:ext uri="{FF2B5EF4-FFF2-40B4-BE49-F238E27FC236}">
              <a16:creationId xmlns:a16="http://schemas.microsoft.com/office/drawing/2014/main" xmlns="" id="{00000000-0008-0000-0700-0000FB010000}"/>
            </a:ext>
          </a:extLst>
        </xdr:cNvPr>
        <xdr:cNvSpPr txBox="1"/>
      </xdr:nvSpPr>
      <xdr:spPr>
        <a:xfrm>
          <a:off x="16370300" y="66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38</xdr:row>
      <xdr:rowOff>143292</xdr:rowOff>
    </xdr:from>
    <xdr:to>
      <xdr:col>23</xdr:col>
      <xdr:colOff>606425</xdr:colOff>
      <xdr:row>38</xdr:row>
      <xdr:rowOff>143292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66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73641</xdr:rowOff>
    </xdr:from>
    <xdr:ext cx="534377" cy="259045"/>
    <xdr:sp macro="" textlink="">
      <xdr:nvSpPr>
        <xdr:cNvPr id="509" name="警察費最大値テキスト">
          <a:extLst>
            <a:ext uri="{FF2B5EF4-FFF2-40B4-BE49-F238E27FC236}">
              <a16:creationId xmlns:a16="http://schemas.microsoft.com/office/drawing/2014/main" xmlns="" id="{00000000-0008-0000-0700-0000FD010000}"/>
            </a:ext>
          </a:extLst>
        </xdr:cNvPr>
        <xdr:cNvSpPr txBox="1"/>
      </xdr:nvSpPr>
      <xdr:spPr>
        <a:xfrm>
          <a:off x="16370300" y="48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29</xdr:row>
      <xdr:rowOff>126964</xdr:rowOff>
    </xdr:from>
    <xdr:to>
      <xdr:col>23</xdr:col>
      <xdr:colOff>606425</xdr:colOff>
      <xdr:row>29</xdr:row>
      <xdr:rowOff>126964</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509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122065</xdr:rowOff>
    </xdr:from>
    <xdr:to>
      <xdr:col>23</xdr:col>
      <xdr:colOff>517525</xdr:colOff>
      <xdr:row>34</xdr:row>
      <xdr:rowOff>50872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5481300" y="5779915"/>
          <a:ext cx="8382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85288</xdr:rowOff>
    </xdr:from>
    <xdr:ext cx="534377" cy="259045"/>
    <xdr:sp macro="" textlink="">
      <xdr:nvSpPr>
        <xdr:cNvPr id="512" name="警察費平均値テキスト">
          <a:extLst>
            <a:ext uri="{FF2B5EF4-FFF2-40B4-BE49-F238E27FC236}">
              <a16:creationId xmlns:a16="http://schemas.microsoft.com/office/drawing/2014/main" xmlns="" id="{00000000-0008-0000-0700-000000020000}"/>
            </a:ext>
          </a:extLst>
        </xdr:cNvPr>
        <xdr:cNvSpPr txBox="1"/>
      </xdr:nvSpPr>
      <xdr:spPr>
        <a:xfrm>
          <a:off x="16370300" y="608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106861</xdr:rowOff>
    </xdr:from>
    <xdr:to>
      <xdr:col>23</xdr:col>
      <xdr:colOff>568325</xdr:colOff>
      <xdr:row>36</xdr:row>
      <xdr:rowOff>37011</xdr:rowOff>
    </xdr:to>
    <xdr:sp macro="" textlink="">
      <xdr:nvSpPr>
        <xdr:cNvPr id="513" name="フローチャート : 判断 512">
          <a:extLst>
            <a:ext uri="{FF2B5EF4-FFF2-40B4-BE49-F238E27FC236}">
              <a16:creationId xmlns:a16="http://schemas.microsoft.com/office/drawing/2014/main" xmlns="" id="{00000000-0008-0000-0700-000001020000}"/>
            </a:ext>
          </a:extLst>
        </xdr:cNvPr>
        <xdr:cNvSpPr/>
      </xdr:nvSpPr>
      <xdr:spPr>
        <a:xfrm>
          <a:off x="16268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67364</xdr:rowOff>
    </xdr:from>
    <xdr:to>
      <xdr:col>22</xdr:col>
      <xdr:colOff>365125</xdr:colOff>
      <xdr:row>34</xdr:row>
      <xdr:rowOff>50872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4592300" y="5725214"/>
          <a:ext cx="889000" cy="1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125313</xdr:rowOff>
    </xdr:from>
    <xdr:to>
      <xdr:col>22</xdr:col>
      <xdr:colOff>415925</xdr:colOff>
      <xdr:row>36</xdr:row>
      <xdr:rowOff>55463</xdr:rowOff>
    </xdr:to>
    <xdr:sp macro="" textlink="">
      <xdr:nvSpPr>
        <xdr:cNvPr id="515" name="フローチャート : 判断 514">
          <a:extLst>
            <a:ext uri="{FF2B5EF4-FFF2-40B4-BE49-F238E27FC236}">
              <a16:creationId xmlns:a16="http://schemas.microsoft.com/office/drawing/2014/main" xmlns="" id="{00000000-0008-0000-0700-000003020000}"/>
            </a:ext>
          </a:extLst>
        </xdr:cNvPr>
        <xdr:cNvSpPr/>
      </xdr:nvSpPr>
      <xdr:spPr>
        <a:xfrm>
          <a:off x="15430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46590</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5201411" y="62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67364</xdr:rowOff>
    </xdr:from>
    <xdr:to>
      <xdr:col>21</xdr:col>
      <xdr:colOff>161925</xdr:colOff>
      <xdr:row>35</xdr:row>
      <xdr:rowOff>32748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3703300" y="5725214"/>
          <a:ext cx="889000" cy="30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48895</xdr:rowOff>
    </xdr:from>
    <xdr:to>
      <xdr:col>21</xdr:col>
      <xdr:colOff>212725</xdr:colOff>
      <xdr:row>36</xdr:row>
      <xdr:rowOff>150495</xdr:rowOff>
    </xdr:to>
    <xdr:sp macro="" textlink="">
      <xdr:nvSpPr>
        <xdr:cNvPr id="518" name="フローチャート : 判断 517">
          <a:extLst>
            <a:ext uri="{FF2B5EF4-FFF2-40B4-BE49-F238E27FC236}">
              <a16:creationId xmlns:a16="http://schemas.microsoft.com/office/drawing/2014/main" xmlns="" id="{00000000-0008-0000-0700-000006020000}"/>
            </a:ext>
          </a:extLst>
        </xdr:cNvPr>
        <xdr:cNvSpPr/>
      </xdr:nvSpPr>
      <xdr:spPr>
        <a:xfrm>
          <a:off x="14541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141622</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4325111" y="63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161417</xdr:rowOff>
    </xdr:from>
    <xdr:to>
      <xdr:col>19</xdr:col>
      <xdr:colOff>644525</xdr:colOff>
      <xdr:row>35</xdr:row>
      <xdr:rowOff>32748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814300" y="5819267"/>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93309</xdr:rowOff>
    </xdr:from>
    <xdr:to>
      <xdr:col>20</xdr:col>
      <xdr:colOff>9525</xdr:colOff>
      <xdr:row>38</xdr:row>
      <xdr:rowOff>23459</xdr:rowOff>
    </xdr:to>
    <xdr:sp macro="" textlink="">
      <xdr:nvSpPr>
        <xdr:cNvPr id="521" name="フローチャート : 判断 520">
          <a:extLst>
            <a:ext uri="{FF2B5EF4-FFF2-40B4-BE49-F238E27FC236}">
              <a16:creationId xmlns:a16="http://schemas.microsoft.com/office/drawing/2014/main" xmlns="" id="{00000000-0008-0000-0700-000009020000}"/>
            </a:ext>
          </a:extLst>
        </xdr:cNvPr>
        <xdr:cNvSpPr/>
      </xdr:nvSpPr>
      <xdr:spPr>
        <a:xfrm>
          <a:off x="13652500" y="643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14586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3436111" y="65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130375</xdr:rowOff>
    </xdr:from>
    <xdr:to>
      <xdr:col>18</xdr:col>
      <xdr:colOff>492125</xdr:colOff>
      <xdr:row>37</xdr:row>
      <xdr:rowOff>60525</xdr:rowOff>
    </xdr:to>
    <xdr:sp macro="" textlink="">
      <xdr:nvSpPr>
        <xdr:cNvPr id="523" name="フローチャート : 判断 522">
          <a:extLst>
            <a:ext uri="{FF2B5EF4-FFF2-40B4-BE49-F238E27FC236}">
              <a16:creationId xmlns:a16="http://schemas.microsoft.com/office/drawing/2014/main" xmlns="" id="{00000000-0008-0000-0700-00000B020000}"/>
            </a:ext>
          </a:extLst>
        </xdr:cNvPr>
        <xdr:cNvSpPr/>
      </xdr:nvSpPr>
      <xdr:spPr>
        <a:xfrm>
          <a:off x="12763500" y="6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51652</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547111" y="639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71265</xdr:rowOff>
    </xdr:from>
    <xdr:to>
      <xdr:col>23</xdr:col>
      <xdr:colOff>568325</xdr:colOff>
      <xdr:row>34</xdr:row>
      <xdr:rowOff>1415</xdr:rowOff>
    </xdr:to>
    <xdr:sp macro="" textlink="">
      <xdr:nvSpPr>
        <xdr:cNvPr id="530" name="円/楕円 529">
          <a:extLst>
            <a:ext uri="{FF2B5EF4-FFF2-40B4-BE49-F238E27FC236}">
              <a16:creationId xmlns:a16="http://schemas.microsoft.com/office/drawing/2014/main" xmlns="" id="{00000000-0008-0000-0700-000012020000}"/>
            </a:ext>
          </a:extLst>
        </xdr:cNvPr>
        <xdr:cNvSpPr/>
      </xdr:nvSpPr>
      <xdr:spPr>
        <a:xfrm>
          <a:off x="16268700" y="5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94142</xdr:rowOff>
    </xdr:from>
    <xdr:ext cx="534377" cy="259045"/>
    <xdr:sp macro="" textlink="">
      <xdr:nvSpPr>
        <xdr:cNvPr id="531" name="警察費該当値テキスト">
          <a:extLst>
            <a:ext uri="{FF2B5EF4-FFF2-40B4-BE49-F238E27FC236}">
              <a16:creationId xmlns:a16="http://schemas.microsoft.com/office/drawing/2014/main" xmlns="" id="{00000000-0008-0000-0700-000013020000}"/>
            </a:ext>
          </a:extLst>
        </xdr:cNvPr>
        <xdr:cNvSpPr txBox="1"/>
      </xdr:nvSpPr>
      <xdr:spPr>
        <a:xfrm>
          <a:off x="16370300" y="55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72</xdr:rowOff>
    </xdr:from>
    <xdr:to>
      <xdr:col>22</xdr:col>
      <xdr:colOff>415925</xdr:colOff>
      <xdr:row>34</xdr:row>
      <xdr:rowOff>101672</xdr:rowOff>
    </xdr:to>
    <xdr:sp macro="" textlink="">
      <xdr:nvSpPr>
        <xdr:cNvPr id="532" name="円/楕円 531">
          <a:extLst>
            <a:ext uri="{FF2B5EF4-FFF2-40B4-BE49-F238E27FC236}">
              <a16:creationId xmlns:a16="http://schemas.microsoft.com/office/drawing/2014/main" xmlns="" id="{00000000-0008-0000-0700-000014020000}"/>
            </a:ext>
          </a:extLst>
        </xdr:cNvPr>
        <xdr:cNvSpPr/>
      </xdr:nvSpPr>
      <xdr:spPr>
        <a:xfrm>
          <a:off x="154305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118199</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01411" y="56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25,544</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16564</xdr:rowOff>
    </xdr:from>
    <xdr:to>
      <xdr:col>21</xdr:col>
      <xdr:colOff>212725</xdr:colOff>
      <xdr:row>33</xdr:row>
      <xdr:rowOff>118164</xdr:rowOff>
    </xdr:to>
    <xdr:sp macro="" textlink="">
      <xdr:nvSpPr>
        <xdr:cNvPr id="534" name="円/楕円 533">
          <a:extLst>
            <a:ext uri="{FF2B5EF4-FFF2-40B4-BE49-F238E27FC236}">
              <a16:creationId xmlns:a16="http://schemas.microsoft.com/office/drawing/2014/main" xmlns="" id="{00000000-0008-0000-0700-000016020000}"/>
            </a:ext>
          </a:extLst>
        </xdr:cNvPr>
        <xdr:cNvSpPr/>
      </xdr:nvSpPr>
      <xdr:spPr>
        <a:xfrm>
          <a:off x="14541500" y="56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134691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54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153398</xdr:rowOff>
    </xdr:from>
    <xdr:to>
      <xdr:col>20</xdr:col>
      <xdr:colOff>9525</xdr:colOff>
      <xdr:row>35</xdr:row>
      <xdr:rowOff>83548</xdr:rowOff>
    </xdr:to>
    <xdr:sp macro="" textlink="">
      <xdr:nvSpPr>
        <xdr:cNvPr id="536" name="円/楕円 535">
          <a:extLst>
            <a:ext uri="{FF2B5EF4-FFF2-40B4-BE49-F238E27FC236}">
              <a16:creationId xmlns:a16="http://schemas.microsoft.com/office/drawing/2014/main" xmlns="" id="{00000000-0008-0000-0700-000018020000}"/>
            </a:ext>
          </a:extLst>
        </xdr:cNvPr>
        <xdr:cNvSpPr/>
      </xdr:nvSpPr>
      <xdr:spPr>
        <a:xfrm>
          <a:off x="13652500" y="59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100075</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575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110617</xdr:rowOff>
    </xdr:from>
    <xdr:to>
      <xdr:col>18</xdr:col>
      <xdr:colOff>492125</xdr:colOff>
      <xdr:row>34</xdr:row>
      <xdr:rowOff>40767</xdr:rowOff>
    </xdr:to>
    <xdr:sp macro="" textlink="">
      <xdr:nvSpPr>
        <xdr:cNvPr id="538" name="円/楕円 537">
          <a:extLst>
            <a:ext uri="{FF2B5EF4-FFF2-40B4-BE49-F238E27FC236}">
              <a16:creationId xmlns:a16="http://schemas.microsoft.com/office/drawing/2014/main" xmlns="" id="{00000000-0008-0000-0700-00001A020000}"/>
            </a:ext>
          </a:extLst>
        </xdr:cNvPr>
        <xdr:cNvSpPr/>
      </xdr:nvSpPr>
      <xdr:spPr>
        <a:xfrm>
          <a:off x="12763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57294</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5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118707</xdr:rowOff>
    </xdr:from>
    <xdr:to>
      <xdr:col>23</xdr:col>
      <xdr:colOff>516889</xdr:colOff>
      <xdr:row>58</xdr:row>
      <xdr:rowOff>62471</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862657"/>
          <a:ext cx="1269" cy="11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66298</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58</xdr:row>
      <xdr:rowOff>62471</xdr:rowOff>
    </xdr:from>
    <xdr:to>
      <xdr:col>23</xdr:col>
      <xdr:colOff>606425</xdr:colOff>
      <xdr:row>58</xdr:row>
      <xdr:rowOff>62471</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65384</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63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118707</xdr:rowOff>
    </xdr:from>
    <xdr:to>
      <xdr:col>23</xdr:col>
      <xdr:colOff>606425</xdr:colOff>
      <xdr:row>51</xdr:row>
      <xdr:rowOff>118707</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86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147320</xdr:rowOff>
    </xdr:from>
    <xdr:to>
      <xdr:col>23</xdr:col>
      <xdr:colOff>517525</xdr:colOff>
      <xdr:row>54</xdr:row>
      <xdr:rowOff>8255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92341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141774</xdr:rowOff>
    </xdr:from>
    <xdr:ext cx="599010"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400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163347</xdr:rowOff>
    </xdr:from>
    <xdr:to>
      <xdr:col>23</xdr:col>
      <xdr:colOff>568325</xdr:colOff>
      <xdr:row>55</xdr:row>
      <xdr:rowOff>93497</xdr:rowOff>
    </xdr:to>
    <xdr:sp macro="" textlink="">
      <xdr:nvSpPr>
        <xdr:cNvPr id="569" name="フローチャート : 判断 568">
          <a:extLst>
            <a:ext uri="{FF2B5EF4-FFF2-40B4-BE49-F238E27FC236}">
              <a16:creationId xmlns:a16="http://schemas.microsoft.com/office/drawing/2014/main" xmlns="" id="{00000000-0008-0000-0700-000039020000}"/>
            </a:ext>
          </a:extLst>
        </xdr:cNvPr>
        <xdr:cNvSpPr/>
      </xdr:nvSpPr>
      <xdr:spPr>
        <a:xfrm>
          <a:off x="16268700" y="942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8255</xdr:rowOff>
    </xdr:from>
    <xdr:to>
      <xdr:col>22</xdr:col>
      <xdr:colOff>365125</xdr:colOff>
      <xdr:row>54</xdr:row>
      <xdr:rowOff>57290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926655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16587</xdr:rowOff>
    </xdr:from>
    <xdr:to>
      <xdr:col>22</xdr:col>
      <xdr:colOff>415925</xdr:colOff>
      <xdr:row>55</xdr:row>
      <xdr:rowOff>118187</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5430500" y="944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109314</xdr:rowOff>
    </xdr:from>
    <xdr:ext cx="599010"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169094" y="953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160503</xdr:rowOff>
    </xdr:from>
    <xdr:to>
      <xdr:col>21</xdr:col>
      <xdr:colOff>161925</xdr:colOff>
      <xdr:row>54</xdr:row>
      <xdr:rowOff>57290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3703300" y="9247353"/>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50114</xdr:rowOff>
    </xdr:from>
    <xdr:to>
      <xdr:col>21</xdr:col>
      <xdr:colOff>212725</xdr:colOff>
      <xdr:row>56</xdr:row>
      <xdr:rowOff>151714</xdr:rowOff>
    </xdr:to>
    <xdr:sp macro="" textlink="">
      <xdr:nvSpPr>
        <xdr:cNvPr id="574" name="フローチャート : 判断 573">
          <a:extLst>
            <a:ext uri="{FF2B5EF4-FFF2-40B4-BE49-F238E27FC236}">
              <a16:creationId xmlns:a16="http://schemas.microsoft.com/office/drawing/2014/main" xmlns="" id="{00000000-0008-0000-0700-00003E020000}"/>
            </a:ext>
          </a:extLst>
        </xdr:cNvPr>
        <xdr:cNvSpPr/>
      </xdr:nvSpPr>
      <xdr:spPr>
        <a:xfrm>
          <a:off x="14541500" y="96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142841</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292794" y="97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160503</xdr:rowOff>
    </xdr:from>
    <xdr:to>
      <xdr:col>19</xdr:col>
      <xdr:colOff>644525</xdr:colOff>
      <xdr:row>54</xdr:row>
      <xdr:rowOff>129680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9247353"/>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134277</xdr:rowOff>
    </xdr:from>
    <xdr:to>
      <xdr:col>20</xdr:col>
      <xdr:colOff>9525</xdr:colOff>
      <xdr:row>58</xdr:row>
      <xdr:rowOff>64427</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3652500" y="99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55554</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9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73165</xdr:rowOff>
    </xdr:from>
    <xdr:to>
      <xdr:col>18</xdr:col>
      <xdr:colOff>492125</xdr:colOff>
      <xdr:row>58</xdr:row>
      <xdr:rowOff>3315</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2763500" y="98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165892</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9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96520</xdr:rowOff>
    </xdr:from>
    <xdr:to>
      <xdr:col>23</xdr:col>
      <xdr:colOff>568325</xdr:colOff>
      <xdr:row>54</xdr:row>
      <xdr:rowOff>26670</xdr:rowOff>
    </xdr:to>
    <xdr:sp macro="" textlink="">
      <xdr:nvSpPr>
        <xdr:cNvPr id="586" name="円/楕円 585">
          <a:extLst>
            <a:ext uri="{FF2B5EF4-FFF2-40B4-BE49-F238E27FC236}">
              <a16:creationId xmlns:a16="http://schemas.microsoft.com/office/drawing/2014/main" xmlns="" id="{00000000-0008-0000-0700-00004A020000}"/>
            </a:ext>
          </a:extLst>
        </xdr:cNvPr>
        <xdr:cNvSpPr/>
      </xdr:nvSpPr>
      <xdr:spPr>
        <a:xfrm>
          <a:off x="16268700" y="91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119397</xdr:rowOff>
    </xdr:from>
    <xdr:ext cx="599010"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03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114,300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128905</xdr:rowOff>
    </xdr:from>
    <xdr:to>
      <xdr:col>22</xdr:col>
      <xdr:colOff>415925</xdr:colOff>
      <xdr:row>54</xdr:row>
      <xdr:rowOff>59055</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5430500" y="92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52</xdr:row>
      <xdr:rowOff>75582</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169094" y="89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113,450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6490</xdr:rowOff>
    </xdr:from>
    <xdr:to>
      <xdr:col>21</xdr:col>
      <xdr:colOff>212725</xdr:colOff>
      <xdr:row>54</xdr:row>
      <xdr:rowOff>108090</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4541500" y="92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124617</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292794" y="904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112,163</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109703</xdr:rowOff>
    </xdr:from>
    <xdr:to>
      <xdr:col>20</xdr:col>
      <xdr:colOff>9525</xdr:colOff>
      <xdr:row>54</xdr:row>
      <xdr:rowOff>39853</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3652500" y="91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56380</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03794" y="897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78880</xdr:rowOff>
    </xdr:from>
    <xdr:to>
      <xdr:col>18</xdr:col>
      <xdr:colOff>492125</xdr:colOff>
      <xdr:row>55</xdr:row>
      <xdr:rowOff>9030</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2763500" y="93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25557</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14794" y="911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7645</xdr:rowOff>
    </xdr:from>
    <xdr:to>
      <xdr:col>23</xdr:col>
      <xdr:colOff>516889</xdr:colOff>
      <xdr:row>79</xdr:row>
      <xdr:rowOff>29877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80595"/>
          <a:ext cx="1269" cy="139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33704</xdr:rowOff>
    </xdr:from>
    <xdr:ext cx="378565"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7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29877</xdr:rowOff>
    </xdr:from>
    <xdr:to>
      <xdr:col>23</xdr:col>
      <xdr:colOff>606425</xdr:colOff>
      <xdr:row>79</xdr:row>
      <xdr:rowOff>29877</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7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125772</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71</xdr:row>
      <xdr:rowOff>7645</xdr:rowOff>
    </xdr:from>
    <xdr:to>
      <xdr:col>23</xdr:col>
      <xdr:colOff>606425</xdr:colOff>
      <xdr:row>71</xdr:row>
      <xdr:rowOff>7645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80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29877</xdr:rowOff>
    </xdr:from>
    <xdr:to>
      <xdr:col>23</xdr:col>
      <xdr:colOff>517525</xdr:colOff>
      <xdr:row>79</xdr:row>
      <xdr:rowOff>36049</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3574427"/>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2658</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20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151231</xdr:rowOff>
    </xdr:from>
    <xdr:to>
      <xdr:col>23</xdr:col>
      <xdr:colOff>568325</xdr:colOff>
      <xdr:row>78</xdr:row>
      <xdr:rowOff>81381</xdr:rowOff>
    </xdr:to>
    <xdr:sp macro="" textlink="">
      <xdr:nvSpPr>
        <xdr:cNvPr id="624" name="フローチャート : 判断 623">
          <a:extLst>
            <a:ext uri="{FF2B5EF4-FFF2-40B4-BE49-F238E27FC236}">
              <a16:creationId xmlns:a16="http://schemas.microsoft.com/office/drawing/2014/main" xmlns="" id="{00000000-0008-0000-0700-000070020000}"/>
            </a:ext>
          </a:extLst>
        </xdr:cNvPr>
        <xdr:cNvSpPr/>
      </xdr:nvSpPr>
      <xdr:spPr>
        <a:xfrm>
          <a:off x="162687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32068</xdr:rowOff>
    </xdr:from>
    <xdr:to>
      <xdr:col>22</xdr:col>
      <xdr:colOff>365125</xdr:colOff>
      <xdr:row>79</xdr:row>
      <xdr:rowOff>36049</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76618"/>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12472</xdr:rowOff>
    </xdr:from>
    <xdr:to>
      <xdr:col>22</xdr:col>
      <xdr:colOff>415925</xdr:colOff>
      <xdr:row>78</xdr:row>
      <xdr:rowOff>114072</xdr:rowOff>
    </xdr:to>
    <xdr:sp macro="" textlink="">
      <xdr:nvSpPr>
        <xdr:cNvPr id="626" name="フローチャート : 判断 625">
          <a:extLst>
            <a:ext uri="{FF2B5EF4-FFF2-40B4-BE49-F238E27FC236}">
              <a16:creationId xmlns:a16="http://schemas.microsoft.com/office/drawing/2014/main" xmlns="" id="{00000000-0008-0000-0700-000072020000}"/>
            </a:ext>
          </a:extLst>
        </xdr:cNvPr>
        <xdr:cNvSpPr/>
      </xdr:nvSpPr>
      <xdr:spPr>
        <a:xfrm>
          <a:off x="15430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130599</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33727" y="131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28315</xdr:rowOff>
    </xdr:from>
    <xdr:to>
      <xdr:col>21</xdr:col>
      <xdr:colOff>161925</xdr:colOff>
      <xdr:row>79</xdr:row>
      <xdr:rowOff>32068</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7286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20149</xdr:rowOff>
    </xdr:from>
    <xdr:to>
      <xdr:col>21</xdr:col>
      <xdr:colOff>212725</xdr:colOff>
      <xdr:row>78</xdr:row>
      <xdr:rowOff>121749</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4541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138276</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18123</xdr:rowOff>
    </xdr:from>
    <xdr:to>
      <xdr:col>19</xdr:col>
      <xdr:colOff>644525</xdr:colOff>
      <xdr:row>79</xdr:row>
      <xdr:rowOff>28315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6267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93987</xdr:rowOff>
    </xdr:from>
    <xdr:to>
      <xdr:col>20</xdr:col>
      <xdr:colOff>9525</xdr:colOff>
      <xdr:row>78</xdr:row>
      <xdr:rowOff>24137</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40664</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36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71489</xdr:rowOff>
    </xdr:from>
    <xdr:to>
      <xdr:col>18</xdr:col>
      <xdr:colOff>492125</xdr:colOff>
      <xdr:row>79</xdr:row>
      <xdr:rowOff>1639</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2763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18166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150527</xdr:rowOff>
    </xdr:from>
    <xdr:to>
      <xdr:col>23</xdr:col>
      <xdr:colOff>568325</xdr:colOff>
      <xdr:row>79</xdr:row>
      <xdr:rowOff>80677</xdr:rowOff>
    </xdr:to>
    <xdr:sp macro="" textlink="">
      <xdr:nvSpPr>
        <xdr:cNvPr id="641" name="円/楕円 640">
          <a:extLst>
            <a:ext uri="{FF2B5EF4-FFF2-40B4-BE49-F238E27FC236}">
              <a16:creationId xmlns:a16="http://schemas.microsoft.com/office/drawing/2014/main" xmlns="" id="{00000000-0008-0000-0700-000081020000}"/>
            </a:ext>
          </a:extLst>
        </xdr:cNvPr>
        <xdr:cNvSpPr/>
      </xdr:nvSpPr>
      <xdr:spPr>
        <a:xfrm>
          <a:off x="16268700" y="135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65454</xdr:rowOff>
    </xdr:from>
    <xdr:ext cx="378565"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3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156699</xdr:rowOff>
    </xdr:from>
    <xdr:to>
      <xdr:col>22</xdr:col>
      <xdr:colOff>415925</xdr:colOff>
      <xdr:row>79</xdr:row>
      <xdr:rowOff>86849</xdr:rowOff>
    </xdr:to>
    <xdr:sp macro="" textlink="">
      <xdr:nvSpPr>
        <xdr:cNvPr id="643" name="円/楕円 642">
          <a:extLst>
            <a:ext uri="{FF2B5EF4-FFF2-40B4-BE49-F238E27FC236}">
              <a16:creationId xmlns:a16="http://schemas.microsoft.com/office/drawing/2014/main" xmlns="" id="{00000000-0008-0000-0700-000083020000}"/>
            </a:ext>
          </a:extLst>
        </xdr:cNvPr>
        <xdr:cNvSpPr/>
      </xdr:nvSpPr>
      <xdr:spPr>
        <a:xfrm>
          <a:off x="15430500" y="135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77976</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79317" y="136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152718</xdr:rowOff>
    </xdr:from>
    <xdr:to>
      <xdr:col>21</xdr:col>
      <xdr:colOff>212725</xdr:colOff>
      <xdr:row>79</xdr:row>
      <xdr:rowOff>82868</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4541500" y="135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73995</xdr:rowOff>
    </xdr:from>
    <xdr:ext cx="37856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3017" y="1361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148965</xdr:rowOff>
    </xdr:from>
    <xdr:to>
      <xdr:col>20</xdr:col>
      <xdr:colOff>9525</xdr:colOff>
      <xdr:row>79</xdr:row>
      <xdr:rowOff>79115</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3652500" y="135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70242</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4017" y="1361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138773</xdr:rowOff>
    </xdr:from>
    <xdr:to>
      <xdr:col>18</xdr:col>
      <xdr:colOff>492125</xdr:colOff>
      <xdr:row>79</xdr:row>
      <xdr:rowOff>68923</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2763500" y="13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60050</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7" y="1360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a:extLst>
            <a:ext uri="{FF2B5EF4-FFF2-40B4-BE49-F238E27FC236}">
              <a16:creationId xmlns:a16="http://schemas.microsoft.com/office/drawing/2014/main" xmlns=""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93523</xdr:rowOff>
    </xdr:from>
    <xdr:to>
      <xdr:col>23</xdr:col>
      <xdr:colOff>516889</xdr:colOff>
      <xdr:row>97</xdr:row>
      <xdr:rowOff>141689</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524023"/>
          <a:ext cx="1269" cy="124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145516</xdr:rowOff>
    </xdr:from>
    <xdr:ext cx="534377"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97</xdr:row>
      <xdr:rowOff>141689</xdr:rowOff>
    </xdr:from>
    <xdr:to>
      <xdr:col>23</xdr:col>
      <xdr:colOff>606425</xdr:colOff>
      <xdr:row>97</xdr:row>
      <xdr:rowOff>141689</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77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40200</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2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90</xdr:row>
      <xdr:rowOff>93523</xdr:rowOff>
    </xdr:from>
    <xdr:to>
      <xdr:col>23</xdr:col>
      <xdr:colOff>606425</xdr:colOff>
      <xdr:row>90</xdr:row>
      <xdr:rowOff>93523</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52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138992</xdr:rowOff>
    </xdr:from>
    <xdr:to>
      <xdr:col>23</xdr:col>
      <xdr:colOff>517525</xdr:colOff>
      <xdr:row>93</xdr:row>
      <xdr:rowOff>149209</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5481300" y="16083842"/>
          <a:ext cx="8382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38374</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5811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15497</xdr:rowOff>
    </xdr:from>
    <xdr:to>
      <xdr:col>23</xdr:col>
      <xdr:colOff>568325</xdr:colOff>
      <xdr:row>93</xdr:row>
      <xdr:rowOff>117097</xdr:rowOff>
    </xdr:to>
    <xdr:sp macro="" textlink="">
      <xdr:nvSpPr>
        <xdr:cNvPr id="678" name="フローチャート : 判断 677">
          <a:extLst>
            <a:ext uri="{FF2B5EF4-FFF2-40B4-BE49-F238E27FC236}">
              <a16:creationId xmlns:a16="http://schemas.microsoft.com/office/drawing/2014/main" xmlns="" id="{00000000-0008-0000-0700-0000A6020000}"/>
            </a:ext>
          </a:extLst>
        </xdr:cNvPr>
        <xdr:cNvSpPr/>
      </xdr:nvSpPr>
      <xdr:spPr>
        <a:xfrm>
          <a:off x="162687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121824</xdr:rowOff>
    </xdr:from>
    <xdr:to>
      <xdr:col>22</xdr:col>
      <xdr:colOff>365125</xdr:colOff>
      <xdr:row>93</xdr:row>
      <xdr:rowOff>138992</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4592300" y="16066674"/>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159172</xdr:rowOff>
    </xdr:from>
    <xdr:to>
      <xdr:col>22</xdr:col>
      <xdr:colOff>415925</xdr:colOff>
      <xdr:row>92</xdr:row>
      <xdr:rowOff>89322</xdr:rowOff>
    </xdr:to>
    <xdr:sp macro="" textlink="">
      <xdr:nvSpPr>
        <xdr:cNvPr id="680" name="フローチャート : 判断 679">
          <a:extLst>
            <a:ext uri="{FF2B5EF4-FFF2-40B4-BE49-F238E27FC236}">
              <a16:creationId xmlns:a16="http://schemas.microsoft.com/office/drawing/2014/main" xmlns="" id="{00000000-0008-0000-0700-0000A8020000}"/>
            </a:ext>
          </a:extLst>
        </xdr:cNvPr>
        <xdr:cNvSpPr/>
      </xdr:nvSpPr>
      <xdr:spPr>
        <a:xfrm>
          <a:off x="15430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90</xdr:row>
      <xdr:rowOff>105849</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014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100861</xdr:rowOff>
    </xdr:from>
    <xdr:to>
      <xdr:col>21</xdr:col>
      <xdr:colOff>161925</xdr:colOff>
      <xdr:row>93</xdr:row>
      <xdr:rowOff>121824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3703300" y="16045711"/>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168339</xdr:rowOff>
    </xdr:from>
    <xdr:to>
      <xdr:col>21</xdr:col>
      <xdr:colOff>212725</xdr:colOff>
      <xdr:row>93</xdr:row>
      <xdr:rowOff>98489</xdr:rowOff>
    </xdr:to>
    <xdr:sp macro="" textlink="">
      <xdr:nvSpPr>
        <xdr:cNvPr id="683" name="フローチャート : 判断 682">
          <a:extLst>
            <a:ext uri="{FF2B5EF4-FFF2-40B4-BE49-F238E27FC236}">
              <a16:creationId xmlns:a16="http://schemas.microsoft.com/office/drawing/2014/main" xmlns="" id="{00000000-0008-0000-0700-0000AB020000}"/>
            </a:ext>
          </a:extLst>
        </xdr:cNvPr>
        <xdr:cNvSpPr/>
      </xdr:nvSpPr>
      <xdr:spPr>
        <a:xfrm>
          <a:off x="14541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115016</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100861</xdr:rowOff>
    </xdr:from>
    <xdr:to>
      <xdr:col>19</xdr:col>
      <xdr:colOff>644525</xdr:colOff>
      <xdr:row>93</xdr:row>
      <xdr:rowOff>148844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2814300" y="16045711"/>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13074</xdr:rowOff>
    </xdr:from>
    <xdr:to>
      <xdr:col>20</xdr:col>
      <xdr:colOff>9525</xdr:colOff>
      <xdr:row>93</xdr:row>
      <xdr:rowOff>114674</xdr:rowOff>
    </xdr:to>
    <xdr:sp macro="" textlink="">
      <xdr:nvSpPr>
        <xdr:cNvPr id="686" name="フローチャート : 判断 685">
          <a:extLst>
            <a:ext uri="{FF2B5EF4-FFF2-40B4-BE49-F238E27FC236}">
              <a16:creationId xmlns:a16="http://schemas.microsoft.com/office/drawing/2014/main" xmlns="" id="{00000000-0008-0000-0700-0000AE020000}"/>
            </a:ext>
          </a:extLst>
        </xdr:cNvPr>
        <xdr:cNvSpPr/>
      </xdr:nvSpPr>
      <xdr:spPr>
        <a:xfrm>
          <a:off x="13652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131201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57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70109</xdr:rowOff>
    </xdr:from>
    <xdr:to>
      <xdr:col>18</xdr:col>
      <xdr:colOff>492125</xdr:colOff>
      <xdr:row>93</xdr:row>
      <xdr:rowOff>259</xdr:rowOff>
    </xdr:to>
    <xdr:sp macro="" textlink="">
      <xdr:nvSpPr>
        <xdr:cNvPr id="688" name="フローチャート : 判断 687">
          <a:extLst>
            <a:ext uri="{FF2B5EF4-FFF2-40B4-BE49-F238E27FC236}">
              <a16:creationId xmlns:a16="http://schemas.microsoft.com/office/drawing/2014/main" xmlns="" id="{00000000-0008-0000-0700-0000B0020000}"/>
            </a:ext>
          </a:extLst>
        </xdr:cNvPr>
        <xdr:cNvSpPr/>
      </xdr:nvSpPr>
      <xdr:spPr>
        <a:xfrm>
          <a:off x="12763500" y="158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16786</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56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98409</xdr:rowOff>
    </xdr:from>
    <xdr:to>
      <xdr:col>23</xdr:col>
      <xdr:colOff>568325</xdr:colOff>
      <xdr:row>94</xdr:row>
      <xdr:rowOff>28559</xdr:rowOff>
    </xdr:to>
    <xdr:sp macro="" textlink="">
      <xdr:nvSpPr>
        <xdr:cNvPr id="695" name="円/楕円 694">
          <a:extLst>
            <a:ext uri="{FF2B5EF4-FFF2-40B4-BE49-F238E27FC236}">
              <a16:creationId xmlns:a16="http://schemas.microsoft.com/office/drawing/2014/main" xmlns="" id="{00000000-0008-0000-0700-0000B7020000}"/>
            </a:ext>
          </a:extLst>
        </xdr:cNvPr>
        <xdr:cNvSpPr/>
      </xdr:nvSpPr>
      <xdr:spPr>
        <a:xfrm>
          <a:off x="162687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76836</xdr:rowOff>
    </xdr:from>
    <xdr:ext cx="534377"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02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77,084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88192</xdr:rowOff>
    </xdr:from>
    <xdr:to>
      <xdr:col>22</xdr:col>
      <xdr:colOff>415925</xdr:colOff>
      <xdr:row>94</xdr:row>
      <xdr:rowOff>18342</xdr:rowOff>
    </xdr:to>
    <xdr:sp macro="" textlink="">
      <xdr:nvSpPr>
        <xdr:cNvPr id="697" name="円/楕円 696">
          <a:extLst>
            <a:ext uri="{FF2B5EF4-FFF2-40B4-BE49-F238E27FC236}">
              <a16:creationId xmlns:a16="http://schemas.microsoft.com/office/drawing/2014/main" xmlns="" id="{00000000-0008-0000-0700-0000B9020000}"/>
            </a:ext>
          </a:extLst>
        </xdr:cNvPr>
        <xdr:cNvSpPr/>
      </xdr:nvSpPr>
      <xdr:spPr>
        <a:xfrm>
          <a:off x="15430500" y="16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9469</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01411" y="161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71024</xdr:rowOff>
    </xdr:from>
    <xdr:to>
      <xdr:col>21</xdr:col>
      <xdr:colOff>212725</xdr:colOff>
      <xdr:row>94</xdr:row>
      <xdr:rowOff>1174</xdr:rowOff>
    </xdr:to>
    <xdr:sp macro="" textlink="">
      <xdr:nvSpPr>
        <xdr:cNvPr id="699" name="円/楕円 698">
          <a:extLst>
            <a:ext uri="{FF2B5EF4-FFF2-40B4-BE49-F238E27FC236}">
              <a16:creationId xmlns:a16="http://schemas.microsoft.com/office/drawing/2014/main" xmlns="" id="{00000000-0008-0000-0700-0000BB020000}"/>
            </a:ext>
          </a:extLst>
        </xdr:cNvPr>
        <xdr:cNvSpPr/>
      </xdr:nvSpPr>
      <xdr:spPr>
        <a:xfrm>
          <a:off x="14541500" y="160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163751</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1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50061</xdr:rowOff>
    </xdr:from>
    <xdr:to>
      <xdr:col>20</xdr:col>
      <xdr:colOff>9525</xdr:colOff>
      <xdr:row>93</xdr:row>
      <xdr:rowOff>151661</xdr:rowOff>
    </xdr:to>
    <xdr:sp macro="" textlink="">
      <xdr:nvSpPr>
        <xdr:cNvPr id="701" name="円/楕円 700">
          <a:extLst>
            <a:ext uri="{FF2B5EF4-FFF2-40B4-BE49-F238E27FC236}">
              <a16:creationId xmlns:a16="http://schemas.microsoft.com/office/drawing/2014/main" xmlns="" id="{00000000-0008-0000-0700-0000BD020000}"/>
            </a:ext>
          </a:extLst>
        </xdr:cNvPr>
        <xdr:cNvSpPr/>
      </xdr:nvSpPr>
      <xdr:spPr>
        <a:xfrm>
          <a:off x="13652500" y="159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142788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08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98044</xdr:rowOff>
    </xdr:from>
    <xdr:to>
      <xdr:col>18</xdr:col>
      <xdr:colOff>492125</xdr:colOff>
      <xdr:row>94</xdr:row>
      <xdr:rowOff>28194</xdr:rowOff>
    </xdr:to>
    <xdr:sp macro="" textlink="">
      <xdr:nvSpPr>
        <xdr:cNvPr id="703" name="円/楕円 702">
          <a:extLst>
            <a:ext uri="{FF2B5EF4-FFF2-40B4-BE49-F238E27FC236}">
              <a16:creationId xmlns:a16="http://schemas.microsoft.com/office/drawing/2014/main" xmlns="" id="{00000000-0008-0000-0700-0000BF020000}"/>
            </a:ext>
          </a:extLst>
        </xdr:cNvPr>
        <xdr:cNvSpPr/>
      </xdr:nvSpPr>
      <xdr:spPr>
        <a:xfrm>
          <a:off x="12763500" y="160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19321</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1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35" name="フローチャート : 判断 734">
          <a:extLst>
            <a:ext uri="{FF2B5EF4-FFF2-40B4-BE49-F238E27FC236}">
              <a16:creationId xmlns:a16="http://schemas.microsoft.com/office/drawing/2014/main" xmlns="" id="{00000000-0008-0000-0700-0000DF020000}"/>
            </a:ext>
          </a:extLst>
        </xdr:cNvPr>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37" name="フローチャート : 判断 736">
          <a:extLst>
            <a:ext uri="{FF2B5EF4-FFF2-40B4-BE49-F238E27FC236}">
              <a16:creationId xmlns:a16="http://schemas.microsoft.com/office/drawing/2014/main" xmlns="" id="{00000000-0008-0000-0700-0000E1020000}"/>
            </a:ext>
          </a:extLst>
        </xdr:cNvPr>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40" name="フローチャート : 判断 739">
          <a:extLst>
            <a:ext uri="{FF2B5EF4-FFF2-40B4-BE49-F238E27FC236}">
              <a16:creationId xmlns:a16="http://schemas.microsoft.com/office/drawing/2014/main" xmlns="" id="{00000000-0008-0000-0700-0000E4020000}"/>
            </a:ext>
          </a:extLst>
        </xdr:cNvPr>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46446</xdr:rowOff>
    </xdr:from>
    <xdr:to>
      <xdr:col>28</xdr:col>
      <xdr:colOff>365125</xdr:colOff>
      <xdr:row>39</xdr:row>
      <xdr:rowOff>148046</xdr:rowOff>
    </xdr:to>
    <xdr:sp macro="" textlink="">
      <xdr:nvSpPr>
        <xdr:cNvPr id="743" name="フローチャート : 判断 742">
          <a:extLst>
            <a:ext uri="{FF2B5EF4-FFF2-40B4-BE49-F238E27FC236}">
              <a16:creationId xmlns:a16="http://schemas.microsoft.com/office/drawing/2014/main" xmlns="" id="{00000000-0008-0000-0700-0000E7020000}"/>
            </a:ext>
          </a:extLst>
        </xdr:cNvPr>
        <xdr:cNvSpPr/>
      </xdr:nvSpPr>
      <xdr:spPr>
        <a:xfrm>
          <a:off x="19494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164573</xdr:rowOff>
    </xdr:from>
    <xdr:ext cx="249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420649" y="6508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160746</xdr:rowOff>
    </xdr:from>
    <xdr:to>
      <xdr:col>27</xdr:col>
      <xdr:colOff>161925</xdr:colOff>
      <xdr:row>38</xdr:row>
      <xdr:rowOff>90896</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18605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107423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27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2" name="円/楕円 751">
          <a:extLst>
            <a:ext uri="{FF2B5EF4-FFF2-40B4-BE49-F238E27FC236}">
              <a16:creationId xmlns:a16="http://schemas.microsoft.com/office/drawing/2014/main" xmlns="" id="{00000000-0008-0000-07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4" name="円/楕円 753">
          <a:extLst>
            <a:ext uri="{FF2B5EF4-FFF2-40B4-BE49-F238E27FC236}">
              <a16:creationId xmlns:a16="http://schemas.microsoft.com/office/drawing/2014/main" xmlns="" id="{00000000-0008-0000-07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6" name="円/楕円 755">
          <a:extLst>
            <a:ext uri="{FF2B5EF4-FFF2-40B4-BE49-F238E27FC236}">
              <a16:creationId xmlns:a16="http://schemas.microsoft.com/office/drawing/2014/main" xmlns="" id="{00000000-0008-0000-07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8" name="円/楕円 757">
          <a:extLst>
            <a:ext uri="{FF2B5EF4-FFF2-40B4-BE49-F238E27FC236}">
              <a16:creationId xmlns:a16="http://schemas.microsoft.com/office/drawing/2014/main" xmlns="" id="{00000000-0008-0000-07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0" name="円/楕円 759">
          <a:extLst>
            <a:ext uri="{FF2B5EF4-FFF2-40B4-BE49-F238E27FC236}">
              <a16:creationId xmlns:a16="http://schemas.microsoft.com/office/drawing/2014/main" xmlns="" id="{00000000-0008-0000-07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a:extLst>
            <a:ext uri="{FF2B5EF4-FFF2-40B4-BE49-F238E27FC236}">
              <a16:creationId xmlns:a16="http://schemas.microsoft.com/office/drawing/2014/main" xmlns="" id="{00000000-0008-0000-0700-00000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a:extLst>
            <a:ext uri="{FF2B5EF4-FFF2-40B4-BE49-F238E27FC236}">
              <a16:creationId xmlns:a16="http://schemas.microsoft.com/office/drawing/2014/main" xmlns="" id="{00000000-0008-0000-0700-00000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a:extLst>
            <a:ext uri="{FF2B5EF4-FFF2-40B4-BE49-F238E27FC236}">
              <a16:creationId xmlns:a16="http://schemas.microsoft.com/office/drawing/2014/main" xmlns="" id="{00000000-0008-0000-0700-00000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a:extLst>
            <a:ext uri="{FF2B5EF4-FFF2-40B4-BE49-F238E27FC236}">
              <a16:creationId xmlns:a16="http://schemas.microsoft.com/office/drawing/2014/main" xmlns="" id="{00000000-0008-0000-0700-00000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a:extLst>
            <a:ext uri="{FF2B5EF4-FFF2-40B4-BE49-F238E27FC236}">
              <a16:creationId xmlns:a16="http://schemas.microsoft.com/office/drawing/2014/main" xmlns="" id="{00000000-0008-0000-0700-00001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a:extLst>
            <a:ext uri="{FF2B5EF4-FFF2-40B4-BE49-F238E27FC236}">
              <a16:creationId xmlns:a16="http://schemas.microsoft.com/office/drawing/2014/main" xmlns="" id="{00000000-0008-0000-0700-00001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a:extLst>
            <a:ext uri="{FF2B5EF4-FFF2-40B4-BE49-F238E27FC236}">
              <a16:creationId xmlns:a16="http://schemas.microsoft.com/office/drawing/2014/main" xmlns="" id="{00000000-0008-0000-0700-00001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a:extLst>
            <a:ext uri="{FF2B5EF4-FFF2-40B4-BE49-F238E27FC236}">
              <a16:creationId xmlns:a16="http://schemas.microsoft.com/office/drawing/2014/main" xmlns="" id="{00000000-0008-0000-0700-00001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a:extLst>
            <a:ext uri="{FF2B5EF4-FFF2-40B4-BE49-F238E27FC236}">
              <a16:creationId xmlns:a16="http://schemas.microsoft.com/office/drawing/2014/main" xmlns="" id="{00000000-0008-0000-0700-00002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a:extLst>
            <a:ext uri="{FF2B5EF4-FFF2-40B4-BE49-F238E27FC236}">
              <a16:creationId xmlns:a16="http://schemas.microsoft.com/office/drawing/2014/main" xmlns="" id="{00000000-0008-0000-0700-00002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a:extLst>
            <a:ext uri="{FF2B5EF4-FFF2-40B4-BE49-F238E27FC236}">
              <a16:creationId xmlns:a16="http://schemas.microsoft.com/office/drawing/2014/main" xmlns="" id="{00000000-0008-0000-0700-00002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a:extLst>
            <a:ext uri="{FF2B5EF4-FFF2-40B4-BE49-F238E27FC236}">
              <a16:creationId xmlns:a16="http://schemas.microsoft.com/office/drawing/2014/main" xmlns="" id="{00000000-0008-0000-0700-00002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114,300</a:t>
          </a:r>
          <a:r>
            <a:rPr kumimoji="1" lang="ja-JP" altLang="en-US" sz="1300">
              <a:latin typeface="ＭＳ Ｐゴシック"/>
            </a:rPr>
            <a:t>円となっており、グループ内平均に比べ高止まりしているのは、県立学校施設の耐震補強工事を原則</a:t>
          </a:r>
          <a:r>
            <a:rPr kumimoji="1" lang="en-US" altLang="ja-JP" sz="1300">
              <a:latin typeface="ＭＳ Ｐゴシック"/>
            </a:rPr>
            <a:t>H25</a:t>
          </a:r>
          <a:r>
            <a:rPr kumimoji="1" lang="ja-JP" altLang="en-US" sz="1300">
              <a:latin typeface="ＭＳ Ｐゴシック"/>
            </a:rPr>
            <a:t>年度までに終わらせることとしていたこと、また</a:t>
          </a:r>
          <a:r>
            <a:rPr kumimoji="1" lang="en-US" altLang="ja-JP" sz="1300">
              <a:latin typeface="ＭＳ Ｐゴシック"/>
            </a:rPr>
            <a:t>H26</a:t>
          </a:r>
          <a:r>
            <a:rPr kumimoji="1" lang="ja-JP" altLang="en-US" sz="1300">
              <a:latin typeface="ＭＳ Ｐゴシック"/>
            </a:rPr>
            <a:t>年度からＩＣＴ教育を本格導入したことから、それにかかる経費（物件費、普通建設事業費、貸付金など）が上乗せされていることが主な要因であると考えている。</a:t>
          </a:r>
          <a:endParaRPr kumimoji="1" lang="en-US" altLang="ja-JP" sz="1300">
            <a:latin typeface="ＭＳ Ｐゴシック"/>
          </a:endParaRPr>
        </a:p>
        <a:p>
          <a:r>
            <a:rPr kumimoji="1" lang="ja-JP" altLang="en-US" sz="1300">
              <a:latin typeface="ＭＳ Ｐゴシック"/>
            </a:rPr>
            <a:t>・警察費が住民一人当たり</a:t>
          </a:r>
          <a:r>
            <a:rPr kumimoji="1" lang="en-US" altLang="ja-JP" sz="1300">
              <a:latin typeface="ＭＳ Ｐゴシック"/>
            </a:rPr>
            <a:t>26,158</a:t>
          </a:r>
          <a:r>
            <a:rPr kumimoji="1" lang="ja-JP" altLang="en-US" sz="1300">
              <a:latin typeface="ＭＳ Ｐゴシック"/>
            </a:rPr>
            <a:t>円となっており、グループ内平均に比べ高止まりしているのは、平成</a:t>
          </a:r>
          <a:r>
            <a:rPr kumimoji="1" lang="en-US" altLang="ja-JP" sz="1300">
              <a:latin typeface="ＭＳ Ｐゴシック"/>
            </a:rPr>
            <a:t>17</a:t>
          </a:r>
          <a:r>
            <a:rPr kumimoji="1" lang="ja-JP" altLang="en-US" sz="1300">
              <a:latin typeface="ＭＳ Ｐゴシック"/>
            </a:rPr>
            <a:t>年度からの県内警察署再編整備により普通建設事業費が増加していることが主な要因である。また、議会費が住民一人当たり</a:t>
          </a:r>
          <a:r>
            <a:rPr kumimoji="1" lang="en-US" altLang="ja-JP" sz="1300">
              <a:latin typeface="ＭＳ Ｐゴシック"/>
            </a:rPr>
            <a:t>1,208</a:t>
          </a:r>
          <a:r>
            <a:rPr kumimoji="1" lang="ja-JP" altLang="en-US" sz="1300">
              <a:latin typeface="ＭＳ Ｐゴシック"/>
            </a:rPr>
            <a:t>円となっており、類似団体と比較して一人あたりのコストが高い状態が続いているのは、類似団体平均と比較し一人あたりの議員定員数が多いことが主な要因である。これは、人口が集中している都市部ほど議員が少なく、人口が少ない都道府県ほど議員が多いことが影響してい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実質収支額は、</a:t>
          </a:r>
          <a:r>
            <a:rPr kumimoji="1" lang="ja-JP" altLang="en-US" sz="1000">
              <a:solidFill>
                <a:sysClr val="windowText" lastClr="000000"/>
              </a:solidFill>
              <a:latin typeface="ＭＳ ゴシック" pitchFamily="49" charset="-128"/>
              <a:ea typeface="ＭＳ ゴシック" pitchFamily="49" charset="-128"/>
            </a:rPr>
            <a:t>歳入歳出総額が中小企業資金貸付金の借換の減少等による影響で前年度比で減少し、公共事業等繰越による翌年度に繰り越すべき財源を除くと前年度比で</a:t>
          </a:r>
          <a:r>
            <a:rPr kumimoji="1" lang="en-US" altLang="ja-JP" sz="1000">
              <a:solidFill>
                <a:sysClr val="windowText" lastClr="000000"/>
              </a:solidFill>
              <a:latin typeface="ＭＳ ゴシック" pitchFamily="49" charset="-128"/>
              <a:ea typeface="ＭＳ ゴシック" pitchFamily="49" charset="-128"/>
            </a:rPr>
            <a:t>0.59</a:t>
          </a:r>
          <a:r>
            <a:rPr kumimoji="1" lang="ja-JP" altLang="en-US" sz="1000">
              <a:solidFill>
                <a:sysClr val="windowText" lastClr="000000"/>
              </a:solidFill>
              <a:latin typeface="ＭＳ ゴシック" pitchFamily="49" charset="-128"/>
              <a:ea typeface="ＭＳ ゴシック" pitchFamily="49" charset="-128"/>
            </a:rPr>
            <a:t>ポイント減少しているが、</a:t>
          </a:r>
          <a:r>
            <a:rPr kumimoji="1" lang="ja-JP" altLang="en-US" sz="1000">
              <a:latin typeface="ＭＳ ゴシック" pitchFamily="49" charset="-128"/>
              <a:ea typeface="ＭＳ ゴシック" pitchFamily="49" charset="-128"/>
            </a:rPr>
            <a:t>昭和</a:t>
          </a:r>
          <a:r>
            <a:rPr kumimoji="1" lang="en-US" altLang="ja-JP" sz="1000">
              <a:latin typeface="ＭＳ ゴシック" pitchFamily="49" charset="-128"/>
              <a:ea typeface="ＭＳ ゴシック" pitchFamily="49" charset="-128"/>
            </a:rPr>
            <a:t>51</a:t>
          </a:r>
          <a:r>
            <a:rPr kumimoji="1" lang="ja-JP" altLang="en-US" sz="1000">
              <a:latin typeface="ＭＳ ゴシック" pitchFamily="49" charset="-128"/>
              <a:ea typeface="ＭＳ ゴシック" pitchFamily="49" charset="-128"/>
            </a:rPr>
            <a:t>年以降、</a:t>
          </a:r>
          <a:r>
            <a:rPr kumimoji="1" lang="en-US" altLang="ja-JP" sz="1000">
              <a:latin typeface="ＭＳ ゴシック" pitchFamily="49" charset="-128"/>
              <a:ea typeface="ＭＳ ゴシック" pitchFamily="49" charset="-128"/>
            </a:rPr>
            <a:t>41</a:t>
          </a:r>
          <a:r>
            <a:rPr kumimoji="1" lang="ja-JP" altLang="en-US" sz="1000">
              <a:latin typeface="ＭＳ ゴシック" pitchFamily="49" charset="-128"/>
              <a:ea typeface="ＭＳ ゴシック" pitchFamily="49" charset="-128"/>
            </a:rPr>
            <a:t>年連続の黒字となっている。</a:t>
          </a:r>
        </a:p>
        <a:p>
          <a:r>
            <a:rPr kumimoji="1" lang="ja-JP" altLang="en-US" sz="1000">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財政調整基金残高は、「行財政運営計画</a:t>
          </a:r>
          <a:r>
            <a:rPr kumimoji="1" lang="en-US" altLang="ja-JP" sz="1000">
              <a:solidFill>
                <a:sysClr val="windowText" lastClr="000000"/>
              </a:solidFill>
              <a:latin typeface="ＭＳ ゴシック" pitchFamily="49" charset="-128"/>
              <a:ea typeface="ＭＳ ゴシック" pitchFamily="49" charset="-128"/>
            </a:rPr>
            <a:t>2015</a:t>
          </a:r>
          <a:r>
            <a:rPr kumimoji="1" lang="ja-JP" altLang="en-US" sz="1000">
              <a:solidFill>
                <a:sysClr val="windowText" lastClr="000000"/>
              </a:solidFill>
              <a:latin typeface="ＭＳ ゴシック" pitchFamily="49" charset="-128"/>
              <a:ea typeface="ＭＳ ゴシック" pitchFamily="49" charset="-128"/>
            </a:rPr>
            <a:t>」の取組方針に基づき、一定額の基金残高の確保に努めており、</a:t>
          </a:r>
          <a:r>
            <a:rPr kumimoji="1" lang="en-US" altLang="ja-JP" sz="1000">
              <a:solidFill>
                <a:sysClr val="windowText" lastClr="000000"/>
              </a:solidFill>
              <a:latin typeface="ＭＳ ゴシック" pitchFamily="49" charset="-128"/>
              <a:ea typeface="ＭＳ ゴシック" pitchFamily="49" charset="-128"/>
            </a:rPr>
            <a:t>H28</a:t>
          </a:r>
          <a:r>
            <a:rPr kumimoji="1" lang="ja-JP" altLang="en-US" sz="1000">
              <a:solidFill>
                <a:sysClr val="windowText" lastClr="000000"/>
              </a:solidFill>
              <a:latin typeface="ＭＳ ゴシック" pitchFamily="49" charset="-128"/>
              <a:ea typeface="ＭＳ ゴシック" pitchFamily="49" charset="-128"/>
            </a:rPr>
            <a:t>年度については決算剰余金及び預託の運用益を積み立て、財政調整による取崩しが生じなかったため基金残高は</a:t>
          </a:r>
          <a:r>
            <a:rPr kumimoji="1" lang="en-US" altLang="ja-JP" sz="1000">
              <a:solidFill>
                <a:sysClr val="windowText" lastClr="000000"/>
              </a:solidFill>
              <a:latin typeface="ＭＳ ゴシック" pitchFamily="49" charset="-128"/>
              <a:ea typeface="ＭＳ ゴシック" pitchFamily="49" charset="-128"/>
            </a:rPr>
            <a:t>1.14</a:t>
          </a:r>
          <a:r>
            <a:rPr kumimoji="1" lang="ja-JP" altLang="en-US" sz="1000">
              <a:solidFill>
                <a:sysClr val="windowText" lastClr="000000"/>
              </a:solidFill>
              <a:latin typeface="ＭＳ ゴシック" pitchFamily="49" charset="-128"/>
              <a:ea typeface="ＭＳ ゴシック" pitchFamily="49" charset="-128"/>
            </a:rPr>
            <a:t>ポイント増加している。</a:t>
          </a:r>
        </a:p>
        <a:p>
          <a:r>
            <a:rPr kumimoji="1" lang="ja-JP" altLang="en-US" sz="1000">
              <a:solidFill>
                <a:sysClr val="windowText" lastClr="000000"/>
              </a:solidFill>
              <a:latin typeface="ＭＳ ゴシック" pitchFamily="49" charset="-128"/>
              <a:ea typeface="ＭＳ ゴシック" pitchFamily="49" charset="-128"/>
            </a:rPr>
            <a:t>　実質単年度収支については、</a:t>
          </a:r>
          <a:r>
            <a:rPr kumimoji="1" lang="en-US" altLang="ja-JP" sz="1000">
              <a:solidFill>
                <a:sysClr val="windowText" lastClr="000000"/>
              </a:solidFill>
              <a:latin typeface="ＭＳ ゴシック" pitchFamily="49" charset="-128"/>
              <a:ea typeface="ＭＳ ゴシック" pitchFamily="49" charset="-128"/>
            </a:rPr>
            <a:t>H28</a:t>
          </a:r>
          <a:r>
            <a:rPr kumimoji="1" lang="ja-JP" altLang="en-US" sz="1000">
              <a:solidFill>
                <a:sysClr val="windowText" lastClr="000000"/>
              </a:solidFill>
              <a:latin typeface="ＭＳ ゴシック" pitchFamily="49" charset="-128"/>
              <a:ea typeface="ＭＳ ゴシック" pitchFamily="49" charset="-128"/>
            </a:rPr>
            <a:t>年度は、単年度収支の減少はあったものの、財政調整による積立金の取崩しが生じなかったたことから</a:t>
          </a:r>
          <a:r>
            <a:rPr kumimoji="1" lang="en-US" altLang="ja-JP" sz="1000">
              <a:solidFill>
                <a:sysClr val="windowText" lastClr="000000"/>
              </a:solidFill>
              <a:latin typeface="ＭＳ ゴシック" pitchFamily="49" charset="-128"/>
              <a:ea typeface="ＭＳ ゴシック" pitchFamily="49" charset="-128"/>
            </a:rPr>
            <a:t>1.04</a:t>
          </a:r>
          <a:r>
            <a:rPr kumimoji="1" lang="ja-JP" altLang="en-US" sz="1000">
              <a:solidFill>
                <a:sysClr val="windowText" lastClr="000000"/>
              </a:solidFill>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いずれの会計も黒字であり、連結実質赤字比率は発生していない。</a:t>
          </a:r>
        </a:p>
        <a:p>
          <a:r>
            <a:rPr kumimoji="1" lang="ja-JP" altLang="en-US" sz="1400">
              <a:latin typeface="ＭＳ ゴシック" pitchFamily="49" charset="-128"/>
              <a:ea typeface="ＭＳ ゴシック" pitchFamily="49" charset="-128"/>
            </a:rPr>
            <a:t>　一般会計の実質収支比率の低下は、分母となる標準財政規模は標準税収入額の減により減少したものの、分子となる実質収支額が地方譲与税の減などにより減少したことによるもの。</a:t>
          </a:r>
        </a:p>
        <a:p>
          <a:r>
            <a:rPr kumimoji="1" lang="ja-JP" altLang="en-US" sz="1400">
              <a:latin typeface="ＭＳ ゴシック" pitchFamily="49" charset="-128"/>
              <a:ea typeface="ＭＳ ゴシック" pitchFamily="49" charset="-128"/>
            </a:rPr>
            <a:t>　産業用地造成事業特別会計の実質収支比率の改善は、七ツ島工業団地の土地収入見込額の増加によるもの。</a:t>
          </a:r>
        </a:p>
        <a:p>
          <a:r>
            <a:rPr kumimoji="1" lang="ja-JP" altLang="en-US" sz="1400">
              <a:latin typeface="ＭＳ ゴシック" pitchFamily="49" charset="-128"/>
              <a:ea typeface="ＭＳ ゴシック" pitchFamily="49" charset="-128"/>
            </a:rPr>
            <a:t>　一定の財政健全化は確保できているが、引き続き、</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年度に策定した「佐賀県行財政運営計画</a:t>
          </a:r>
          <a:r>
            <a:rPr kumimoji="1" lang="en-US" altLang="ja-JP" sz="1400">
              <a:latin typeface="ＭＳ ゴシック" pitchFamily="49" charset="-128"/>
              <a:ea typeface="ＭＳ ゴシック" pitchFamily="49" charset="-128"/>
            </a:rPr>
            <a:t>2015</a:t>
          </a:r>
          <a:r>
            <a:rPr kumimoji="1" lang="ja-JP" altLang="en-US" sz="1400">
              <a:latin typeface="ＭＳ ゴシック" pitchFamily="49" charset="-128"/>
              <a:ea typeface="ＭＳ ゴシック" pitchFamily="49" charset="-128"/>
            </a:rPr>
            <a:t>」に基づき、持続可能な財政運営を行っていく。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64</v>
      </c>
      <c r="C3" s="558"/>
      <c r="D3" s="559"/>
      <c r="E3" s="559"/>
      <c r="F3" s="559"/>
      <c r="G3" s="559"/>
      <c r="H3" s="559"/>
      <c r="I3" s="559"/>
      <c r="J3" s="559"/>
      <c r="K3" s="559"/>
      <c r="L3" s="559" t="s">
        <v>65</v>
      </c>
      <c r="M3" s="559"/>
      <c r="N3" s="559"/>
      <c r="O3" s="559"/>
      <c r="P3" s="559"/>
      <c r="Q3" s="559"/>
      <c r="R3" s="560"/>
      <c r="S3" s="560"/>
      <c r="T3" s="560"/>
      <c r="U3" s="560"/>
      <c r="V3" s="561"/>
      <c r="W3" s="589" t="s">
        <v>66</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67</v>
      </c>
      <c r="BO3" s="557"/>
      <c r="BP3" s="557"/>
      <c r="BQ3" s="557"/>
      <c r="BR3" s="557"/>
      <c r="BS3" s="557"/>
      <c r="BT3" s="557"/>
      <c r="BU3" s="593"/>
      <c r="BV3" s="556" t="s">
        <v>68</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69</v>
      </c>
      <c r="CU3" s="557"/>
      <c r="CV3" s="557"/>
      <c r="CW3" s="557"/>
      <c r="CX3" s="557"/>
      <c r="CY3" s="557"/>
      <c r="CZ3" s="557"/>
      <c r="DA3" s="593"/>
      <c r="DB3" s="556" t="s">
        <v>70</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71</v>
      </c>
      <c r="X4" s="509"/>
      <c r="Y4" s="510"/>
      <c r="Z4" s="517" t="s">
        <v>1</v>
      </c>
      <c r="AA4" s="518"/>
      <c r="AB4" s="518"/>
      <c r="AC4" s="518"/>
      <c r="AD4" s="518"/>
      <c r="AE4" s="518"/>
      <c r="AF4" s="518"/>
      <c r="AG4" s="518"/>
      <c r="AH4" s="519"/>
      <c r="AI4" s="517" t="s">
        <v>72</v>
      </c>
      <c r="AJ4" s="567"/>
      <c r="AK4" s="567"/>
      <c r="AL4" s="567"/>
      <c r="AM4" s="567"/>
      <c r="AN4" s="567"/>
      <c r="AO4" s="567"/>
      <c r="AP4" s="568"/>
      <c r="AQ4" s="523" t="s">
        <v>73</v>
      </c>
      <c r="AR4" s="524"/>
      <c r="AS4" s="567"/>
      <c r="AT4" s="567"/>
      <c r="AU4" s="567"/>
      <c r="AV4" s="567"/>
      <c r="AW4" s="567"/>
      <c r="AX4" s="567"/>
      <c r="AY4" s="572"/>
      <c r="AZ4" s="429" t="s">
        <v>74</v>
      </c>
      <c r="BA4" s="430"/>
      <c r="BB4" s="430"/>
      <c r="BC4" s="430"/>
      <c r="BD4" s="430"/>
      <c r="BE4" s="430"/>
      <c r="BF4" s="430"/>
      <c r="BG4" s="430"/>
      <c r="BH4" s="430"/>
      <c r="BI4" s="430"/>
      <c r="BJ4" s="430"/>
      <c r="BK4" s="430"/>
      <c r="BL4" s="430"/>
      <c r="BM4" s="431"/>
      <c r="BN4" s="432">
        <v>435430115</v>
      </c>
      <c r="BO4" s="433"/>
      <c r="BP4" s="433"/>
      <c r="BQ4" s="433"/>
      <c r="BR4" s="433"/>
      <c r="BS4" s="433"/>
      <c r="BT4" s="433"/>
      <c r="BU4" s="434"/>
      <c r="BV4" s="432">
        <v>456141193</v>
      </c>
      <c r="BW4" s="433"/>
      <c r="BX4" s="433"/>
      <c r="BY4" s="433"/>
      <c r="BZ4" s="433"/>
      <c r="CA4" s="433"/>
      <c r="CB4" s="433"/>
      <c r="CC4" s="434"/>
      <c r="CD4" s="541" t="s">
        <v>75</v>
      </c>
      <c r="CE4" s="542"/>
      <c r="CF4" s="542"/>
      <c r="CG4" s="542"/>
      <c r="CH4" s="542"/>
      <c r="CI4" s="542"/>
      <c r="CJ4" s="542"/>
      <c r="CK4" s="542"/>
      <c r="CL4" s="542"/>
      <c r="CM4" s="542"/>
      <c r="CN4" s="542"/>
      <c r="CO4" s="542"/>
      <c r="CP4" s="542"/>
      <c r="CQ4" s="542"/>
      <c r="CR4" s="542"/>
      <c r="CS4" s="543"/>
      <c r="CT4" s="594">
        <v>1.5</v>
      </c>
      <c r="CU4" s="595"/>
      <c r="CV4" s="595"/>
      <c r="CW4" s="595"/>
      <c r="CX4" s="595"/>
      <c r="CY4" s="595"/>
      <c r="CZ4" s="595"/>
      <c r="DA4" s="596"/>
      <c r="DB4" s="594">
        <v>2.1</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76</v>
      </c>
      <c r="BA5" s="436"/>
      <c r="BB5" s="436"/>
      <c r="BC5" s="436"/>
      <c r="BD5" s="436"/>
      <c r="BE5" s="436"/>
      <c r="BF5" s="436"/>
      <c r="BG5" s="436"/>
      <c r="BH5" s="436"/>
      <c r="BI5" s="436"/>
      <c r="BJ5" s="436"/>
      <c r="BK5" s="436"/>
      <c r="BL5" s="436"/>
      <c r="BM5" s="437"/>
      <c r="BN5" s="438">
        <v>425523444</v>
      </c>
      <c r="BO5" s="439"/>
      <c r="BP5" s="439"/>
      <c r="BQ5" s="439"/>
      <c r="BR5" s="439"/>
      <c r="BS5" s="439"/>
      <c r="BT5" s="439"/>
      <c r="BU5" s="440"/>
      <c r="BV5" s="438">
        <v>441868564</v>
      </c>
      <c r="BW5" s="439"/>
      <c r="BX5" s="439"/>
      <c r="BY5" s="439"/>
      <c r="BZ5" s="439"/>
      <c r="CA5" s="439"/>
      <c r="CB5" s="439"/>
      <c r="CC5" s="440"/>
      <c r="CD5" s="485" t="s">
        <v>77</v>
      </c>
      <c r="CE5" s="486"/>
      <c r="CF5" s="486"/>
      <c r="CG5" s="486"/>
      <c r="CH5" s="486"/>
      <c r="CI5" s="486"/>
      <c r="CJ5" s="486"/>
      <c r="CK5" s="486"/>
      <c r="CL5" s="486"/>
      <c r="CM5" s="486"/>
      <c r="CN5" s="486"/>
      <c r="CO5" s="486"/>
      <c r="CP5" s="486"/>
      <c r="CQ5" s="486"/>
      <c r="CR5" s="486"/>
      <c r="CS5" s="487"/>
      <c r="CT5" s="417">
        <v>93.4</v>
      </c>
      <c r="CU5" s="418"/>
      <c r="CV5" s="418"/>
      <c r="CW5" s="418"/>
      <c r="CX5" s="418"/>
      <c r="CY5" s="418"/>
      <c r="CZ5" s="418"/>
      <c r="DA5" s="419"/>
      <c r="DB5" s="417">
        <v>92.2</v>
      </c>
      <c r="DC5" s="418"/>
      <c r="DD5" s="418"/>
      <c r="DE5" s="418"/>
      <c r="DF5" s="418"/>
      <c r="DG5" s="418"/>
      <c r="DH5" s="418"/>
      <c r="DI5" s="419"/>
      <c r="DJ5" s="114"/>
      <c r="DK5" s="114"/>
      <c r="DL5" s="114"/>
      <c r="DM5" s="114"/>
      <c r="DN5" s="114"/>
      <c r="DO5" s="114"/>
    </row>
    <row r="6" spans="1:119" ht="18.75" customHeight="1">
      <c r="A6" s="115"/>
      <c r="B6" s="556" t="s">
        <v>78</v>
      </c>
      <c r="C6" s="557"/>
      <c r="D6" s="557"/>
      <c r="E6" s="557"/>
      <c r="F6" s="557"/>
      <c r="G6" s="557"/>
      <c r="H6" s="557"/>
      <c r="I6" s="557"/>
      <c r="J6" s="557"/>
      <c r="K6" s="558"/>
      <c r="L6" s="559" t="s">
        <v>79</v>
      </c>
      <c r="M6" s="559"/>
      <c r="N6" s="559"/>
      <c r="O6" s="559"/>
      <c r="P6" s="559"/>
      <c r="Q6" s="559"/>
      <c r="R6" s="560"/>
      <c r="S6" s="560"/>
      <c r="T6" s="560"/>
      <c r="U6" s="560"/>
      <c r="V6" s="561"/>
      <c r="W6" s="511"/>
      <c r="X6" s="512"/>
      <c r="Y6" s="513"/>
      <c r="Z6" s="538" t="s">
        <v>80</v>
      </c>
      <c r="AA6" s="539"/>
      <c r="AB6" s="539"/>
      <c r="AC6" s="539"/>
      <c r="AD6" s="539"/>
      <c r="AE6" s="539"/>
      <c r="AF6" s="539"/>
      <c r="AG6" s="539"/>
      <c r="AH6" s="540"/>
      <c r="AI6" s="463">
        <v>1</v>
      </c>
      <c r="AJ6" s="464"/>
      <c r="AK6" s="464"/>
      <c r="AL6" s="464"/>
      <c r="AM6" s="464"/>
      <c r="AN6" s="464"/>
      <c r="AO6" s="464"/>
      <c r="AP6" s="465"/>
      <c r="AQ6" s="463">
        <v>11900</v>
      </c>
      <c r="AR6" s="464"/>
      <c r="AS6" s="464"/>
      <c r="AT6" s="464"/>
      <c r="AU6" s="464"/>
      <c r="AV6" s="464"/>
      <c r="AW6" s="464"/>
      <c r="AX6" s="464"/>
      <c r="AY6" s="466"/>
      <c r="AZ6" s="435" t="s">
        <v>81</v>
      </c>
      <c r="BA6" s="436"/>
      <c r="BB6" s="436"/>
      <c r="BC6" s="436"/>
      <c r="BD6" s="436"/>
      <c r="BE6" s="436"/>
      <c r="BF6" s="436"/>
      <c r="BG6" s="436"/>
      <c r="BH6" s="436"/>
      <c r="BI6" s="436"/>
      <c r="BJ6" s="436"/>
      <c r="BK6" s="436"/>
      <c r="BL6" s="436"/>
      <c r="BM6" s="437"/>
      <c r="BN6" s="438">
        <v>9906671</v>
      </c>
      <c r="BO6" s="439"/>
      <c r="BP6" s="439"/>
      <c r="BQ6" s="439"/>
      <c r="BR6" s="439"/>
      <c r="BS6" s="439"/>
      <c r="BT6" s="439"/>
      <c r="BU6" s="440"/>
      <c r="BV6" s="438">
        <v>14272629</v>
      </c>
      <c r="BW6" s="439"/>
      <c r="BX6" s="439"/>
      <c r="BY6" s="439"/>
      <c r="BZ6" s="439"/>
      <c r="CA6" s="439"/>
      <c r="CB6" s="439"/>
      <c r="CC6" s="440"/>
      <c r="CD6" s="485" t="s">
        <v>82</v>
      </c>
      <c r="CE6" s="486"/>
      <c r="CF6" s="486"/>
      <c r="CG6" s="486"/>
      <c r="CH6" s="486"/>
      <c r="CI6" s="486"/>
      <c r="CJ6" s="486"/>
      <c r="CK6" s="486"/>
      <c r="CL6" s="486"/>
      <c r="CM6" s="486"/>
      <c r="CN6" s="486"/>
      <c r="CO6" s="486"/>
      <c r="CP6" s="486"/>
      <c r="CQ6" s="486"/>
      <c r="CR6" s="486"/>
      <c r="CS6" s="487"/>
      <c r="CT6" s="583">
        <v>101.2</v>
      </c>
      <c r="CU6" s="584"/>
      <c r="CV6" s="584"/>
      <c r="CW6" s="584"/>
      <c r="CX6" s="584"/>
      <c r="CY6" s="584"/>
      <c r="CZ6" s="584"/>
      <c r="DA6" s="585"/>
      <c r="DB6" s="583">
        <v>101.6</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83</v>
      </c>
      <c r="AA7" s="539"/>
      <c r="AB7" s="539"/>
      <c r="AC7" s="539"/>
      <c r="AD7" s="539"/>
      <c r="AE7" s="539"/>
      <c r="AF7" s="539"/>
      <c r="AG7" s="539"/>
      <c r="AH7" s="540"/>
      <c r="AI7" s="463">
        <v>2</v>
      </c>
      <c r="AJ7" s="464"/>
      <c r="AK7" s="464"/>
      <c r="AL7" s="464"/>
      <c r="AM7" s="464"/>
      <c r="AN7" s="464"/>
      <c r="AO7" s="464"/>
      <c r="AP7" s="465"/>
      <c r="AQ7" s="463">
        <v>9400</v>
      </c>
      <c r="AR7" s="464"/>
      <c r="AS7" s="464"/>
      <c r="AT7" s="464"/>
      <c r="AU7" s="464"/>
      <c r="AV7" s="464"/>
      <c r="AW7" s="464"/>
      <c r="AX7" s="464"/>
      <c r="AY7" s="466"/>
      <c r="AZ7" s="435" t="s">
        <v>84</v>
      </c>
      <c r="BA7" s="436"/>
      <c r="BB7" s="436"/>
      <c r="BC7" s="436"/>
      <c r="BD7" s="436"/>
      <c r="BE7" s="436"/>
      <c r="BF7" s="436"/>
      <c r="BG7" s="436"/>
      <c r="BH7" s="436"/>
      <c r="BI7" s="436"/>
      <c r="BJ7" s="436"/>
      <c r="BK7" s="436"/>
      <c r="BL7" s="436"/>
      <c r="BM7" s="437"/>
      <c r="BN7" s="438">
        <v>5880170</v>
      </c>
      <c r="BO7" s="439"/>
      <c r="BP7" s="439"/>
      <c r="BQ7" s="439"/>
      <c r="BR7" s="439"/>
      <c r="BS7" s="439"/>
      <c r="BT7" s="439"/>
      <c r="BU7" s="440"/>
      <c r="BV7" s="438">
        <v>8641760</v>
      </c>
      <c r="BW7" s="439"/>
      <c r="BX7" s="439"/>
      <c r="BY7" s="439"/>
      <c r="BZ7" s="439"/>
      <c r="CA7" s="439"/>
      <c r="CB7" s="439"/>
      <c r="CC7" s="440"/>
      <c r="CD7" s="485" t="s">
        <v>85</v>
      </c>
      <c r="CE7" s="486"/>
      <c r="CF7" s="486"/>
      <c r="CG7" s="486"/>
      <c r="CH7" s="486"/>
      <c r="CI7" s="486"/>
      <c r="CJ7" s="486"/>
      <c r="CK7" s="486"/>
      <c r="CL7" s="486"/>
      <c r="CM7" s="486"/>
      <c r="CN7" s="486"/>
      <c r="CO7" s="486"/>
      <c r="CP7" s="486"/>
      <c r="CQ7" s="486"/>
      <c r="CR7" s="486"/>
      <c r="CS7" s="487"/>
      <c r="CT7" s="438">
        <v>259855981</v>
      </c>
      <c r="CU7" s="439"/>
      <c r="CV7" s="439"/>
      <c r="CW7" s="439"/>
      <c r="CX7" s="439"/>
      <c r="CY7" s="439"/>
      <c r="CZ7" s="439"/>
      <c r="DA7" s="440"/>
      <c r="DB7" s="438">
        <v>262947395</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86</v>
      </c>
      <c r="AA8" s="539"/>
      <c r="AB8" s="539"/>
      <c r="AC8" s="539"/>
      <c r="AD8" s="539"/>
      <c r="AE8" s="539"/>
      <c r="AF8" s="539"/>
      <c r="AG8" s="539"/>
      <c r="AH8" s="540"/>
      <c r="AI8" s="463">
        <v>1</v>
      </c>
      <c r="AJ8" s="464"/>
      <c r="AK8" s="464"/>
      <c r="AL8" s="464"/>
      <c r="AM8" s="464"/>
      <c r="AN8" s="464"/>
      <c r="AO8" s="464"/>
      <c r="AP8" s="465"/>
      <c r="AQ8" s="463">
        <v>7600</v>
      </c>
      <c r="AR8" s="464"/>
      <c r="AS8" s="464"/>
      <c r="AT8" s="464"/>
      <c r="AU8" s="464"/>
      <c r="AV8" s="464"/>
      <c r="AW8" s="464"/>
      <c r="AX8" s="464"/>
      <c r="AY8" s="466"/>
      <c r="AZ8" s="435" t="s">
        <v>87</v>
      </c>
      <c r="BA8" s="436"/>
      <c r="BB8" s="436"/>
      <c r="BC8" s="436"/>
      <c r="BD8" s="436"/>
      <c r="BE8" s="436"/>
      <c r="BF8" s="436"/>
      <c r="BG8" s="436"/>
      <c r="BH8" s="436"/>
      <c r="BI8" s="436"/>
      <c r="BJ8" s="436"/>
      <c r="BK8" s="436"/>
      <c r="BL8" s="436"/>
      <c r="BM8" s="437"/>
      <c r="BN8" s="438">
        <v>4026501</v>
      </c>
      <c r="BO8" s="439"/>
      <c r="BP8" s="439"/>
      <c r="BQ8" s="439"/>
      <c r="BR8" s="439"/>
      <c r="BS8" s="439"/>
      <c r="BT8" s="439"/>
      <c r="BU8" s="440"/>
      <c r="BV8" s="438">
        <v>5630869</v>
      </c>
      <c r="BW8" s="439"/>
      <c r="BX8" s="439"/>
      <c r="BY8" s="439"/>
      <c r="BZ8" s="439"/>
      <c r="CA8" s="439"/>
      <c r="CB8" s="439"/>
      <c r="CC8" s="440"/>
      <c r="CD8" s="485" t="s">
        <v>88</v>
      </c>
      <c r="CE8" s="486"/>
      <c r="CF8" s="486"/>
      <c r="CG8" s="486"/>
      <c r="CH8" s="486"/>
      <c r="CI8" s="486"/>
      <c r="CJ8" s="486"/>
      <c r="CK8" s="486"/>
      <c r="CL8" s="486"/>
      <c r="CM8" s="486"/>
      <c r="CN8" s="486"/>
      <c r="CO8" s="486"/>
      <c r="CP8" s="486"/>
      <c r="CQ8" s="486"/>
      <c r="CR8" s="486"/>
      <c r="CS8" s="487"/>
      <c r="CT8" s="580">
        <v>0.34093000000000001</v>
      </c>
      <c r="CU8" s="581"/>
      <c r="CV8" s="581"/>
      <c r="CW8" s="581"/>
      <c r="CX8" s="581"/>
      <c r="CY8" s="581"/>
      <c r="CZ8" s="581"/>
      <c r="DA8" s="582"/>
      <c r="DB8" s="580">
        <v>0.32938000000000001</v>
      </c>
      <c r="DC8" s="581"/>
      <c r="DD8" s="581"/>
      <c r="DE8" s="581"/>
      <c r="DF8" s="581"/>
      <c r="DG8" s="581"/>
      <c r="DH8" s="581"/>
      <c r="DI8" s="582"/>
      <c r="DJ8" s="114"/>
      <c r="DK8" s="114"/>
      <c r="DL8" s="114"/>
      <c r="DM8" s="114"/>
      <c r="DN8" s="114"/>
      <c r="DO8" s="114"/>
    </row>
    <row r="9" spans="1:119" ht="18.75" customHeight="1" thickBot="1">
      <c r="A9" s="115"/>
      <c r="B9" s="544" t="s">
        <v>89</v>
      </c>
      <c r="C9" s="518"/>
      <c r="D9" s="518"/>
      <c r="E9" s="518"/>
      <c r="F9" s="518"/>
      <c r="G9" s="518"/>
      <c r="H9" s="518"/>
      <c r="I9" s="518"/>
      <c r="J9" s="518"/>
      <c r="K9" s="519"/>
      <c r="L9" s="550" t="s">
        <v>90</v>
      </c>
      <c r="M9" s="551"/>
      <c r="N9" s="551"/>
      <c r="O9" s="551"/>
      <c r="P9" s="551"/>
      <c r="Q9" s="552"/>
      <c r="R9" s="553">
        <v>832832</v>
      </c>
      <c r="S9" s="554"/>
      <c r="T9" s="554"/>
      <c r="U9" s="554"/>
      <c r="V9" s="555"/>
      <c r="W9" s="511"/>
      <c r="X9" s="512"/>
      <c r="Y9" s="513"/>
      <c r="Z9" s="538" t="s">
        <v>91</v>
      </c>
      <c r="AA9" s="539"/>
      <c r="AB9" s="539"/>
      <c r="AC9" s="539"/>
      <c r="AD9" s="539"/>
      <c r="AE9" s="539"/>
      <c r="AF9" s="539"/>
      <c r="AG9" s="539"/>
      <c r="AH9" s="540"/>
      <c r="AI9" s="463">
        <v>1</v>
      </c>
      <c r="AJ9" s="464"/>
      <c r="AK9" s="464"/>
      <c r="AL9" s="464"/>
      <c r="AM9" s="464"/>
      <c r="AN9" s="464"/>
      <c r="AO9" s="464"/>
      <c r="AP9" s="465"/>
      <c r="AQ9" s="463">
        <v>9400</v>
      </c>
      <c r="AR9" s="464"/>
      <c r="AS9" s="464"/>
      <c r="AT9" s="464"/>
      <c r="AU9" s="464"/>
      <c r="AV9" s="464"/>
      <c r="AW9" s="464"/>
      <c r="AX9" s="464"/>
      <c r="AY9" s="466"/>
      <c r="AZ9" s="435" t="s">
        <v>92</v>
      </c>
      <c r="BA9" s="436"/>
      <c r="BB9" s="436"/>
      <c r="BC9" s="436"/>
      <c r="BD9" s="436"/>
      <c r="BE9" s="436"/>
      <c r="BF9" s="436"/>
      <c r="BG9" s="436"/>
      <c r="BH9" s="436"/>
      <c r="BI9" s="436"/>
      <c r="BJ9" s="436"/>
      <c r="BK9" s="436"/>
      <c r="BL9" s="436"/>
      <c r="BM9" s="437"/>
      <c r="BN9" s="438">
        <v>-1604368</v>
      </c>
      <c r="BO9" s="439"/>
      <c r="BP9" s="439"/>
      <c r="BQ9" s="439"/>
      <c r="BR9" s="439"/>
      <c r="BS9" s="439"/>
      <c r="BT9" s="439"/>
      <c r="BU9" s="440"/>
      <c r="BV9" s="438">
        <v>262220</v>
      </c>
      <c r="BW9" s="439"/>
      <c r="BX9" s="439"/>
      <c r="BY9" s="439"/>
      <c r="BZ9" s="439"/>
      <c r="CA9" s="439"/>
      <c r="CB9" s="439"/>
      <c r="CC9" s="440"/>
      <c r="CD9" s="409" t="s">
        <v>93</v>
      </c>
      <c r="CE9" s="410"/>
      <c r="CF9" s="410"/>
      <c r="CG9" s="410"/>
      <c r="CH9" s="410"/>
      <c r="CI9" s="410"/>
      <c r="CJ9" s="410"/>
      <c r="CK9" s="410"/>
      <c r="CL9" s="410"/>
      <c r="CM9" s="410"/>
      <c r="CN9" s="410"/>
      <c r="CO9" s="410"/>
      <c r="CP9" s="410"/>
      <c r="CQ9" s="410"/>
      <c r="CR9" s="410"/>
      <c r="CS9" s="411"/>
      <c r="CT9" s="417">
        <v>21.1</v>
      </c>
      <c r="CU9" s="418"/>
      <c r="CV9" s="418"/>
      <c r="CW9" s="418"/>
      <c r="CX9" s="418"/>
      <c r="CY9" s="418"/>
      <c r="CZ9" s="418"/>
      <c r="DA9" s="419"/>
      <c r="DB9" s="417">
        <v>20.7</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94</v>
      </c>
      <c r="M10" s="461"/>
      <c r="N10" s="461"/>
      <c r="O10" s="461"/>
      <c r="P10" s="461"/>
      <c r="Q10" s="462"/>
      <c r="R10" s="463">
        <v>849788</v>
      </c>
      <c r="S10" s="464"/>
      <c r="T10" s="464"/>
      <c r="U10" s="464"/>
      <c r="V10" s="466"/>
      <c r="W10" s="511"/>
      <c r="X10" s="512"/>
      <c r="Y10" s="513"/>
      <c r="Z10" s="538" t="s">
        <v>95</v>
      </c>
      <c r="AA10" s="539"/>
      <c r="AB10" s="539"/>
      <c r="AC10" s="539"/>
      <c r="AD10" s="539"/>
      <c r="AE10" s="539"/>
      <c r="AF10" s="539"/>
      <c r="AG10" s="539"/>
      <c r="AH10" s="540"/>
      <c r="AI10" s="463">
        <v>1</v>
      </c>
      <c r="AJ10" s="464"/>
      <c r="AK10" s="464"/>
      <c r="AL10" s="464"/>
      <c r="AM10" s="464"/>
      <c r="AN10" s="464"/>
      <c r="AO10" s="464"/>
      <c r="AP10" s="465"/>
      <c r="AQ10" s="463">
        <v>8200</v>
      </c>
      <c r="AR10" s="464"/>
      <c r="AS10" s="464"/>
      <c r="AT10" s="464"/>
      <c r="AU10" s="464"/>
      <c r="AV10" s="464"/>
      <c r="AW10" s="464"/>
      <c r="AX10" s="464"/>
      <c r="AY10" s="466"/>
      <c r="AZ10" s="435" t="s">
        <v>96</v>
      </c>
      <c r="BA10" s="436"/>
      <c r="BB10" s="436"/>
      <c r="BC10" s="436"/>
      <c r="BD10" s="436"/>
      <c r="BE10" s="436"/>
      <c r="BF10" s="436"/>
      <c r="BG10" s="436"/>
      <c r="BH10" s="436"/>
      <c r="BI10" s="436"/>
      <c r="BJ10" s="436"/>
      <c r="BK10" s="436"/>
      <c r="BL10" s="436"/>
      <c r="BM10" s="437"/>
      <c r="BN10" s="438">
        <v>2778907</v>
      </c>
      <c r="BO10" s="439"/>
      <c r="BP10" s="439"/>
      <c r="BQ10" s="439"/>
      <c r="BR10" s="439"/>
      <c r="BS10" s="439"/>
      <c r="BT10" s="439"/>
      <c r="BU10" s="440"/>
      <c r="BV10" s="438">
        <v>2691028</v>
      </c>
      <c r="BW10" s="439"/>
      <c r="BX10" s="439"/>
      <c r="BY10" s="439"/>
      <c r="BZ10" s="439"/>
      <c r="CA10" s="439"/>
      <c r="CB10" s="439"/>
      <c r="CC10" s="440"/>
      <c r="CD10" s="541" t="s">
        <v>97</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98</v>
      </c>
      <c r="M11" s="575"/>
      <c r="N11" s="575"/>
      <c r="O11" s="575"/>
      <c r="P11" s="575"/>
      <c r="Q11" s="576"/>
      <c r="R11" s="577" t="s">
        <v>99</v>
      </c>
      <c r="S11" s="578"/>
      <c r="T11" s="578"/>
      <c r="U11" s="578"/>
      <c r="V11" s="579"/>
      <c r="W11" s="514"/>
      <c r="X11" s="515"/>
      <c r="Y11" s="516"/>
      <c r="Z11" s="538" t="s">
        <v>100</v>
      </c>
      <c r="AA11" s="539"/>
      <c r="AB11" s="539"/>
      <c r="AC11" s="539"/>
      <c r="AD11" s="539"/>
      <c r="AE11" s="539"/>
      <c r="AF11" s="539"/>
      <c r="AG11" s="539"/>
      <c r="AH11" s="540"/>
      <c r="AI11" s="463">
        <v>36</v>
      </c>
      <c r="AJ11" s="464"/>
      <c r="AK11" s="464"/>
      <c r="AL11" s="464"/>
      <c r="AM11" s="464"/>
      <c r="AN11" s="464"/>
      <c r="AO11" s="464"/>
      <c r="AP11" s="465"/>
      <c r="AQ11" s="463">
        <v>7600</v>
      </c>
      <c r="AR11" s="464"/>
      <c r="AS11" s="464"/>
      <c r="AT11" s="464"/>
      <c r="AU11" s="464"/>
      <c r="AV11" s="464"/>
      <c r="AW11" s="464"/>
      <c r="AX11" s="464"/>
      <c r="AY11" s="466"/>
      <c r="AZ11" s="435" t="s">
        <v>101</v>
      </c>
      <c r="BA11" s="436"/>
      <c r="BB11" s="436"/>
      <c r="BC11" s="436"/>
      <c r="BD11" s="436"/>
      <c r="BE11" s="436"/>
      <c r="BF11" s="436"/>
      <c r="BG11" s="436"/>
      <c r="BH11" s="436"/>
      <c r="BI11" s="436"/>
      <c r="BJ11" s="436"/>
      <c r="BK11" s="436"/>
      <c r="BL11" s="436"/>
      <c r="BM11" s="437"/>
      <c r="BN11" s="438" t="s">
        <v>102</v>
      </c>
      <c r="BO11" s="439"/>
      <c r="BP11" s="439"/>
      <c r="BQ11" s="439"/>
      <c r="BR11" s="439"/>
      <c r="BS11" s="439"/>
      <c r="BT11" s="439"/>
      <c r="BU11" s="440"/>
      <c r="BV11" s="438" t="s">
        <v>102</v>
      </c>
      <c r="BW11" s="439"/>
      <c r="BX11" s="439"/>
      <c r="BY11" s="439"/>
      <c r="BZ11" s="439"/>
      <c r="CA11" s="439"/>
      <c r="CB11" s="439"/>
      <c r="CC11" s="440"/>
      <c r="CD11" s="485" t="s">
        <v>103</v>
      </c>
      <c r="CE11" s="486"/>
      <c r="CF11" s="486"/>
      <c r="CG11" s="486"/>
      <c r="CH11" s="486"/>
      <c r="CI11" s="486"/>
      <c r="CJ11" s="486"/>
      <c r="CK11" s="486"/>
      <c r="CL11" s="486"/>
      <c r="CM11" s="486"/>
      <c r="CN11" s="486"/>
      <c r="CO11" s="486"/>
      <c r="CP11" s="486"/>
      <c r="CQ11" s="486"/>
      <c r="CR11" s="486"/>
      <c r="CS11" s="487"/>
      <c r="CT11" s="488" t="s">
        <v>102</v>
      </c>
      <c r="CU11" s="489"/>
      <c r="CV11" s="489"/>
      <c r="CW11" s="489"/>
      <c r="CX11" s="489"/>
      <c r="CY11" s="489"/>
      <c r="CZ11" s="489"/>
      <c r="DA11" s="490"/>
      <c r="DB11" s="488" t="s">
        <v>102</v>
      </c>
      <c r="DC11" s="489"/>
      <c r="DD11" s="489"/>
      <c r="DE11" s="489"/>
      <c r="DF11" s="489"/>
      <c r="DG11" s="489"/>
      <c r="DH11" s="489"/>
      <c r="DI11" s="490"/>
      <c r="DJ11" s="114"/>
      <c r="DK11" s="114"/>
      <c r="DL11" s="114"/>
      <c r="DM11" s="114"/>
      <c r="DN11" s="114"/>
      <c r="DO11" s="114"/>
    </row>
    <row r="12" spans="1:119" ht="18.75" customHeight="1">
      <c r="A12" s="115"/>
      <c r="B12" s="493" t="s">
        <v>104</v>
      </c>
      <c r="C12" s="494"/>
      <c r="D12" s="494"/>
      <c r="E12" s="494"/>
      <c r="F12" s="494"/>
      <c r="G12" s="494"/>
      <c r="H12" s="494"/>
      <c r="I12" s="494"/>
      <c r="J12" s="494"/>
      <c r="K12" s="495"/>
      <c r="L12" s="502" t="s">
        <v>105</v>
      </c>
      <c r="M12" s="503"/>
      <c r="N12" s="503"/>
      <c r="O12" s="503"/>
      <c r="P12" s="503"/>
      <c r="Q12" s="504"/>
      <c r="R12" s="505">
        <v>837977</v>
      </c>
      <c r="S12" s="506"/>
      <c r="T12" s="506"/>
      <c r="U12" s="506"/>
      <c r="V12" s="507"/>
      <c r="W12" s="508" t="s">
        <v>106</v>
      </c>
      <c r="X12" s="509"/>
      <c r="Y12" s="510"/>
      <c r="Z12" s="517" t="s">
        <v>1</v>
      </c>
      <c r="AA12" s="518"/>
      <c r="AB12" s="518"/>
      <c r="AC12" s="518"/>
      <c r="AD12" s="518"/>
      <c r="AE12" s="518"/>
      <c r="AF12" s="518"/>
      <c r="AG12" s="518"/>
      <c r="AH12" s="519"/>
      <c r="AI12" s="523" t="s">
        <v>107</v>
      </c>
      <c r="AJ12" s="518"/>
      <c r="AK12" s="518"/>
      <c r="AL12" s="518"/>
      <c r="AM12" s="519"/>
      <c r="AN12" s="523" t="s">
        <v>108</v>
      </c>
      <c r="AO12" s="524"/>
      <c r="AP12" s="524"/>
      <c r="AQ12" s="524"/>
      <c r="AR12" s="524"/>
      <c r="AS12" s="525"/>
      <c r="AT12" s="532" t="s">
        <v>109</v>
      </c>
      <c r="AU12" s="533"/>
      <c r="AV12" s="533"/>
      <c r="AW12" s="533"/>
      <c r="AX12" s="533"/>
      <c r="AY12" s="534"/>
      <c r="AZ12" s="435" t="s">
        <v>110</v>
      </c>
      <c r="BA12" s="436"/>
      <c r="BB12" s="436"/>
      <c r="BC12" s="436"/>
      <c r="BD12" s="436"/>
      <c r="BE12" s="436"/>
      <c r="BF12" s="436"/>
      <c r="BG12" s="436"/>
      <c r="BH12" s="436"/>
      <c r="BI12" s="436"/>
      <c r="BJ12" s="436"/>
      <c r="BK12" s="436"/>
      <c r="BL12" s="436"/>
      <c r="BM12" s="437"/>
      <c r="BN12" s="438" t="s">
        <v>111</v>
      </c>
      <c r="BO12" s="439"/>
      <c r="BP12" s="439"/>
      <c r="BQ12" s="439"/>
      <c r="BR12" s="439"/>
      <c r="BS12" s="439"/>
      <c r="BT12" s="439"/>
      <c r="BU12" s="440"/>
      <c r="BV12" s="438">
        <v>4500000</v>
      </c>
      <c r="BW12" s="439"/>
      <c r="BX12" s="439"/>
      <c r="BY12" s="439"/>
      <c r="BZ12" s="439"/>
      <c r="CA12" s="439"/>
      <c r="CB12" s="439"/>
      <c r="CC12" s="440"/>
      <c r="CD12" s="485" t="s">
        <v>112</v>
      </c>
      <c r="CE12" s="486"/>
      <c r="CF12" s="486"/>
      <c r="CG12" s="486"/>
      <c r="CH12" s="486"/>
      <c r="CI12" s="486"/>
      <c r="CJ12" s="486"/>
      <c r="CK12" s="486"/>
      <c r="CL12" s="486"/>
      <c r="CM12" s="486"/>
      <c r="CN12" s="486"/>
      <c r="CO12" s="486"/>
      <c r="CP12" s="486"/>
      <c r="CQ12" s="486"/>
      <c r="CR12" s="486"/>
      <c r="CS12" s="487"/>
      <c r="CT12" s="488" t="s">
        <v>111</v>
      </c>
      <c r="CU12" s="489"/>
      <c r="CV12" s="489"/>
      <c r="CW12" s="489"/>
      <c r="CX12" s="489"/>
      <c r="CY12" s="489"/>
      <c r="CZ12" s="489"/>
      <c r="DA12" s="490"/>
      <c r="DB12" s="488" t="s">
        <v>111</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113</v>
      </c>
      <c r="N13" s="480"/>
      <c r="O13" s="480"/>
      <c r="P13" s="480"/>
      <c r="Q13" s="481"/>
      <c r="R13" s="529">
        <v>832834</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114</v>
      </c>
      <c r="BA13" s="447"/>
      <c r="BB13" s="447"/>
      <c r="BC13" s="447"/>
      <c r="BD13" s="447"/>
      <c r="BE13" s="447"/>
      <c r="BF13" s="447"/>
      <c r="BG13" s="447"/>
      <c r="BH13" s="447"/>
      <c r="BI13" s="447"/>
      <c r="BJ13" s="447"/>
      <c r="BK13" s="447"/>
      <c r="BL13" s="447"/>
      <c r="BM13" s="448"/>
      <c r="BN13" s="438">
        <v>1174539</v>
      </c>
      <c r="BO13" s="439"/>
      <c r="BP13" s="439"/>
      <c r="BQ13" s="439"/>
      <c r="BR13" s="439"/>
      <c r="BS13" s="439"/>
      <c r="BT13" s="439"/>
      <c r="BU13" s="440"/>
      <c r="BV13" s="438">
        <v>-1546752</v>
      </c>
      <c r="BW13" s="439"/>
      <c r="BX13" s="439"/>
      <c r="BY13" s="439"/>
      <c r="BZ13" s="439"/>
      <c r="CA13" s="439"/>
      <c r="CB13" s="439"/>
      <c r="CC13" s="440"/>
      <c r="CD13" s="485" t="s">
        <v>115</v>
      </c>
      <c r="CE13" s="486"/>
      <c r="CF13" s="486"/>
      <c r="CG13" s="486"/>
      <c r="CH13" s="486"/>
      <c r="CI13" s="486"/>
      <c r="CJ13" s="486"/>
      <c r="CK13" s="486"/>
      <c r="CL13" s="486"/>
      <c r="CM13" s="486"/>
      <c r="CN13" s="486"/>
      <c r="CO13" s="486"/>
      <c r="CP13" s="486"/>
      <c r="CQ13" s="486"/>
      <c r="CR13" s="486"/>
      <c r="CS13" s="487"/>
      <c r="CT13" s="417">
        <v>10</v>
      </c>
      <c r="CU13" s="418"/>
      <c r="CV13" s="418"/>
      <c r="CW13" s="418"/>
      <c r="CX13" s="418"/>
      <c r="CY13" s="418"/>
      <c r="CZ13" s="418"/>
      <c r="DA13" s="419"/>
      <c r="DB13" s="417">
        <v>11.2</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116</v>
      </c>
      <c r="M14" s="491"/>
      <c r="N14" s="491"/>
      <c r="O14" s="491"/>
      <c r="P14" s="491"/>
      <c r="Q14" s="492"/>
      <c r="R14" s="482">
        <v>842457</v>
      </c>
      <c r="S14" s="483"/>
      <c r="T14" s="483"/>
      <c r="U14" s="483"/>
      <c r="V14" s="484"/>
      <c r="W14" s="511"/>
      <c r="X14" s="512"/>
      <c r="Y14" s="513"/>
      <c r="Z14" s="460" t="s">
        <v>117</v>
      </c>
      <c r="AA14" s="461"/>
      <c r="AB14" s="461"/>
      <c r="AC14" s="461"/>
      <c r="AD14" s="461"/>
      <c r="AE14" s="461"/>
      <c r="AF14" s="461"/>
      <c r="AG14" s="461"/>
      <c r="AH14" s="462"/>
      <c r="AI14" s="463">
        <v>3957</v>
      </c>
      <c r="AJ14" s="464"/>
      <c r="AK14" s="464"/>
      <c r="AL14" s="464"/>
      <c r="AM14" s="465"/>
      <c r="AN14" s="463">
        <v>13212423</v>
      </c>
      <c r="AO14" s="464"/>
      <c r="AP14" s="464"/>
      <c r="AQ14" s="464"/>
      <c r="AR14" s="464"/>
      <c r="AS14" s="465"/>
      <c r="AT14" s="463">
        <v>3339</v>
      </c>
      <c r="AU14" s="464"/>
      <c r="AV14" s="464"/>
      <c r="AW14" s="464"/>
      <c r="AX14" s="464"/>
      <c r="AY14" s="466"/>
      <c r="AZ14" s="429" t="s">
        <v>118</v>
      </c>
      <c r="BA14" s="430"/>
      <c r="BB14" s="430"/>
      <c r="BC14" s="430"/>
      <c r="BD14" s="430"/>
      <c r="BE14" s="430"/>
      <c r="BF14" s="430"/>
      <c r="BG14" s="430"/>
      <c r="BH14" s="430"/>
      <c r="BI14" s="430"/>
      <c r="BJ14" s="430"/>
      <c r="BK14" s="430"/>
      <c r="BL14" s="430"/>
      <c r="BM14" s="431"/>
      <c r="BN14" s="432">
        <v>76057720</v>
      </c>
      <c r="BO14" s="433"/>
      <c r="BP14" s="433"/>
      <c r="BQ14" s="433"/>
      <c r="BR14" s="433"/>
      <c r="BS14" s="433"/>
      <c r="BT14" s="433"/>
      <c r="BU14" s="434"/>
      <c r="BV14" s="432">
        <v>77769892</v>
      </c>
      <c r="BW14" s="433"/>
      <c r="BX14" s="433"/>
      <c r="BY14" s="433"/>
      <c r="BZ14" s="433"/>
      <c r="CA14" s="433"/>
      <c r="CB14" s="433"/>
      <c r="CC14" s="434"/>
      <c r="CD14" s="409" t="s">
        <v>119</v>
      </c>
      <c r="CE14" s="410"/>
      <c r="CF14" s="410"/>
      <c r="CG14" s="410"/>
      <c r="CH14" s="410"/>
      <c r="CI14" s="410"/>
      <c r="CJ14" s="410"/>
      <c r="CK14" s="410"/>
      <c r="CL14" s="410"/>
      <c r="CM14" s="410"/>
      <c r="CN14" s="410"/>
      <c r="CO14" s="410"/>
      <c r="CP14" s="410"/>
      <c r="CQ14" s="410"/>
      <c r="CR14" s="410"/>
      <c r="CS14" s="411"/>
      <c r="CT14" s="443">
        <v>107.1</v>
      </c>
      <c r="CU14" s="444"/>
      <c r="CV14" s="444"/>
      <c r="CW14" s="444"/>
      <c r="CX14" s="444"/>
      <c r="CY14" s="444"/>
      <c r="CZ14" s="444"/>
      <c r="DA14" s="445"/>
      <c r="DB14" s="443">
        <v>106.6</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113</v>
      </c>
      <c r="N15" s="480"/>
      <c r="O15" s="480"/>
      <c r="P15" s="480"/>
      <c r="Q15" s="481"/>
      <c r="R15" s="482">
        <v>837914</v>
      </c>
      <c r="S15" s="483"/>
      <c r="T15" s="483"/>
      <c r="U15" s="483"/>
      <c r="V15" s="484"/>
      <c r="W15" s="511"/>
      <c r="X15" s="512"/>
      <c r="Y15" s="513"/>
      <c r="Z15" s="460" t="s">
        <v>120</v>
      </c>
      <c r="AA15" s="461"/>
      <c r="AB15" s="461"/>
      <c r="AC15" s="461"/>
      <c r="AD15" s="461"/>
      <c r="AE15" s="461"/>
      <c r="AF15" s="461"/>
      <c r="AG15" s="461"/>
      <c r="AH15" s="462"/>
      <c r="AI15" s="463" t="s">
        <v>111</v>
      </c>
      <c r="AJ15" s="464"/>
      <c r="AK15" s="464"/>
      <c r="AL15" s="464"/>
      <c r="AM15" s="465"/>
      <c r="AN15" s="463" t="s">
        <v>111</v>
      </c>
      <c r="AO15" s="464"/>
      <c r="AP15" s="464"/>
      <c r="AQ15" s="464"/>
      <c r="AR15" s="464"/>
      <c r="AS15" s="465"/>
      <c r="AT15" s="463" t="s">
        <v>111</v>
      </c>
      <c r="AU15" s="464"/>
      <c r="AV15" s="464"/>
      <c r="AW15" s="464"/>
      <c r="AX15" s="464"/>
      <c r="AY15" s="466"/>
      <c r="AZ15" s="435" t="s">
        <v>121</v>
      </c>
      <c r="BA15" s="436"/>
      <c r="BB15" s="436"/>
      <c r="BC15" s="436"/>
      <c r="BD15" s="436"/>
      <c r="BE15" s="436"/>
      <c r="BF15" s="436"/>
      <c r="BG15" s="436"/>
      <c r="BH15" s="436"/>
      <c r="BI15" s="436"/>
      <c r="BJ15" s="436"/>
      <c r="BK15" s="436"/>
      <c r="BL15" s="436"/>
      <c r="BM15" s="437"/>
      <c r="BN15" s="438">
        <v>220829446</v>
      </c>
      <c r="BO15" s="439"/>
      <c r="BP15" s="439"/>
      <c r="BQ15" s="439"/>
      <c r="BR15" s="439"/>
      <c r="BS15" s="439"/>
      <c r="BT15" s="439"/>
      <c r="BU15" s="440"/>
      <c r="BV15" s="438">
        <v>218898772</v>
      </c>
      <c r="BW15" s="439"/>
      <c r="BX15" s="439"/>
      <c r="BY15" s="439"/>
      <c r="BZ15" s="439"/>
      <c r="CA15" s="439"/>
      <c r="CB15" s="439"/>
      <c r="CC15" s="440"/>
      <c r="CD15" s="476" t="s">
        <v>122</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123</v>
      </c>
      <c r="M16" s="474"/>
      <c r="N16" s="474"/>
      <c r="O16" s="474"/>
      <c r="P16" s="474"/>
      <c r="Q16" s="475"/>
      <c r="R16" s="470" t="s">
        <v>124</v>
      </c>
      <c r="S16" s="471"/>
      <c r="T16" s="471"/>
      <c r="U16" s="471"/>
      <c r="V16" s="472"/>
      <c r="W16" s="511"/>
      <c r="X16" s="512"/>
      <c r="Y16" s="513"/>
      <c r="Z16" s="460" t="s">
        <v>125</v>
      </c>
      <c r="AA16" s="461"/>
      <c r="AB16" s="461"/>
      <c r="AC16" s="461"/>
      <c r="AD16" s="461"/>
      <c r="AE16" s="461"/>
      <c r="AF16" s="461"/>
      <c r="AG16" s="461"/>
      <c r="AH16" s="462"/>
      <c r="AI16" s="463">
        <v>119</v>
      </c>
      <c r="AJ16" s="464"/>
      <c r="AK16" s="464"/>
      <c r="AL16" s="464"/>
      <c r="AM16" s="465"/>
      <c r="AN16" s="463">
        <v>387226</v>
      </c>
      <c r="AO16" s="464"/>
      <c r="AP16" s="464"/>
      <c r="AQ16" s="464"/>
      <c r="AR16" s="464"/>
      <c r="AS16" s="465"/>
      <c r="AT16" s="463">
        <v>3254</v>
      </c>
      <c r="AU16" s="464"/>
      <c r="AV16" s="464"/>
      <c r="AW16" s="464"/>
      <c r="AX16" s="464"/>
      <c r="AY16" s="466"/>
      <c r="AZ16" s="435" t="s">
        <v>126</v>
      </c>
      <c r="BA16" s="436"/>
      <c r="BB16" s="436"/>
      <c r="BC16" s="436"/>
      <c r="BD16" s="436"/>
      <c r="BE16" s="436"/>
      <c r="BF16" s="436"/>
      <c r="BG16" s="436"/>
      <c r="BH16" s="436"/>
      <c r="BI16" s="436"/>
      <c r="BJ16" s="436"/>
      <c r="BK16" s="436"/>
      <c r="BL16" s="436"/>
      <c r="BM16" s="437"/>
      <c r="BN16" s="438">
        <v>95310164</v>
      </c>
      <c r="BO16" s="439"/>
      <c r="BP16" s="439"/>
      <c r="BQ16" s="439"/>
      <c r="BR16" s="439"/>
      <c r="BS16" s="439"/>
      <c r="BT16" s="439"/>
      <c r="BU16" s="440"/>
      <c r="BV16" s="438">
        <v>97445279</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127</v>
      </c>
      <c r="N17" s="468"/>
      <c r="O17" s="468"/>
      <c r="P17" s="468"/>
      <c r="Q17" s="469"/>
      <c r="R17" s="470" t="s">
        <v>128</v>
      </c>
      <c r="S17" s="471"/>
      <c r="T17" s="471"/>
      <c r="U17" s="471"/>
      <c r="V17" s="472"/>
      <c r="W17" s="511"/>
      <c r="X17" s="512"/>
      <c r="Y17" s="513"/>
      <c r="Z17" s="460" t="s">
        <v>129</v>
      </c>
      <c r="AA17" s="461"/>
      <c r="AB17" s="461"/>
      <c r="AC17" s="461"/>
      <c r="AD17" s="461"/>
      <c r="AE17" s="461"/>
      <c r="AF17" s="461"/>
      <c r="AG17" s="461"/>
      <c r="AH17" s="462"/>
      <c r="AI17" s="463">
        <v>1726</v>
      </c>
      <c r="AJ17" s="464"/>
      <c r="AK17" s="464"/>
      <c r="AL17" s="464"/>
      <c r="AM17" s="465"/>
      <c r="AN17" s="463">
        <v>5419640</v>
      </c>
      <c r="AO17" s="464"/>
      <c r="AP17" s="464"/>
      <c r="AQ17" s="464"/>
      <c r="AR17" s="464"/>
      <c r="AS17" s="465"/>
      <c r="AT17" s="463">
        <v>3140</v>
      </c>
      <c r="AU17" s="464"/>
      <c r="AV17" s="464"/>
      <c r="AW17" s="464"/>
      <c r="AX17" s="464"/>
      <c r="AY17" s="466"/>
      <c r="AZ17" s="435" t="s">
        <v>130</v>
      </c>
      <c r="BA17" s="436"/>
      <c r="BB17" s="436"/>
      <c r="BC17" s="436"/>
      <c r="BD17" s="436"/>
      <c r="BE17" s="436"/>
      <c r="BF17" s="436"/>
      <c r="BG17" s="436"/>
      <c r="BH17" s="436"/>
      <c r="BI17" s="436"/>
      <c r="BJ17" s="436"/>
      <c r="BK17" s="436"/>
      <c r="BL17" s="436"/>
      <c r="BM17" s="437"/>
      <c r="BN17" s="438">
        <v>242224465</v>
      </c>
      <c r="BO17" s="439"/>
      <c r="BP17" s="439"/>
      <c r="BQ17" s="439"/>
      <c r="BR17" s="439"/>
      <c r="BS17" s="439"/>
      <c r="BT17" s="439"/>
      <c r="BU17" s="440"/>
      <c r="BV17" s="438">
        <v>241197087</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131</v>
      </c>
      <c r="C18" s="456"/>
      <c r="D18" s="456"/>
      <c r="E18" s="456"/>
      <c r="F18" s="456"/>
      <c r="G18" s="456"/>
      <c r="H18" s="456"/>
      <c r="I18" s="456"/>
      <c r="J18" s="456"/>
      <c r="K18" s="457"/>
      <c r="L18" s="458">
        <v>2441</v>
      </c>
      <c r="M18" s="459"/>
      <c r="N18" s="459"/>
      <c r="O18" s="459"/>
      <c r="P18" s="459"/>
      <c r="Q18" s="459"/>
      <c r="R18" s="459"/>
      <c r="S18" s="459"/>
      <c r="T18" s="459"/>
      <c r="U18" s="459"/>
      <c r="V18" s="459"/>
      <c r="W18" s="511"/>
      <c r="X18" s="512"/>
      <c r="Y18" s="513"/>
      <c r="Z18" s="460" t="s">
        <v>132</v>
      </c>
      <c r="AA18" s="461"/>
      <c r="AB18" s="461"/>
      <c r="AC18" s="461"/>
      <c r="AD18" s="461"/>
      <c r="AE18" s="461"/>
      <c r="AF18" s="461"/>
      <c r="AG18" s="461"/>
      <c r="AH18" s="462"/>
      <c r="AI18" s="463">
        <v>7353</v>
      </c>
      <c r="AJ18" s="464"/>
      <c r="AK18" s="464"/>
      <c r="AL18" s="464"/>
      <c r="AM18" s="465"/>
      <c r="AN18" s="463">
        <v>27814209</v>
      </c>
      <c r="AO18" s="464"/>
      <c r="AP18" s="464"/>
      <c r="AQ18" s="464"/>
      <c r="AR18" s="464"/>
      <c r="AS18" s="465"/>
      <c r="AT18" s="463">
        <v>3783</v>
      </c>
      <c r="AU18" s="464"/>
      <c r="AV18" s="464"/>
      <c r="AW18" s="464"/>
      <c r="AX18" s="464"/>
      <c r="AY18" s="466"/>
      <c r="AZ18" s="446" t="s">
        <v>133</v>
      </c>
      <c r="BA18" s="447"/>
      <c r="BB18" s="447"/>
      <c r="BC18" s="447"/>
      <c r="BD18" s="447"/>
      <c r="BE18" s="447"/>
      <c r="BF18" s="447"/>
      <c r="BG18" s="447"/>
      <c r="BH18" s="447"/>
      <c r="BI18" s="447"/>
      <c r="BJ18" s="447"/>
      <c r="BK18" s="447"/>
      <c r="BL18" s="447"/>
      <c r="BM18" s="448"/>
      <c r="BN18" s="412">
        <v>296742229</v>
      </c>
      <c r="BO18" s="413"/>
      <c r="BP18" s="413"/>
      <c r="BQ18" s="413"/>
      <c r="BR18" s="413"/>
      <c r="BS18" s="413"/>
      <c r="BT18" s="413"/>
      <c r="BU18" s="414"/>
      <c r="BV18" s="412">
        <v>306206172</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134</v>
      </c>
      <c r="C19" s="456"/>
      <c r="D19" s="456"/>
      <c r="E19" s="456"/>
      <c r="F19" s="456"/>
      <c r="G19" s="456"/>
      <c r="H19" s="456"/>
      <c r="I19" s="456"/>
      <c r="J19" s="456"/>
      <c r="K19" s="457"/>
      <c r="L19" s="458">
        <v>343</v>
      </c>
      <c r="M19" s="459"/>
      <c r="N19" s="459"/>
      <c r="O19" s="459"/>
      <c r="P19" s="459"/>
      <c r="Q19" s="459"/>
      <c r="R19" s="459"/>
      <c r="S19" s="459"/>
      <c r="T19" s="459"/>
      <c r="U19" s="459"/>
      <c r="V19" s="459"/>
      <c r="W19" s="511"/>
      <c r="X19" s="512"/>
      <c r="Y19" s="513"/>
      <c r="Z19" s="460" t="s">
        <v>135</v>
      </c>
      <c r="AA19" s="461"/>
      <c r="AB19" s="461"/>
      <c r="AC19" s="461"/>
      <c r="AD19" s="461"/>
      <c r="AE19" s="461"/>
      <c r="AF19" s="461"/>
      <c r="AG19" s="461"/>
      <c r="AH19" s="462"/>
      <c r="AI19" s="463" t="s">
        <v>102</v>
      </c>
      <c r="AJ19" s="464"/>
      <c r="AK19" s="464"/>
      <c r="AL19" s="464"/>
      <c r="AM19" s="465"/>
      <c r="AN19" s="463" t="s">
        <v>102</v>
      </c>
      <c r="AO19" s="464"/>
      <c r="AP19" s="464"/>
      <c r="AQ19" s="464"/>
      <c r="AR19" s="464"/>
      <c r="AS19" s="465"/>
      <c r="AT19" s="463" t="s">
        <v>102</v>
      </c>
      <c r="AU19" s="464"/>
      <c r="AV19" s="464"/>
      <c r="AW19" s="464"/>
      <c r="AX19" s="464"/>
      <c r="AY19" s="466"/>
      <c r="AZ19" s="429" t="s">
        <v>136</v>
      </c>
      <c r="BA19" s="430"/>
      <c r="BB19" s="430"/>
      <c r="BC19" s="430"/>
      <c r="BD19" s="430"/>
      <c r="BE19" s="430"/>
      <c r="BF19" s="430"/>
      <c r="BG19" s="430"/>
      <c r="BH19" s="430"/>
      <c r="BI19" s="430"/>
      <c r="BJ19" s="430"/>
      <c r="BK19" s="430"/>
      <c r="BL19" s="430"/>
      <c r="BM19" s="431"/>
      <c r="BN19" s="432">
        <v>710696229</v>
      </c>
      <c r="BO19" s="433"/>
      <c r="BP19" s="433"/>
      <c r="BQ19" s="433"/>
      <c r="BR19" s="433"/>
      <c r="BS19" s="433"/>
      <c r="BT19" s="433"/>
      <c r="BU19" s="434"/>
      <c r="BV19" s="432">
        <v>716466929</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137</v>
      </c>
      <c r="C20" s="456"/>
      <c r="D20" s="456"/>
      <c r="E20" s="456"/>
      <c r="F20" s="456"/>
      <c r="G20" s="456"/>
      <c r="H20" s="456"/>
      <c r="I20" s="456"/>
      <c r="J20" s="456"/>
      <c r="K20" s="457"/>
      <c r="L20" s="458">
        <v>302109</v>
      </c>
      <c r="M20" s="459"/>
      <c r="N20" s="459"/>
      <c r="O20" s="459"/>
      <c r="P20" s="459"/>
      <c r="Q20" s="459"/>
      <c r="R20" s="459"/>
      <c r="S20" s="459"/>
      <c r="T20" s="459"/>
      <c r="U20" s="459"/>
      <c r="V20" s="459"/>
      <c r="W20" s="514"/>
      <c r="X20" s="515"/>
      <c r="Y20" s="516"/>
      <c r="Z20" s="460" t="s">
        <v>138</v>
      </c>
      <c r="AA20" s="461"/>
      <c r="AB20" s="461"/>
      <c r="AC20" s="461"/>
      <c r="AD20" s="461"/>
      <c r="AE20" s="461"/>
      <c r="AF20" s="461"/>
      <c r="AG20" s="461"/>
      <c r="AH20" s="462"/>
      <c r="AI20" s="463">
        <v>13036</v>
      </c>
      <c r="AJ20" s="464"/>
      <c r="AK20" s="464"/>
      <c r="AL20" s="464"/>
      <c r="AM20" s="465"/>
      <c r="AN20" s="463">
        <v>46446272</v>
      </c>
      <c r="AO20" s="464"/>
      <c r="AP20" s="464"/>
      <c r="AQ20" s="464"/>
      <c r="AR20" s="464"/>
      <c r="AS20" s="465"/>
      <c r="AT20" s="463">
        <v>3563</v>
      </c>
      <c r="AU20" s="464"/>
      <c r="AV20" s="464"/>
      <c r="AW20" s="464"/>
      <c r="AX20" s="464"/>
      <c r="AY20" s="466"/>
      <c r="AZ20" s="446" t="s">
        <v>139</v>
      </c>
      <c r="BA20" s="447"/>
      <c r="BB20" s="447"/>
      <c r="BC20" s="447"/>
      <c r="BD20" s="447"/>
      <c r="BE20" s="447"/>
      <c r="BF20" s="447"/>
      <c r="BG20" s="447"/>
      <c r="BH20" s="447"/>
      <c r="BI20" s="447"/>
      <c r="BJ20" s="447"/>
      <c r="BK20" s="447"/>
      <c r="BL20" s="447"/>
      <c r="BM20" s="448"/>
      <c r="BN20" s="412">
        <v>293862370</v>
      </c>
      <c r="BO20" s="413"/>
      <c r="BP20" s="413"/>
      <c r="BQ20" s="413"/>
      <c r="BR20" s="413"/>
      <c r="BS20" s="413"/>
      <c r="BT20" s="413"/>
      <c r="BU20" s="414"/>
      <c r="BV20" s="412">
        <v>310276655</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140</v>
      </c>
      <c r="X21" s="450"/>
      <c r="Y21" s="450"/>
      <c r="Z21" s="450"/>
      <c r="AA21" s="450"/>
      <c r="AB21" s="450"/>
      <c r="AC21" s="450"/>
      <c r="AD21" s="450"/>
      <c r="AE21" s="450"/>
      <c r="AF21" s="450"/>
      <c r="AG21" s="450"/>
      <c r="AH21" s="451"/>
      <c r="AI21" s="452">
        <v>100.7</v>
      </c>
      <c r="AJ21" s="453"/>
      <c r="AK21" s="453"/>
      <c r="AL21" s="453"/>
      <c r="AM21" s="453"/>
      <c r="AN21" s="453"/>
      <c r="AO21" s="453"/>
      <c r="AP21" s="453"/>
      <c r="AQ21" s="453"/>
      <c r="AR21" s="453"/>
      <c r="AS21" s="453"/>
      <c r="AT21" s="453"/>
      <c r="AU21" s="453"/>
      <c r="AV21" s="453"/>
      <c r="AW21" s="453"/>
      <c r="AX21" s="453"/>
      <c r="AY21" s="454"/>
      <c r="AZ21" s="429" t="s">
        <v>141</v>
      </c>
      <c r="BA21" s="430"/>
      <c r="BB21" s="430"/>
      <c r="BC21" s="430"/>
      <c r="BD21" s="430"/>
      <c r="BE21" s="430"/>
      <c r="BF21" s="430"/>
      <c r="BG21" s="430"/>
      <c r="BH21" s="430"/>
      <c r="BI21" s="430"/>
      <c r="BJ21" s="430"/>
      <c r="BK21" s="430"/>
      <c r="BL21" s="430"/>
      <c r="BM21" s="431"/>
      <c r="BN21" s="432">
        <v>40183740</v>
      </c>
      <c r="BO21" s="433"/>
      <c r="BP21" s="433"/>
      <c r="BQ21" s="433"/>
      <c r="BR21" s="433"/>
      <c r="BS21" s="433"/>
      <c r="BT21" s="433"/>
      <c r="BU21" s="434"/>
      <c r="BV21" s="432">
        <v>46103886</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142</v>
      </c>
      <c r="BA22" s="436"/>
      <c r="BB22" s="436"/>
      <c r="BC22" s="436"/>
      <c r="BD22" s="436"/>
      <c r="BE22" s="436"/>
      <c r="BF22" s="436"/>
      <c r="BG22" s="436"/>
      <c r="BH22" s="436"/>
      <c r="BI22" s="436"/>
      <c r="BJ22" s="436"/>
      <c r="BK22" s="436"/>
      <c r="BL22" s="436"/>
      <c r="BM22" s="437"/>
      <c r="BN22" s="438">
        <v>2273728</v>
      </c>
      <c r="BO22" s="439"/>
      <c r="BP22" s="439"/>
      <c r="BQ22" s="439"/>
      <c r="BR22" s="439"/>
      <c r="BS22" s="439"/>
      <c r="BT22" s="439"/>
      <c r="BU22" s="440"/>
      <c r="BV22" s="438">
        <v>2522097</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143</v>
      </c>
      <c r="BA23" s="436"/>
      <c r="BB23" s="436"/>
      <c r="BC23" s="436"/>
      <c r="BD23" s="436"/>
      <c r="BE23" s="436"/>
      <c r="BF23" s="436"/>
      <c r="BG23" s="436"/>
      <c r="BH23" s="436"/>
      <c r="BI23" s="436"/>
      <c r="BJ23" s="436"/>
      <c r="BK23" s="436"/>
      <c r="BL23" s="436"/>
      <c r="BM23" s="437"/>
      <c r="BN23" s="438">
        <v>18776906</v>
      </c>
      <c r="BO23" s="439"/>
      <c r="BP23" s="439"/>
      <c r="BQ23" s="439"/>
      <c r="BR23" s="439"/>
      <c r="BS23" s="439"/>
      <c r="BT23" s="439"/>
      <c r="BU23" s="440"/>
      <c r="BV23" s="438">
        <v>18756066</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144</v>
      </c>
      <c r="BA24" s="410"/>
      <c r="BB24" s="410"/>
      <c r="BC24" s="410"/>
      <c r="BD24" s="410"/>
      <c r="BE24" s="410"/>
      <c r="BF24" s="410"/>
      <c r="BG24" s="410"/>
      <c r="BH24" s="410"/>
      <c r="BI24" s="410"/>
      <c r="BJ24" s="410"/>
      <c r="BK24" s="410"/>
      <c r="BL24" s="410"/>
      <c r="BM24" s="411"/>
      <c r="BN24" s="412">
        <v>14666928</v>
      </c>
      <c r="BO24" s="413"/>
      <c r="BP24" s="413"/>
      <c r="BQ24" s="413"/>
      <c r="BR24" s="413"/>
      <c r="BS24" s="413"/>
      <c r="BT24" s="413"/>
      <c r="BU24" s="414"/>
      <c r="BV24" s="412">
        <v>14650828</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145</v>
      </c>
      <c r="BA25" s="421"/>
      <c r="BB25" s="421"/>
      <c r="BC25" s="422"/>
      <c r="BD25" s="429" t="s">
        <v>581</v>
      </c>
      <c r="BE25" s="430"/>
      <c r="BF25" s="430"/>
      <c r="BG25" s="430"/>
      <c r="BH25" s="430"/>
      <c r="BI25" s="430"/>
      <c r="BJ25" s="430"/>
      <c r="BK25" s="430"/>
      <c r="BL25" s="430"/>
      <c r="BM25" s="431"/>
      <c r="BN25" s="432">
        <v>17457647</v>
      </c>
      <c r="BO25" s="433"/>
      <c r="BP25" s="433"/>
      <c r="BQ25" s="433"/>
      <c r="BR25" s="433"/>
      <c r="BS25" s="433"/>
      <c r="BT25" s="433"/>
      <c r="BU25" s="434"/>
      <c r="BV25" s="432">
        <v>14678740</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146</v>
      </c>
      <c r="BE26" s="436"/>
      <c r="BF26" s="436"/>
      <c r="BG26" s="436"/>
      <c r="BH26" s="436"/>
      <c r="BI26" s="436"/>
      <c r="BJ26" s="436"/>
      <c r="BK26" s="436"/>
      <c r="BL26" s="436"/>
      <c r="BM26" s="437"/>
      <c r="BN26" s="438">
        <v>8329909</v>
      </c>
      <c r="BO26" s="439"/>
      <c r="BP26" s="439"/>
      <c r="BQ26" s="439"/>
      <c r="BR26" s="439"/>
      <c r="BS26" s="439"/>
      <c r="BT26" s="439"/>
      <c r="BU26" s="440"/>
      <c r="BV26" s="438">
        <v>9525384</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147</v>
      </c>
      <c r="BE27" s="447"/>
      <c r="BF27" s="447"/>
      <c r="BG27" s="447"/>
      <c r="BH27" s="447"/>
      <c r="BI27" s="447"/>
      <c r="BJ27" s="447"/>
      <c r="BK27" s="447"/>
      <c r="BL27" s="447"/>
      <c r="BM27" s="448"/>
      <c r="BN27" s="412">
        <v>29951430</v>
      </c>
      <c r="BO27" s="413"/>
      <c r="BP27" s="413"/>
      <c r="BQ27" s="413"/>
      <c r="BR27" s="413"/>
      <c r="BS27" s="413"/>
      <c r="BT27" s="413"/>
      <c r="BU27" s="414"/>
      <c r="BV27" s="412">
        <v>30859258</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154</v>
      </c>
      <c r="D30" s="408"/>
      <c r="E30" s="407" t="s">
        <v>155</v>
      </c>
      <c r="F30" s="407"/>
      <c r="G30" s="407"/>
      <c r="H30" s="407"/>
      <c r="I30" s="407"/>
      <c r="J30" s="407"/>
      <c r="K30" s="407"/>
      <c r="L30" s="407"/>
      <c r="M30" s="407"/>
      <c r="N30" s="407"/>
      <c r="O30" s="407"/>
      <c r="P30" s="407"/>
      <c r="Q30" s="407"/>
      <c r="R30" s="407"/>
      <c r="S30" s="407"/>
      <c r="T30" s="132"/>
      <c r="U30" s="408" t="s">
        <v>154</v>
      </c>
      <c r="V30" s="408"/>
      <c r="W30" s="407" t="s">
        <v>155</v>
      </c>
      <c r="X30" s="407"/>
      <c r="Y30" s="407"/>
      <c r="Z30" s="407"/>
      <c r="AA30" s="407"/>
      <c r="AB30" s="407"/>
      <c r="AC30" s="407"/>
      <c r="AD30" s="407"/>
      <c r="AE30" s="407"/>
      <c r="AF30" s="407"/>
      <c r="AG30" s="407"/>
      <c r="AH30" s="407"/>
      <c r="AI30" s="407"/>
      <c r="AJ30" s="407"/>
      <c r="AK30" s="407"/>
      <c r="AL30" s="132"/>
      <c r="AM30" s="408" t="s">
        <v>154</v>
      </c>
      <c r="AN30" s="408"/>
      <c r="AO30" s="407" t="s">
        <v>155</v>
      </c>
      <c r="AP30" s="407"/>
      <c r="AQ30" s="407"/>
      <c r="AR30" s="407"/>
      <c r="AS30" s="407"/>
      <c r="AT30" s="407"/>
      <c r="AU30" s="407"/>
      <c r="AV30" s="407"/>
      <c r="AW30" s="407"/>
      <c r="AX30" s="407"/>
      <c r="AY30" s="407"/>
      <c r="AZ30" s="407"/>
      <c r="BA30" s="407"/>
      <c r="BB30" s="407"/>
      <c r="BC30" s="407"/>
      <c r="BD30" s="157"/>
      <c r="BE30" s="408" t="s">
        <v>154</v>
      </c>
      <c r="BF30" s="408"/>
      <c r="BG30" s="407" t="s">
        <v>155</v>
      </c>
      <c r="BH30" s="407"/>
      <c r="BI30" s="407"/>
      <c r="BJ30" s="407"/>
      <c r="BK30" s="407"/>
      <c r="BL30" s="407"/>
      <c r="BM30" s="407"/>
      <c r="BN30" s="407"/>
      <c r="BO30" s="407"/>
      <c r="BP30" s="407"/>
      <c r="BQ30" s="407"/>
      <c r="BR30" s="407"/>
      <c r="BS30" s="407"/>
      <c r="BT30" s="407"/>
      <c r="BU30" s="407"/>
      <c r="BV30" s="158"/>
      <c r="BW30" s="408" t="s">
        <v>154</v>
      </c>
      <c r="BX30" s="408"/>
      <c r="BY30" s="407" t="s">
        <v>156</v>
      </c>
      <c r="BZ30" s="407"/>
      <c r="CA30" s="407"/>
      <c r="CB30" s="407"/>
      <c r="CC30" s="407"/>
      <c r="CD30" s="407"/>
      <c r="CE30" s="407"/>
      <c r="CF30" s="407"/>
      <c r="CG30" s="407"/>
      <c r="CH30" s="407"/>
      <c r="CI30" s="407"/>
      <c r="CJ30" s="407"/>
      <c r="CK30" s="407"/>
      <c r="CL30" s="407"/>
      <c r="CM30" s="407"/>
      <c r="CN30" s="132"/>
      <c r="CO30" s="408" t="s">
        <v>154</v>
      </c>
      <c r="CP30" s="408"/>
      <c r="CQ30" s="407" t="s">
        <v>157</v>
      </c>
      <c r="CR30" s="407"/>
      <c r="CS30" s="407"/>
      <c r="CT30" s="407"/>
      <c r="CU30" s="407"/>
      <c r="CV30" s="407"/>
      <c r="CW30" s="407"/>
      <c r="CX30" s="407"/>
      <c r="CY30" s="407"/>
      <c r="CZ30" s="407"/>
      <c r="DA30" s="407"/>
      <c r="DB30" s="407"/>
      <c r="DC30" s="407"/>
      <c r="DD30" s="407"/>
      <c r="DE30" s="407"/>
      <c r="DF30" s="132"/>
      <c r="DG30" s="407" t="s">
        <v>158</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11</v>
      </c>
      <c r="AN31" s="405"/>
      <c r="AO31" s="404" t="str">
        <f>IF('各会計、関係団体の財政状況及び健全化判断比率'!B28="","",'各会計、関係団体の財政状況及び健全化判断比率'!B28)</f>
        <v>佐賀県工業用水道事業会計</v>
      </c>
      <c r="AP31" s="404"/>
      <c r="AQ31" s="404"/>
      <c r="AR31" s="404"/>
      <c r="AS31" s="404"/>
      <c r="AT31" s="404"/>
      <c r="AU31" s="404"/>
      <c r="AV31" s="404"/>
      <c r="AW31" s="404"/>
      <c r="AX31" s="404"/>
      <c r="AY31" s="404"/>
      <c r="AZ31" s="404"/>
      <c r="BA31" s="404"/>
      <c r="BB31" s="404"/>
      <c r="BC31" s="404"/>
      <c r="BD31" s="156"/>
      <c r="BE31" s="405">
        <f>IF(BG31="","",MAX(C31:D40,U31:V40,AM31:AN40)+1)</f>
        <v>12</v>
      </c>
      <c r="BF31" s="405"/>
      <c r="BG31" s="404" t="str">
        <f>IF('各会計、関係団体の財政状況及び健全化判断比率'!B29="","",'各会計、関係団体の財政状況及び健全化判断比率'!B29)</f>
        <v>佐賀県港湾整備事業特別会計</v>
      </c>
      <c r="BH31" s="404"/>
      <c r="BI31" s="404"/>
      <c r="BJ31" s="404"/>
      <c r="BK31" s="404"/>
      <c r="BL31" s="404"/>
      <c r="BM31" s="404"/>
      <c r="BN31" s="404"/>
      <c r="BO31" s="404"/>
      <c r="BP31" s="404"/>
      <c r="BQ31" s="404"/>
      <c r="BR31" s="404"/>
      <c r="BS31" s="404"/>
      <c r="BT31" s="404"/>
      <c r="BU31" s="404"/>
      <c r="BV31" s="156"/>
      <c r="BW31" s="405" t="str">
        <f>IF(BY31="","",MAX(C31:D40,U31:V40,AM31:AN40,BE31:BF40)+1)</f>
        <v/>
      </c>
      <c r="BX31" s="405"/>
      <c r="BY31" s="404" t="str">
        <f>IF('各会計、関係団体の財政状況及び健全化判断比率'!B68="","",'各会計、関係団体の財政状況及び健全化判断比率'!B68)</f>
        <v/>
      </c>
      <c r="BZ31" s="404"/>
      <c r="CA31" s="404"/>
      <c r="CB31" s="404"/>
      <c r="CC31" s="404"/>
      <c r="CD31" s="404"/>
      <c r="CE31" s="404"/>
      <c r="CF31" s="404"/>
      <c r="CG31" s="404"/>
      <c r="CH31" s="404"/>
      <c r="CI31" s="404"/>
      <c r="CJ31" s="404"/>
      <c r="CK31" s="404"/>
      <c r="CL31" s="404"/>
      <c r="CM31" s="404"/>
      <c r="CN31" s="156"/>
      <c r="CO31" s="405">
        <f>IF(CQ31="","",MAX(C31:D40,U31:V40,AM31:AN40,BE31:BF40,BW31:BX40)+1)</f>
        <v>14</v>
      </c>
      <c r="CP31" s="405"/>
      <c r="CQ31" s="404" t="str">
        <f>IF('各会計、関係団体の財政状況及び健全化判断比率'!BS7="","",'各会計、関係団体の財政状況及び健全化判断比率'!BS7)</f>
        <v>佐賀県国際交流協会</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災害救助基金特別会計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t="str">
        <f t="shared" ref="AM32:AM40" si="1">IF(AO32="","",AM31+1)</f>
        <v/>
      </c>
      <c r="AN32" s="405"/>
      <c r="AO32" s="404"/>
      <c r="AP32" s="404"/>
      <c r="AQ32" s="404"/>
      <c r="AR32" s="404"/>
      <c r="AS32" s="404"/>
      <c r="AT32" s="404"/>
      <c r="AU32" s="404"/>
      <c r="AV32" s="404"/>
      <c r="AW32" s="404"/>
      <c r="AX32" s="404"/>
      <c r="AY32" s="404"/>
      <c r="AZ32" s="404"/>
      <c r="BA32" s="404"/>
      <c r="BB32" s="404"/>
      <c r="BC32" s="404"/>
      <c r="BD32" s="156"/>
      <c r="BE32" s="405">
        <f t="shared" ref="BE32:BE40" si="2">IF(BG32="","",BE31+1)</f>
        <v>13</v>
      </c>
      <c r="BF32" s="405"/>
      <c r="BG32" s="404" t="str">
        <f>IF('各会計、関係団体の財政状況及び健全化判断比率'!B30="","",'各会計、関係団体の財政状況及び健全化判断比率'!B30)</f>
        <v>佐賀県産業用地造成事業特別会計</v>
      </c>
      <c r="BH32" s="404"/>
      <c r="BI32" s="404"/>
      <c r="BJ32" s="404"/>
      <c r="BK32" s="404"/>
      <c r="BL32" s="404"/>
      <c r="BM32" s="404"/>
      <c r="BN32" s="404"/>
      <c r="BO32" s="404"/>
      <c r="BP32" s="404"/>
      <c r="BQ32" s="404"/>
      <c r="BR32" s="404"/>
      <c r="BS32" s="404"/>
      <c r="BT32" s="404"/>
      <c r="BU32" s="404"/>
      <c r="BV32" s="156"/>
      <c r="BW32" s="405" t="str">
        <f t="shared" ref="BW32:BW40" si="3">IF(BY32="","",BW31+1)</f>
        <v/>
      </c>
      <c r="BX32" s="405"/>
      <c r="BY32" s="404" t="str">
        <f>IF('各会計、関係団体の財政状況及び健全化判断比率'!B69="","",'各会計、関係団体の財政状況及び健全化判断比率'!B69)</f>
        <v/>
      </c>
      <c r="BZ32" s="404"/>
      <c r="CA32" s="404"/>
      <c r="CB32" s="404"/>
      <c r="CC32" s="404"/>
      <c r="CD32" s="404"/>
      <c r="CE32" s="404"/>
      <c r="CF32" s="404"/>
      <c r="CG32" s="404"/>
      <c r="CH32" s="404"/>
      <c r="CI32" s="404"/>
      <c r="CJ32" s="404"/>
      <c r="CK32" s="404"/>
      <c r="CL32" s="404"/>
      <c r="CM32" s="404"/>
      <c r="CN32" s="156"/>
      <c r="CO32" s="405">
        <f t="shared" ref="CO32:CO40" si="4">IF(CQ32="","",CO31+1)</f>
        <v>15</v>
      </c>
      <c r="CP32" s="405"/>
      <c r="CQ32" s="404" t="str">
        <f>IF('各会計、関係団体の財政状況及び健全化判断比率'!BS8="","",'各会計、関係団体の財政状況及び健全化判断比率'!BS8)</f>
        <v>佐賀県女性と生涯学習財団</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母子父子寡婦福祉資金特別会計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t="str">
        <f t="shared" si="1"/>
        <v/>
      </c>
      <c r="AN33" s="405"/>
      <c r="AO33" s="404"/>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16</v>
      </c>
      <c r="CP33" s="405"/>
      <c r="CQ33" s="404" t="str">
        <f>IF('各会計、関係団体の財政状況及び健全化判断比率'!BS9="","",'各会計、関係団体の財政状況及び健全化判断比率'!BS9)</f>
        <v>佐賀県地域福祉振興基金</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就農支援資金特別会計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t="str">
        <f t="shared" si="1"/>
        <v/>
      </c>
      <c r="AN34" s="405"/>
      <c r="AO34" s="404"/>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17</v>
      </c>
      <c r="CP34" s="405"/>
      <c r="CQ34" s="404" t="str">
        <f>IF('各会計、関係団体の財政状況及び健全化判断比率'!BS10="","",'各会計、関係団体の財政状況及び健全化判断比率'!BS10)</f>
        <v>佐賀県長寿社会振興財団</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小規模企業者等設備導入等事業支援特別会計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18</v>
      </c>
      <c r="CP35" s="405"/>
      <c r="CQ35" s="404" t="str">
        <f>IF('各会計、関係団体の財政状況及び健全化判断比率'!BS11="","",'各会計、関係団体の財政状況及び健全化判断比率'!BS11)</f>
        <v>佐賀県臓器バンク</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財政調整積立金特別会計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19</v>
      </c>
      <c r="CP36" s="405"/>
      <c r="CQ36" s="404" t="str">
        <f>IF('各会計、関係団体の財政状況及び健全化判断比率'!BS12="","",'各会計、関係団体の財政状況及び健全化判断比率'!BS12)</f>
        <v>佐賀県食鳥肉衛生協会</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証紙特別会計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20</v>
      </c>
      <c r="CP37" s="405"/>
      <c r="CQ37" s="404" t="str">
        <f>IF('各会計、関係団体の財政状況及び健全化判断比率'!BS13="","",'各会計、関係団体の財政状況及び健全化判断比率'!BS13)</f>
        <v>佐賀県芸術文化協会</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土地取得特別会計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21</v>
      </c>
      <c r="CP38" s="405"/>
      <c r="CQ38" s="404" t="str">
        <f>IF('各会計、関係団体の財政状況及び健全化判断比率'!BS14="","",'各会計、関係団体の財政状況及び健全化判断比率'!BS14)</f>
        <v>佐賀県地域産業支援センター</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v>
      </c>
      <c r="DH38" s="406"/>
      <c r="DI38" s="159"/>
      <c r="DJ38" s="114"/>
      <c r="DK38" s="114"/>
      <c r="DL38" s="114"/>
      <c r="DM38" s="114"/>
      <c r="DN38" s="114"/>
      <c r="DO38" s="114"/>
    </row>
    <row r="39" spans="1:119" ht="32.25" customHeight="1">
      <c r="A39" s="115"/>
      <c r="B39" s="155"/>
      <c r="C39" s="405">
        <f t="shared" si="5"/>
        <v>9</v>
      </c>
      <c r="D39" s="405"/>
      <c r="E39" s="404" t="str">
        <f>IF('各会計、関係団体の財政状況及び健全化判断比率'!B15="","",'各会計、関係団体の財政状況及び健全化判断比率'!B15)</f>
        <v>林業改善資金特別会計</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22</v>
      </c>
      <c r="CP39" s="405"/>
      <c r="CQ39" s="404" t="str">
        <f>IF('各会計、関係団体の財政状況及び健全化判断比率'!BS15="","",'各会計、関係団体の財政状況及び健全化判断比率'!BS15)</f>
        <v>佐賀県農業公社</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v>
      </c>
      <c r="DH39" s="406"/>
      <c r="DI39" s="159"/>
      <c r="DJ39" s="114"/>
      <c r="DK39" s="114"/>
      <c r="DL39" s="114"/>
      <c r="DM39" s="114"/>
      <c r="DN39" s="114"/>
      <c r="DO39" s="114"/>
    </row>
    <row r="40" spans="1:119" ht="32.25" customHeight="1">
      <c r="A40" s="115"/>
      <c r="B40" s="155"/>
      <c r="C40" s="405">
        <f t="shared" si="5"/>
        <v>10</v>
      </c>
      <c r="D40" s="405"/>
      <c r="E40" s="404" t="str">
        <f>IF('各会計、関係団体の財政状況及び健全化判断比率'!B16="","",'各会計、関係団体の財政状況及び健全化判断比率'!B16)</f>
        <v>沿岸漁業改善資金特別会計</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23</v>
      </c>
      <c r="CP40" s="405"/>
      <c r="CQ40" s="404" t="str">
        <f>IF('各会計、関係団体の財政状況及び健全化判断比率'!BS16="","",'各会計、関係団体の財政状況及び健全化判断比率'!BS16)</f>
        <v>佐賀県森林整備担い手育成基金</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XJxjISuuRS6FN33gzXpxqadVvOI1dxbS9nQUSayMx5bkowROuCk2XW+nNdGxeOJraf1pLkhnegqYI88I006eOQ==" saltValue="zEphghzE2GYqEfu2fyXSY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500</v>
      </c>
      <c r="G33" s="17" t="s">
        <v>501</v>
      </c>
      <c r="H33" s="17" t="s">
        <v>502</v>
      </c>
      <c r="I33" s="17" t="s">
        <v>503</v>
      </c>
      <c r="J33" s="18" t="s">
        <v>504</v>
      </c>
      <c r="K33" s="10"/>
      <c r="L33" s="10"/>
      <c r="M33" s="10"/>
      <c r="N33" s="10"/>
      <c r="O33" s="10"/>
      <c r="P33" s="10"/>
    </row>
    <row r="34" spans="1:16" ht="39" customHeight="1">
      <c r="A34" s="10"/>
      <c r="B34" s="19"/>
      <c r="C34" s="1157" t="s">
        <v>508</v>
      </c>
      <c r="D34" s="1157"/>
      <c r="E34" s="1158"/>
      <c r="F34" s="20">
        <v>1.61</v>
      </c>
      <c r="G34" s="21">
        <v>1.57</v>
      </c>
      <c r="H34" s="21">
        <v>2.04</v>
      </c>
      <c r="I34" s="21">
        <v>2.11</v>
      </c>
      <c r="J34" s="22">
        <v>1.52</v>
      </c>
      <c r="K34" s="10"/>
      <c r="L34" s="10"/>
      <c r="M34" s="10"/>
      <c r="N34" s="10"/>
      <c r="O34" s="10"/>
      <c r="P34" s="10"/>
    </row>
    <row r="35" spans="1:16" ht="39" customHeight="1">
      <c r="A35" s="10"/>
      <c r="B35" s="23"/>
      <c r="C35" s="1151" t="s">
        <v>509</v>
      </c>
      <c r="D35" s="1152"/>
      <c r="E35" s="1153"/>
      <c r="F35" s="24">
        <v>0.74</v>
      </c>
      <c r="G35" s="25">
        <v>0.65</v>
      </c>
      <c r="H35" s="25">
        <v>0.67</v>
      </c>
      <c r="I35" s="25">
        <v>0.71</v>
      </c>
      <c r="J35" s="26">
        <v>0.77</v>
      </c>
      <c r="K35" s="10"/>
      <c r="L35" s="10"/>
      <c r="M35" s="10"/>
      <c r="N35" s="10"/>
      <c r="O35" s="10"/>
      <c r="P35" s="10"/>
    </row>
    <row r="36" spans="1:16" ht="39" customHeight="1">
      <c r="A36" s="10"/>
      <c r="B36" s="23"/>
      <c r="C36" s="1151" t="s">
        <v>510</v>
      </c>
      <c r="D36" s="1152"/>
      <c r="E36" s="1153"/>
      <c r="F36" s="24">
        <v>0.09</v>
      </c>
      <c r="G36" s="25">
        <v>0.15</v>
      </c>
      <c r="H36" s="25">
        <v>0.21</v>
      </c>
      <c r="I36" s="25">
        <v>0.25</v>
      </c>
      <c r="J36" s="26">
        <v>0.28999999999999998</v>
      </c>
      <c r="K36" s="10"/>
      <c r="L36" s="10"/>
      <c r="M36" s="10"/>
      <c r="N36" s="10"/>
      <c r="O36" s="10"/>
      <c r="P36" s="10"/>
    </row>
    <row r="37" spans="1:16" ht="39" customHeight="1">
      <c r="A37" s="10"/>
      <c r="B37" s="23"/>
      <c r="C37" s="1151" t="s">
        <v>511</v>
      </c>
      <c r="D37" s="1152"/>
      <c r="E37" s="1153"/>
      <c r="F37" s="24">
        <v>1.58</v>
      </c>
      <c r="G37" s="25">
        <v>1.05</v>
      </c>
      <c r="H37" s="25">
        <v>0.17</v>
      </c>
      <c r="I37" s="25">
        <v>0.02</v>
      </c>
      <c r="J37" s="26">
        <v>0.23</v>
      </c>
      <c r="K37" s="10"/>
      <c r="L37" s="10"/>
      <c r="M37" s="10"/>
      <c r="N37" s="10"/>
      <c r="O37" s="10"/>
      <c r="P37" s="10"/>
    </row>
    <row r="38" spans="1:16" ht="39" customHeight="1">
      <c r="A38" s="10"/>
      <c r="B38" s="23"/>
      <c r="C38" s="1151" t="s">
        <v>512</v>
      </c>
      <c r="D38" s="1152"/>
      <c r="E38" s="1153"/>
      <c r="F38" s="24">
        <v>0.02</v>
      </c>
      <c r="G38" s="25">
        <v>0.03</v>
      </c>
      <c r="H38" s="25">
        <v>0.02</v>
      </c>
      <c r="I38" s="25">
        <v>0.02</v>
      </c>
      <c r="J38" s="26">
        <v>0.02</v>
      </c>
      <c r="K38" s="10"/>
      <c r="L38" s="10"/>
      <c r="M38" s="10"/>
      <c r="N38" s="10"/>
      <c r="O38" s="10"/>
      <c r="P38" s="10"/>
    </row>
    <row r="39" spans="1:16" ht="39" customHeight="1">
      <c r="A39" s="10"/>
      <c r="B39" s="23"/>
      <c r="C39" s="1151" t="s">
        <v>513</v>
      </c>
      <c r="D39" s="1152"/>
      <c r="E39" s="1153"/>
      <c r="F39" s="24">
        <v>0</v>
      </c>
      <c r="G39" s="25">
        <v>0</v>
      </c>
      <c r="H39" s="25">
        <v>0</v>
      </c>
      <c r="I39" s="25">
        <v>0</v>
      </c>
      <c r="J39" s="26">
        <v>0</v>
      </c>
      <c r="K39" s="10"/>
      <c r="L39" s="10"/>
      <c r="M39" s="10"/>
      <c r="N39" s="10"/>
      <c r="O39" s="10"/>
      <c r="P39" s="10"/>
    </row>
    <row r="40" spans="1:16" ht="39" customHeight="1">
      <c r="A40" s="10"/>
      <c r="B40" s="23"/>
      <c r="C40" s="1151" t="s">
        <v>514</v>
      </c>
      <c r="D40" s="1152"/>
      <c r="E40" s="1153"/>
      <c r="F40" s="24">
        <v>0</v>
      </c>
      <c r="G40" s="25">
        <v>0</v>
      </c>
      <c r="H40" s="25">
        <v>0</v>
      </c>
      <c r="I40" s="25">
        <v>0</v>
      </c>
      <c r="J40" s="26">
        <v>0</v>
      </c>
      <c r="K40" s="10"/>
      <c r="L40" s="10"/>
      <c r="M40" s="10"/>
      <c r="N40" s="10"/>
      <c r="O40" s="10"/>
      <c r="P40" s="10"/>
    </row>
    <row r="41" spans="1:16" ht="39" customHeight="1">
      <c r="A41" s="10"/>
      <c r="B41" s="23"/>
      <c r="C41" s="1151" t="s">
        <v>515</v>
      </c>
      <c r="D41" s="1152"/>
      <c r="E41" s="1153"/>
      <c r="F41" s="24">
        <v>0</v>
      </c>
      <c r="G41" s="25">
        <v>0</v>
      </c>
      <c r="H41" s="25">
        <v>0</v>
      </c>
      <c r="I41" s="25">
        <v>0</v>
      </c>
      <c r="J41" s="26">
        <v>0</v>
      </c>
      <c r="K41" s="10"/>
      <c r="L41" s="10"/>
      <c r="M41" s="10"/>
      <c r="N41" s="10"/>
      <c r="O41" s="10"/>
      <c r="P41" s="10"/>
    </row>
    <row r="42" spans="1:16" ht="39" customHeight="1">
      <c r="A42" s="10"/>
      <c r="B42" s="27"/>
      <c r="C42" s="1151" t="s">
        <v>516</v>
      </c>
      <c r="D42" s="1152"/>
      <c r="E42" s="1153"/>
      <c r="F42" s="24" t="s">
        <v>461</v>
      </c>
      <c r="G42" s="25" t="s">
        <v>461</v>
      </c>
      <c r="H42" s="25" t="s">
        <v>461</v>
      </c>
      <c r="I42" s="25" t="s">
        <v>461</v>
      </c>
      <c r="J42" s="26" t="s">
        <v>461</v>
      </c>
      <c r="K42" s="10"/>
      <c r="L42" s="10"/>
      <c r="M42" s="10"/>
      <c r="N42" s="10"/>
      <c r="O42" s="10"/>
      <c r="P42" s="10"/>
    </row>
    <row r="43" spans="1:16" ht="39" customHeight="1" thickBot="1">
      <c r="A43" s="10"/>
      <c r="B43" s="28"/>
      <c r="C43" s="1154" t="s">
        <v>517</v>
      </c>
      <c r="D43" s="1155"/>
      <c r="E43" s="1156"/>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500</v>
      </c>
      <c r="L44" s="44" t="s">
        <v>501</v>
      </c>
      <c r="M44" s="44" t="s">
        <v>502</v>
      </c>
      <c r="N44" s="44" t="s">
        <v>503</v>
      </c>
      <c r="O44" s="45" t="s">
        <v>504</v>
      </c>
      <c r="P44" s="36"/>
      <c r="Q44" s="36"/>
      <c r="R44" s="36"/>
      <c r="S44" s="36"/>
      <c r="T44" s="36"/>
      <c r="U44" s="36"/>
    </row>
    <row r="45" spans="1:21" ht="30.75" customHeight="1">
      <c r="A45" s="36"/>
      <c r="B45" s="1167" t="s">
        <v>10</v>
      </c>
      <c r="C45" s="1168"/>
      <c r="D45" s="46"/>
      <c r="E45" s="1173" t="s">
        <v>11</v>
      </c>
      <c r="F45" s="1173"/>
      <c r="G45" s="1173"/>
      <c r="H45" s="1173"/>
      <c r="I45" s="1173"/>
      <c r="J45" s="1174"/>
      <c r="K45" s="47">
        <v>65398</v>
      </c>
      <c r="L45" s="48">
        <v>67157</v>
      </c>
      <c r="M45" s="48">
        <v>66499</v>
      </c>
      <c r="N45" s="48">
        <v>65279</v>
      </c>
      <c r="O45" s="49">
        <v>64534</v>
      </c>
      <c r="P45" s="36"/>
      <c r="Q45" s="36"/>
      <c r="R45" s="36"/>
      <c r="S45" s="36"/>
      <c r="T45" s="36"/>
      <c r="U45" s="36"/>
    </row>
    <row r="46" spans="1:21" ht="30.75" customHeight="1">
      <c r="A46" s="36"/>
      <c r="B46" s="1169"/>
      <c r="C46" s="1170"/>
      <c r="D46" s="50"/>
      <c r="E46" s="1161" t="s">
        <v>12</v>
      </c>
      <c r="F46" s="1161"/>
      <c r="G46" s="1161"/>
      <c r="H46" s="1161"/>
      <c r="I46" s="1161"/>
      <c r="J46" s="1162"/>
      <c r="K46" s="51" t="s">
        <v>461</v>
      </c>
      <c r="L46" s="52" t="s">
        <v>461</v>
      </c>
      <c r="M46" s="52" t="s">
        <v>461</v>
      </c>
      <c r="N46" s="52" t="s">
        <v>461</v>
      </c>
      <c r="O46" s="53" t="s">
        <v>461</v>
      </c>
      <c r="P46" s="36"/>
      <c r="Q46" s="36"/>
      <c r="R46" s="36"/>
      <c r="S46" s="36"/>
      <c r="T46" s="36"/>
      <c r="U46" s="36"/>
    </row>
    <row r="47" spans="1:21" ht="30.75" customHeight="1">
      <c r="A47" s="36"/>
      <c r="B47" s="1169"/>
      <c r="C47" s="1170"/>
      <c r="D47" s="50"/>
      <c r="E47" s="1161" t="s">
        <v>13</v>
      </c>
      <c r="F47" s="1161"/>
      <c r="G47" s="1161"/>
      <c r="H47" s="1161"/>
      <c r="I47" s="1161"/>
      <c r="J47" s="1162"/>
      <c r="K47" s="51">
        <v>33</v>
      </c>
      <c r="L47" s="52">
        <v>17</v>
      </c>
      <c r="M47" s="52">
        <v>333</v>
      </c>
      <c r="N47" s="52">
        <v>667</v>
      </c>
      <c r="O47" s="53">
        <v>1000</v>
      </c>
      <c r="P47" s="36"/>
      <c r="Q47" s="36"/>
      <c r="R47" s="36"/>
      <c r="S47" s="36"/>
      <c r="T47" s="36"/>
      <c r="U47" s="36"/>
    </row>
    <row r="48" spans="1:21" ht="30.75" customHeight="1">
      <c r="A48" s="36"/>
      <c r="B48" s="1169"/>
      <c r="C48" s="1170"/>
      <c r="D48" s="50"/>
      <c r="E48" s="1161" t="s">
        <v>14</v>
      </c>
      <c r="F48" s="1161"/>
      <c r="G48" s="1161"/>
      <c r="H48" s="1161"/>
      <c r="I48" s="1161"/>
      <c r="J48" s="1162"/>
      <c r="K48" s="51" t="s">
        <v>461</v>
      </c>
      <c r="L48" s="52" t="s">
        <v>461</v>
      </c>
      <c r="M48" s="52" t="s">
        <v>461</v>
      </c>
      <c r="N48" s="52" t="s">
        <v>461</v>
      </c>
      <c r="O48" s="53" t="s">
        <v>461</v>
      </c>
      <c r="P48" s="36"/>
      <c r="Q48" s="36"/>
      <c r="R48" s="36"/>
      <c r="S48" s="36"/>
      <c r="T48" s="36"/>
      <c r="U48" s="36"/>
    </row>
    <row r="49" spans="1:21" ht="30.75" customHeight="1">
      <c r="A49" s="36"/>
      <c r="B49" s="1169"/>
      <c r="C49" s="1170"/>
      <c r="D49" s="50"/>
      <c r="E49" s="1161" t="s">
        <v>15</v>
      </c>
      <c r="F49" s="1161"/>
      <c r="G49" s="1161"/>
      <c r="H49" s="1161"/>
      <c r="I49" s="1161"/>
      <c r="J49" s="1162"/>
      <c r="K49" s="51" t="s">
        <v>461</v>
      </c>
      <c r="L49" s="52" t="s">
        <v>461</v>
      </c>
      <c r="M49" s="52" t="s">
        <v>461</v>
      </c>
      <c r="N49" s="52" t="s">
        <v>461</v>
      </c>
      <c r="O49" s="53" t="s">
        <v>461</v>
      </c>
      <c r="P49" s="36"/>
      <c r="Q49" s="36"/>
      <c r="R49" s="36"/>
      <c r="S49" s="36"/>
      <c r="T49" s="36"/>
      <c r="U49" s="36"/>
    </row>
    <row r="50" spans="1:21" ht="30.75" customHeight="1">
      <c r="A50" s="36"/>
      <c r="B50" s="1169"/>
      <c r="C50" s="1170"/>
      <c r="D50" s="50"/>
      <c r="E50" s="1161" t="s">
        <v>16</v>
      </c>
      <c r="F50" s="1161"/>
      <c r="G50" s="1161"/>
      <c r="H50" s="1161"/>
      <c r="I50" s="1161"/>
      <c r="J50" s="1162"/>
      <c r="K50" s="51">
        <v>4165</v>
      </c>
      <c r="L50" s="52">
        <v>3492</v>
      </c>
      <c r="M50" s="52">
        <v>2987</v>
      </c>
      <c r="N50" s="52">
        <v>2108</v>
      </c>
      <c r="O50" s="53">
        <v>1788</v>
      </c>
      <c r="P50" s="36"/>
      <c r="Q50" s="36"/>
      <c r="R50" s="36"/>
      <c r="S50" s="36"/>
      <c r="T50" s="36"/>
      <c r="U50" s="36"/>
    </row>
    <row r="51" spans="1:21" ht="30.75" customHeight="1">
      <c r="A51" s="36"/>
      <c r="B51" s="1171"/>
      <c r="C51" s="1172"/>
      <c r="D51" s="54"/>
      <c r="E51" s="1161" t="s">
        <v>17</v>
      </c>
      <c r="F51" s="1161"/>
      <c r="G51" s="1161"/>
      <c r="H51" s="1161"/>
      <c r="I51" s="1161"/>
      <c r="J51" s="1162"/>
      <c r="K51" s="51">
        <v>13</v>
      </c>
      <c r="L51" s="52">
        <v>14</v>
      </c>
      <c r="M51" s="52">
        <v>8</v>
      </c>
      <c r="N51" s="52">
        <v>9</v>
      </c>
      <c r="O51" s="53">
        <v>4</v>
      </c>
      <c r="P51" s="36"/>
      <c r="Q51" s="36"/>
      <c r="R51" s="36"/>
      <c r="S51" s="36"/>
      <c r="T51" s="36"/>
      <c r="U51" s="36"/>
    </row>
    <row r="52" spans="1:21" ht="30.75" customHeight="1">
      <c r="A52" s="36"/>
      <c r="B52" s="1159" t="s">
        <v>18</v>
      </c>
      <c r="C52" s="1160"/>
      <c r="D52" s="54"/>
      <c r="E52" s="1161" t="s">
        <v>19</v>
      </c>
      <c r="F52" s="1161"/>
      <c r="G52" s="1161"/>
      <c r="H52" s="1161"/>
      <c r="I52" s="1161"/>
      <c r="J52" s="1162"/>
      <c r="K52" s="51">
        <v>42143</v>
      </c>
      <c r="L52" s="52">
        <v>43754</v>
      </c>
      <c r="M52" s="52">
        <v>46046</v>
      </c>
      <c r="N52" s="52">
        <v>46749</v>
      </c>
      <c r="O52" s="53">
        <v>47350</v>
      </c>
      <c r="P52" s="36"/>
      <c r="Q52" s="36"/>
      <c r="R52" s="36"/>
      <c r="S52" s="36"/>
      <c r="T52" s="36"/>
      <c r="U52" s="36"/>
    </row>
    <row r="53" spans="1:21" ht="30.75" customHeight="1" thickBot="1">
      <c r="A53" s="36"/>
      <c r="B53" s="1163" t="s">
        <v>20</v>
      </c>
      <c r="C53" s="1164"/>
      <c r="D53" s="55"/>
      <c r="E53" s="1165" t="s">
        <v>21</v>
      </c>
      <c r="F53" s="1165"/>
      <c r="G53" s="1165"/>
      <c r="H53" s="1165"/>
      <c r="I53" s="1165"/>
      <c r="J53" s="1166"/>
      <c r="K53" s="56">
        <v>27466</v>
      </c>
      <c r="L53" s="57">
        <v>26926</v>
      </c>
      <c r="M53" s="57">
        <v>23781</v>
      </c>
      <c r="N53" s="57">
        <v>21314</v>
      </c>
      <c r="O53" s="58">
        <v>19976</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500</v>
      </c>
      <c r="J40" s="343" t="s">
        <v>501</v>
      </c>
      <c r="K40" s="343" t="s">
        <v>502</v>
      </c>
      <c r="L40" s="343" t="s">
        <v>503</v>
      </c>
      <c r="M40" s="344" t="s">
        <v>504</v>
      </c>
    </row>
    <row r="41" spans="2:13" ht="27.75" customHeight="1">
      <c r="B41" s="1187" t="s">
        <v>22</v>
      </c>
      <c r="C41" s="1188"/>
      <c r="D41" s="66"/>
      <c r="E41" s="1189" t="s">
        <v>23</v>
      </c>
      <c r="F41" s="1189"/>
      <c r="G41" s="1189"/>
      <c r="H41" s="1190"/>
      <c r="I41" s="345">
        <v>722050</v>
      </c>
      <c r="J41" s="346">
        <v>723672</v>
      </c>
      <c r="K41" s="346">
        <v>722305</v>
      </c>
      <c r="L41" s="346">
        <v>717553</v>
      </c>
      <c r="M41" s="347">
        <v>711667</v>
      </c>
    </row>
    <row r="42" spans="2:13" ht="27.75" customHeight="1">
      <c r="B42" s="1177"/>
      <c r="C42" s="1178"/>
      <c r="D42" s="67"/>
      <c r="E42" s="1181" t="s">
        <v>24</v>
      </c>
      <c r="F42" s="1181"/>
      <c r="G42" s="1181"/>
      <c r="H42" s="1182"/>
      <c r="I42" s="348">
        <v>16839</v>
      </c>
      <c r="J42" s="349">
        <v>12987</v>
      </c>
      <c r="K42" s="349">
        <v>10019</v>
      </c>
      <c r="L42" s="349">
        <v>7964</v>
      </c>
      <c r="M42" s="350">
        <v>6183</v>
      </c>
    </row>
    <row r="43" spans="2:13" ht="27.75" customHeight="1">
      <c r="B43" s="1177"/>
      <c r="C43" s="1178"/>
      <c r="D43" s="67"/>
      <c r="E43" s="1181" t="s">
        <v>25</v>
      </c>
      <c r="F43" s="1181"/>
      <c r="G43" s="1181"/>
      <c r="H43" s="1182"/>
      <c r="I43" s="348" t="s">
        <v>461</v>
      </c>
      <c r="J43" s="349" t="s">
        <v>461</v>
      </c>
      <c r="K43" s="349" t="s">
        <v>461</v>
      </c>
      <c r="L43" s="349" t="s">
        <v>461</v>
      </c>
      <c r="M43" s="350" t="s">
        <v>461</v>
      </c>
    </row>
    <row r="44" spans="2:13" ht="27.75" customHeight="1">
      <c r="B44" s="1177"/>
      <c r="C44" s="1178"/>
      <c r="D44" s="67"/>
      <c r="E44" s="1181" t="s">
        <v>26</v>
      </c>
      <c r="F44" s="1181"/>
      <c r="G44" s="1181"/>
      <c r="H44" s="1182"/>
      <c r="I44" s="348" t="s">
        <v>461</v>
      </c>
      <c r="J44" s="349" t="s">
        <v>461</v>
      </c>
      <c r="K44" s="349" t="s">
        <v>461</v>
      </c>
      <c r="L44" s="349" t="s">
        <v>461</v>
      </c>
      <c r="M44" s="350" t="s">
        <v>461</v>
      </c>
    </row>
    <row r="45" spans="2:13" ht="27.75" customHeight="1">
      <c r="B45" s="1177"/>
      <c r="C45" s="1178"/>
      <c r="D45" s="67"/>
      <c r="E45" s="1181" t="s">
        <v>27</v>
      </c>
      <c r="F45" s="1181"/>
      <c r="G45" s="1181"/>
      <c r="H45" s="1182"/>
      <c r="I45" s="348">
        <v>135783</v>
      </c>
      <c r="J45" s="349">
        <v>124162</v>
      </c>
      <c r="K45" s="349">
        <v>115465</v>
      </c>
      <c r="L45" s="349">
        <v>118202</v>
      </c>
      <c r="M45" s="350">
        <v>113726</v>
      </c>
    </row>
    <row r="46" spans="2:13" ht="27.75" customHeight="1">
      <c r="B46" s="1177"/>
      <c r="C46" s="1178"/>
      <c r="D46" s="68"/>
      <c r="E46" s="1191" t="s">
        <v>28</v>
      </c>
      <c r="F46" s="1191"/>
      <c r="G46" s="1191"/>
      <c r="H46" s="1192"/>
      <c r="I46" s="348">
        <v>2341</v>
      </c>
      <c r="J46" s="349">
        <v>2380</v>
      </c>
      <c r="K46" s="349">
        <v>1805</v>
      </c>
      <c r="L46" s="349">
        <v>1205</v>
      </c>
      <c r="M46" s="350">
        <v>768</v>
      </c>
    </row>
    <row r="47" spans="2:13" ht="27.75" customHeight="1">
      <c r="B47" s="1177"/>
      <c r="C47" s="1178"/>
      <c r="D47" s="69"/>
      <c r="E47" s="1193" t="s">
        <v>29</v>
      </c>
      <c r="F47" s="1194"/>
      <c r="G47" s="1194"/>
      <c r="H47" s="1195"/>
      <c r="I47" s="348" t="s">
        <v>461</v>
      </c>
      <c r="J47" s="349" t="s">
        <v>461</v>
      </c>
      <c r="K47" s="349" t="s">
        <v>461</v>
      </c>
      <c r="L47" s="349" t="s">
        <v>461</v>
      </c>
      <c r="M47" s="350" t="s">
        <v>461</v>
      </c>
    </row>
    <row r="48" spans="2:13" ht="27.75" customHeight="1">
      <c r="B48" s="1177"/>
      <c r="C48" s="1178"/>
      <c r="D48" s="67"/>
      <c r="E48" s="1181" t="s">
        <v>30</v>
      </c>
      <c r="F48" s="1181"/>
      <c r="G48" s="1181"/>
      <c r="H48" s="1182"/>
      <c r="I48" s="348" t="s">
        <v>461</v>
      </c>
      <c r="J48" s="349" t="s">
        <v>461</v>
      </c>
      <c r="K48" s="349" t="s">
        <v>461</v>
      </c>
      <c r="L48" s="349" t="s">
        <v>461</v>
      </c>
      <c r="M48" s="350" t="s">
        <v>461</v>
      </c>
    </row>
    <row r="49" spans="2:13" ht="27.75" customHeight="1">
      <c r="B49" s="1179"/>
      <c r="C49" s="1180"/>
      <c r="D49" s="67"/>
      <c r="E49" s="1181" t="s">
        <v>31</v>
      </c>
      <c r="F49" s="1181"/>
      <c r="G49" s="1181"/>
      <c r="H49" s="1182"/>
      <c r="I49" s="348">
        <v>242</v>
      </c>
      <c r="J49" s="349">
        <v>62</v>
      </c>
      <c r="K49" s="349" t="s">
        <v>461</v>
      </c>
      <c r="L49" s="349" t="s">
        <v>461</v>
      </c>
      <c r="M49" s="350" t="s">
        <v>461</v>
      </c>
    </row>
    <row r="50" spans="2:13" ht="27.75" customHeight="1">
      <c r="B50" s="1175" t="s">
        <v>32</v>
      </c>
      <c r="C50" s="1176"/>
      <c r="D50" s="70"/>
      <c r="E50" s="1181" t="s">
        <v>33</v>
      </c>
      <c r="F50" s="1181"/>
      <c r="G50" s="1181"/>
      <c r="H50" s="1182"/>
      <c r="I50" s="348">
        <v>58127</v>
      </c>
      <c r="J50" s="349">
        <v>59430</v>
      </c>
      <c r="K50" s="349">
        <v>59041</v>
      </c>
      <c r="L50" s="349">
        <v>60804</v>
      </c>
      <c r="M50" s="350">
        <v>62932</v>
      </c>
    </row>
    <row r="51" spans="2:13" ht="27.75" customHeight="1">
      <c r="B51" s="1177"/>
      <c r="C51" s="1178"/>
      <c r="D51" s="67"/>
      <c r="E51" s="1181" t="s">
        <v>34</v>
      </c>
      <c r="F51" s="1181"/>
      <c r="G51" s="1181"/>
      <c r="H51" s="1182"/>
      <c r="I51" s="348">
        <v>19608</v>
      </c>
      <c r="J51" s="349">
        <v>18348</v>
      </c>
      <c r="K51" s="349">
        <v>17075</v>
      </c>
      <c r="L51" s="349">
        <v>16108</v>
      </c>
      <c r="M51" s="350">
        <v>15258</v>
      </c>
    </row>
    <row r="52" spans="2:13" ht="27.75" customHeight="1">
      <c r="B52" s="1179"/>
      <c r="C52" s="1180"/>
      <c r="D52" s="67"/>
      <c r="E52" s="1181" t="s">
        <v>35</v>
      </c>
      <c r="F52" s="1181"/>
      <c r="G52" s="1181"/>
      <c r="H52" s="1182"/>
      <c r="I52" s="348">
        <v>533659</v>
      </c>
      <c r="J52" s="349">
        <v>542872</v>
      </c>
      <c r="K52" s="349">
        <v>542179</v>
      </c>
      <c r="L52" s="349">
        <v>536033</v>
      </c>
      <c r="M52" s="350">
        <v>525119</v>
      </c>
    </row>
    <row r="53" spans="2:13" ht="27.75" customHeight="1" thickBot="1">
      <c r="B53" s="1183" t="s">
        <v>20</v>
      </c>
      <c r="C53" s="1184"/>
      <c r="D53" s="71"/>
      <c r="E53" s="1185" t="s">
        <v>36</v>
      </c>
      <c r="F53" s="1185"/>
      <c r="G53" s="1185"/>
      <c r="H53" s="1186"/>
      <c r="I53" s="351">
        <v>265860</v>
      </c>
      <c r="J53" s="352">
        <v>242614</v>
      </c>
      <c r="K53" s="352">
        <v>231300</v>
      </c>
      <c r="L53" s="352">
        <v>231979</v>
      </c>
      <c r="M53" s="353">
        <v>229034</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560</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560</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561</v>
      </c>
      <c r="C41" s="240"/>
      <c r="D41" s="240"/>
      <c r="E41" s="240"/>
      <c r="F41" s="240"/>
      <c r="G41" s="240"/>
      <c r="H41" s="240"/>
      <c r="I41" s="240"/>
      <c r="J41" s="240"/>
      <c r="K41" s="240"/>
      <c r="L41" s="240"/>
      <c r="M41" s="240"/>
      <c r="N41" s="240"/>
      <c r="O41" s="240"/>
      <c r="P41" s="241"/>
    </row>
    <row r="42" spans="1:17" ht="13.2">
      <c r="B42" s="242"/>
      <c r="C42" s="238"/>
      <c r="D42" s="238"/>
      <c r="E42" s="238"/>
      <c r="F42" s="238"/>
      <c r="G42" s="374" t="s">
        <v>562</v>
      </c>
      <c r="H42" s="375"/>
      <c r="I42" s="376"/>
      <c r="J42" s="376"/>
      <c r="K42" s="376"/>
      <c r="L42" s="377"/>
      <c r="M42" s="377"/>
      <c r="N42" s="377"/>
      <c r="O42" s="377"/>
    </row>
    <row r="43" spans="1:17" ht="13.2">
      <c r="B43" s="242"/>
      <c r="C43" s="238"/>
      <c r="D43" s="238"/>
      <c r="E43" s="238"/>
      <c r="F43" s="238"/>
      <c r="G43" s="1196" t="s">
        <v>563</v>
      </c>
      <c r="H43" s="1196"/>
      <c r="I43" s="1196"/>
      <c r="J43" s="1196"/>
      <c r="K43" s="1196"/>
      <c r="L43" s="1196"/>
      <c r="M43" s="1196"/>
      <c r="N43" s="1196"/>
      <c r="O43" s="1196"/>
    </row>
    <row r="44" spans="1:17" ht="13.2">
      <c r="B44" s="242"/>
      <c r="C44" s="238"/>
      <c r="D44" s="238"/>
      <c r="E44" s="238"/>
      <c r="F44" s="238"/>
      <c r="G44" s="1196"/>
      <c r="H44" s="1196"/>
      <c r="I44" s="1196"/>
      <c r="J44" s="1196"/>
      <c r="K44" s="1196"/>
      <c r="L44" s="1196"/>
      <c r="M44" s="1196"/>
      <c r="N44" s="1196"/>
      <c r="O44" s="1196"/>
    </row>
    <row r="45" spans="1:17" ht="13.2">
      <c r="B45" s="242"/>
      <c r="C45" s="238"/>
      <c r="D45" s="238"/>
      <c r="E45" s="238"/>
      <c r="F45" s="238"/>
      <c r="G45" s="1196"/>
      <c r="H45" s="1196"/>
      <c r="I45" s="1196"/>
      <c r="J45" s="1196"/>
      <c r="K45" s="1196"/>
      <c r="L45" s="1196"/>
      <c r="M45" s="1196"/>
      <c r="N45" s="1196"/>
      <c r="O45" s="1196"/>
    </row>
    <row r="46" spans="1:17" ht="13.2">
      <c r="B46" s="242"/>
      <c r="C46" s="238"/>
      <c r="D46" s="238"/>
      <c r="E46" s="238"/>
      <c r="F46" s="238"/>
      <c r="G46" s="1196"/>
      <c r="H46" s="1196"/>
      <c r="I46" s="1196"/>
      <c r="J46" s="1196"/>
      <c r="K46" s="1196"/>
      <c r="L46" s="1196"/>
      <c r="M46" s="1196"/>
      <c r="N46" s="1196"/>
      <c r="O46" s="1196"/>
    </row>
    <row r="47" spans="1:17" ht="13.2">
      <c r="B47" s="242"/>
      <c r="C47" s="238"/>
      <c r="D47" s="238"/>
      <c r="E47" s="238"/>
      <c r="F47" s="238"/>
      <c r="G47" s="1196"/>
      <c r="H47" s="1196"/>
      <c r="I47" s="1196"/>
      <c r="J47" s="1196"/>
      <c r="K47" s="1196"/>
      <c r="L47" s="1196"/>
      <c r="M47" s="1196"/>
      <c r="N47" s="1196"/>
      <c r="O47" s="1196"/>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564</v>
      </c>
      <c r="H49" s="375"/>
      <c r="I49" s="375"/>
      <c r="J49" s="375"/>
      <c r="K49" s="375"/>
      <c r="L49" s="375"/>
      <c r="M49" s="375"/>
      <c r="N49" s="375"/>
      <c r="O49" s="375"/>
    </row>
    <row r="50" spans="1:17" ht="13.2">
      <c r="B50" s="242"/>
      <c r="C50" s="238"/>
      <c r="D50" s="238"/>
      <c r="E50" s="238"/>
      <c r="F50" s="238"/>
      <c r="G50" s="1197"/>
      <c r="H50" s="1197"/>
      <c r="I50" s="1197"/>
      <c r="J50" s="1197"/>
      <c r="K50" s="379" t="s">
        <v>565</v>
      </c>
      <c r="L50" s="379" t="s">
        <v>566</v>
      </c>
      <c r="M50" s="380" t="s">
        <v>567</v>
      </c>
      <c r="N50" s="380" t="s">
        <v>568</v>
      </c>
      <c r="O50" s="380" t="s">
        <v>569</v>
      </c>
    </row>
    <row r="51" spans="1:17" ht="13.2">
      <c r="B51" s="242"/>
      <c r="C51" s="238"/>
      <c r="D51" s="238"/>
      <c r="E51" s="238"/>
      <c r="F51" s="238"/>
      <c r="G51" s="1198" t="s">
        <v>570</v>
      </c>
      <c r="H51" s="1198"/>
      <c r="I51" s="1199" t="s">
        <v>571</v>
      </c>
      <c r="J51" s="1199"/>
      <c r="K51" s="1200"/>
      <c r="L51" s="1200"/>
      <c r="M51" s="1200"/>
      <c r="N51" s="1200"/>
      <c r="O51" s="1200"/>
    </row>
    <row r="52" spans="1:17" ht="13.2">
      <c r="B52" s="242"/>
      <c r="C52" s="238"/>
      <c r="D52" s="238"/>
      <c r="E52" s="238"/>
      <c r="F52" s="238"/>
      <c r="G52" s="1198"/>
      <c r="H52" s="1198"/>
      <c r="I52" s="1199"/>
      <c r="J52" s="1199"/>
      <c r="K52" s="1201"/>
      <c r="L52" s="1201"/>
      <c r="M52" s="1201"/>
      <c r="N52" s="1201"/>
      <c r="O52" s="1201"/>
    </row>
    <row r="53" spans="1:17" ht="13.2">
      <c r="A53" s="381"/>
      <c r="B53" s="242"/>
      <c r="C53" s="238"/>
      <c r="D53" s="238"/>
      <c r="E53" s="238"/>
      <c r="F53" s="238"/>
      <c r="G53" s="1198"/>
      <c r="H53" s="1198"/>
      <c r="I53" s="1202" t="s">
        <v>572</v>
      </c>
      <c r="J53" s="1202"/>
      <c r="K53" s="1203"/>
      <c r="L53" s="1203"/>
      <c r="M53" s="1203"/>
      <c r="N53" s="1203"/>
      <c r="O53" s="1203"/>
    </row>
    <row r="54" spans="1:17" ht="13.2">
      <c r="A54" s="381"/>
      <c r="B54" s="242"/>
      <c r="C54" s="238"/>
      <c r="D54" s="238"/>
      <c r="E54" s="238"/>
      <c r="F54" s="238"/>
      <c r="G54" s="1198"/>
      <c r="H54" s="1198"/>
      <c r="I54" s="1202"/>
      <c r="J54" s="1202"/>
      <c r="K54" s="1204"/>
      <c r="L54" s="1204"/>
      <c r="M54" s="1204"/>
      <c r="N54" s="1204"/>
      <c r="O54" s="1204"/>
    </row>
    <row r="55" spans="1:17" ht="13.2">
      <c r="A55" s="381"/>
      <c r="B55" s="242"/>
      <c r="C55" s="238"/>
      <c r="D55" s="238"/>
      <c r="E55" s="238"/>
      <c r="F55" s="238"/>
      <c r="G55" s="1202" t="s">
        <v>573</v>
      </c>
      <c r="H55" s="1202"/>
      <c r="I55" s="1202" t="s">
        <v>571</v>
      </c>
      <c r="J55" s="1202"/>
      <c r="K55" s="1200"/>
      <c r="L55" s="1200"/>
      <c r="M55" s="1200"/>
      <c r="N55" s="1200"/>
      <c r="O55" s="1200"/>
    </row>
    <row r="56" spans="1:17" ht="13.2">
      <c r="A56" s="381"/>
      <c r="B56" s="242"/>
      <c r="C56" s="238"/>
      <c r="D56" s="238"/>
      <c r="E56" s="238"/>
      <c r="F56" s="238"/>
      <c r="G56" s="1202"/>
      <c r="H56" s="1202"/>
      <c r="I56" s="1202"/>
      <c r="J56" s="1202"/>
      <c r="K56" s="1201"/>
      <c r="L56" s="1201"/>
      <c r="M56" s="1201"/>
      <c r="N56" s="1201"/>
      <c r="O56" s="1201"/>
    </row>
    <row r="57" spans="1:17" s="381" customFormat="1" ht="13.2">
      <c r="B57" s="382"/>
      <c r="C57" s="383"/>
      <c r="D57" s="383"/>
      <c r="E57" s="383"/>
      <c r="F57" s="383"/>
      <c r="G57" s="1202"/>
      <c r="H57" s="1202"/>
      <c r="I57" s="1205" t="s">
        <v>574</v>
      </c>
      <c r="J57" s="1205"/>
      <c r="K57" s="1206"/>
      <c r="L57" s="1206"/>
      <c r="M57" s="1206"/>
      <c r="N57" s="1206"/>
      <c r="O57" s="1206"/>
      <c r="P57" s="384"/>
      <c r="Q57" s="382"/>
    </row>
    <row r="58" spans="1:17" s="381" customFormat="1" ht="13.2">
      <c r="A58" s="237"/>
      <c r="B58" s="382"/>
      <c r="C58" s="383"/>
      <c r="D58" s="383"/>
      <c r="E58" s="383"/>
      <c r="F58" s="383"/>
      <c r="G58" s="1202"/>
      <c r="H58" s="1202"/>
      <c r="I58" s="1205"/>
      <c r="J58" s="1205"/>
      <c r="K58" s="1204"/>
      <c r="L58" s="1204"/>
      <c r="M58" s="1204"/>
      <c r="N58" s="1204"/>
      <c r="O58" s="1204"/>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575</v>
      </c>
      <c r="C63" s="238"/>
      <c r="D63" s="238"/>
      <c r="E63" s="238"/>
      <c r="F63" s="238"/>
      <c r="G63" s="238"/>
      <c r="H63" s="238"/>
      <c r="I63" s="238"/>
      <c r="J63" s="238"/>
      <c r="K63" s="238"/>
      <c r="L63" s="238"/>
      <c r="M63" s="238"/>
      <c r="N63" s="238"/>
      <c r="O63" s="238"/>
    </row>
    <row r="64" spans="1:17" ht="13.2">
      <c r="B64" s="242"/>
      <c r="C64" s="238"/>
      <c r="D64" s="238"/>
      <c r="E64" s="238"/>
      <c r="F64" s="238"/>
      <c r="G64" s="391" t="s">
        <v>562</v>
      </c>
      <c r="I64" s="392"/>
      <c r="J64" s="392"/>
      <c r="K64" s="392"/>
      <c r="L64" s="392"/>
      <c r="M64" s="392"/>
      <c r="N64" s="393"/>
      <c r="O64" s="392"/>
    </row>
    <row r="65" spans="2:30" ht="13.2">
      <c r="B65" s="242"/>
      <c r="C65" s="238"/>
      <c r="D65" s="238"/>
      <c r="E65" s="238"/>
      <c r="F65" s="238"/>
      <c r="G65" s="1207" t="s">
        <v>576</v>
      </c>
      <c r="H65" s="1207"/>
      <c r="I65" s="1207"/>
      <c r="J65" s="1207"/>
      <c r="K65" s="1207"/>
      <c r="L65" s="1207"/>
      <c r="M65" s="1207"/>
      <c r="N65" s="1207"/>
      <c r="O65" s="1207"/>
    </row>
    <row r="66" spans="2:30" ht="13.2">
      <c r="B66" s="242"/>
      <c r="C66" s="238"/>
      <c r="D66" s="238"/>
      <c r="E66" s="238"/>
      <c r="F66" s="238"/>
      <c r="G66" s="1207"/>
      <c r="H66" s="1207"/>
      <c r="I66" s="1207"/>
      <c r="J66" s="1207"/>
      <c r="K66" s="1207"/>
      <c r="L66" s="1207"/>
      <c r="M66" s="1207"/>
      <c r="N66" s="1207"/>
      <c r="O66" s="1207"/>
    </row>
    <row r="67" spans="2:30" ht="13.2">
      <c r="B67" s="242"/>
      <c r="C67" s="238"/>
      <c r="D67" s="238"/>
      <c r="E67" s="238"/>
      <c r="F67" s="238"/>
      <c r="G67" s="1207"/>
      <c r="H67" s="1207"/>
      <c r="I67" s="1207"/>
      <c r="J67" s="1207"/>
      <c r="K67" s="1207"/>
      <c r="L67" s="1207"/>
      <c r="M67" s="1207"/>
      <c r="N67" s="1207"/>
      <c r="O67" s="1207"/>
    </row>
    <row r="68" spans="2:30" ht="13.2">
      <c r="B68" s="242"/>
      <c r="C68" s="238"/>
      <c r="D68" s="238"/>
      <c r="E68" s="238"/>
      <c r="F68" s="238"/>
      <c r="G68" s="1207"/>
      <c r="H68" s="1207"/>
      <c r="I68" s="1207"/>
      <c r="J68" s="1207"/>
      <c r="K68" s="1207"/>
      <c r="L68" s="1207"/>
      <c r="M68" s="1207"/>
      <c r="N68" s="1207"/>
      <c r="O68" s="1207"/>
    </row>
    <row r="69" spans="2:30" ht="13.2">
      <c r="B69" s="242"/>
      <c r="C69" s="238"/>
      <c r="D69" s="238"/>
      <c r="E69" s="238"/>
      <c r="F69" s="238"/>
      <c r="G69" s="1207"/>
      <c r="H69" s="1207"/>
      <c r="I69" s="1207"/>
      <c r="J69" s="1207"/>
      <c r="K69" s="1207"/>
      <c r="L69" s="1207"/>
      <c r="M69" s="1207"/>
      <c r="N69" s="1207"/>
      <c r="O69" s="1207"/>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577</v>
      </c>
      <c r="I71" s="399"/>
      <c r="J71" s="395"/>
      <c r="K71" s="395"/>
      <c r="L71" s="396"/>
      <c r="M71" s="395"/>
      <c r="N71" s="396"/>
      <c r="O71" s="397"/>
    </row>
    <row r="72" spans="2:30" ht="13.2">
      <c r="B72" s="242"/>
      <c r="C72" s="238"/>
      <c r="D72" s="238"/>
      <c r="E72" s="238"/>
      <c r="F72" s="238"/>
      <c r="G72" s="1202"/>
      <c r="H72" s="1202"/>
      <c r="I72" s="1202"/>
      <c r="J72" s="1202"/>
      <c r="K72" s="400" t="s">
        <v>565</v>
      </c>
      <c r="L72" s="400" t="s">
        <v>566</v>
      </c>
      <c r="M72" s="401" t="s">
        <v>567</v>
      </c>
      <c r="N72" s="401" t="s">
        <v>578</v>
      </c>
      <c r="O72" s="401" t="s">
        <v>579</v>
      </c>
    </row>
    <row r="73" spans="2:30" ht="13.2">
      <c r="B73" s="242"/>
      <c r="C73" s="238"/>
      <c r="D73" s="238"/>
      <c r="E73" s="238"/>
      <c r="F73" s="238"/>
      <c r="G73" s="1198" t="s">
        <v>570</v>
      </c>
      <c r="H73" s="1198"/>
      <c r="I73" s="1198" t="s">
        <v>571</v>
      </c>
      <c r="J73" s="1198"/>
      <c r="K73" s="1208">
        <v>123.5</v>
      </c>
      <c r="L73" s="1208">
        <v>114.1</v>
      </c>
      <c r="M73" s="1208">
        <v>108.2</v>
      </c>
      <c r="N73" s="1208">
        <v>106.6</v>
      </c>
      <c r="O73" s="1208">
        <v>107.1</v>
      </c>
      <c r="S73" s="237">
        <v>9.9</v>
      </c>
    </row>
    <row r="74" spans="2:30" ht="13.2">
      <c r="B74" s="242"/>
      <c r="C74" s="238"/>
      <c r="D74" s="238"/>
      <c r="E74" s="238"/>
      <c r="F74" s="238"/>
      <c r="G74" s="1198"/>
      <c r="H74" s="1198"/>
      <c r="I74" s="1198"/>
      <c r="J74" s="1198"/>
      <c r="K74" s="1208"/>
      <c r="L74" s="1208"/>
      <c r="M74" s="1208"/>
      <c r="N74" s="1208"/>
      <c r="O74" s="1208"/>
    </row>
    <row r="75" spans="2:30" ht="13.2">
      <c r="B75" s="242"/>
      <c r="C75" s="238"/>
      <c r="D75" s="238"/>
      <c r="E75" s="238"/>
      <c r="F75" s="238"/>
      <c r="G75" s="1198"/>
      <c r="H75" s="1198"/>
      <c r="I75" s="1202" t="s">
        <v>580</v>
      </c>
      <c r="J75" s="1202"/>
      <c r="K75" s="1209">
        <v>14</v>
      </c>
      <c r="L75" s="1209">
        <v>13.3</v>
      </c>
      <c r="M75" s="1209">
        <v>12.1</v>
      </c>
      <c r="N75" s="1209">
        <v>11.2</v>
      </c>
      <c r="O75" s="1209">
        <v>10</v>
      </c>
      <c r="U75" s="237">
        <v>81.2</v>
      </c>
      <c r="W75" s="237">
        <v>87.2</v>
      </c>
      <c r="Y75" s="237">
        <v>99.8</v>
      </c>
      <c r="AA75" s="237">
        <v>109.5</v>
      </c>
      <c r="AC75" s="237">
        <v>115.2</v>
      </c>
    </row>
    <row r="76" spans="2:30" ht="13.2">
      <c r="B76" s="242"/>
      <c r="C76" s="238"/>
      <c r="D76" s="238"/>
      <c r="E76" s="238"/>
      <c r="F76" s="238"/>
      <c r="G76" s="1198"/>
      <c r="H76" s="1198"/>
      <c r="I76" s="1202"/>
      <c r="J76" s="1202"/>
      <c r="K76" s="1204"/>
      <c r="L76" s="1204"/>
      <c r="M76" s="1204"/>
      <c r="N76" s="1204"/>
      <c r="O76" s="1204"/>
    </row>
    <row r="77" spans="2:30" ht="13.2">
      <c r="B77" s="242"/>
      <c r="C77" s="238"/>
      <c r="D77" s="238"/>
      <c r="E77" s="238"/>
      <c r="F77" s="238"/>
      <c r="G77" s="1202" t="s">
        <v>573</v>
      </c>
      <c r="H77" s="1202"/>
      <c r="I77" s="1202" t="s">
        <v>571</v>
      </c>
      <c r="J77" s="1202"/>
      <c r="K77" s="1208">
        <v>239.7</v>
      </c>
      <c r="L77" s="1208">
        <v>233.9</v>
      </c>
      <c r="M77" s="1208">
        <v>216</v>
      </c>
      <c r="N77" s="1208">
        <v>169.1</v>
      </c>
      <c r="O77" s="1208">
        <v>174.6</v>
      </c>
      <c r="R77" s="237">
        <v>12.3</v>
      </c>
      <c r="T77" s="237">
        <v>11.1</v>
      </c>
    </row>
    <row r="78" spans="2:30" ht="13.2">
      <c r="B78" s="242"/>
      <c r="C78" s="238"/>
      <c r="D78" s="238"/>
      <c r="E78" s="238"/>
      <c r="F78" s="238"/>
      <c r="G78" s="1202"/>
      <c r="H78" s="1202"/>
      <c r="I78" s="1202"/>
      <c r="J78" s="1202"/>
      <c r="K78" s="1208"/>
      <c r="L78" s="1208"/>
      <c r="M78" s="1208"/>
      <c r="N78" s="1208"/>
      <c r="O78" s="1208"/>
    </row>
    <row r="79" spans="2:30" ht="13.2">
      <c r="B79" s="242"/>
      <c r="C79" s="238"/>
      <c r="D79" s="238"/>
      <c r="E79" s="238"/>
      <c r="F79" s="238"/>
      <c r="G79" s="1202"/>
      <c r="H79" s="1202"/>
      <c r="I79" s="1205" t="s">
        <v>580</v>
      </c>
      <c r="J79" s="1205"/>
      <c r="K79" s="1210">
        <v>17.100000000000001</v>
      </c>
      <c r="L79" s="1210">
        <v>16.899999999999999</v>
      </c>
      <c r="M79" s="1210">
        <v>16.2</v>
      </c>
      <c r="N79" s="1210">
        <v>14.1</v>
      </c>
      <c r="O79" s="1210">
        <v>13.1</v>
      </c>
      <c r="V79" s="237">
        <v>53.5</v>
      </c>
      <c r="X79" s="237">
        <v>48.2</v>
      </c>
      <c r="Z79" s="237">
        <v>34.200000000000003</v>
      </c>
      <c r="AB79" s="237">
        <v>30.3</v>
      </c>
      <c r="AD79" s="237">
        <v>28.9</v>
      </c>
    </row>
    <row r="80" spans="2:30" ht="13.2">
      <c r="B80" s="242"/>
      <c r="C80" s="238"/>
      <c r="D80" s="238"/>
      <c r="E80" s="238"/>
      <c r="F80" s="238"/>
      <c r="G80" s="1202"/>
      <c r="H80" s="1202"/>
      <c r="I80" s="1205"/>
      <c r="J80" s="1205"/>
      <c r="K80" s="1210"/>
      <c r="L80" s="1210"/>
      <c r="M80" s="1210"/>
      <c r="N80" s="1210"/>
      <c r="O80" s="1210"/>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2dtSOSabg/rXex9qdMMwz28PEliFeYWwkpd5eNxN5d5RXsPiItXVnIGjJoGSQ/fk8+VmPF96ReNaUhjyXIPtQ==" saltValue="PmPqFVUoXUwdG8nonVYeyw=="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8" width="9.109375" style="236"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8" width="9.109375" style="236"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493</v>
      </c>
      <c r="B3" s="90"/>
      <c r="C3" s="91"/>
      <c r="D3" s="92">
        <v>99804</v>
      </c>
      <c r="E3" s="93"/>
      <c r="F3" s="94">
        <v>78803</v>
      </c>
      <c r="G3" s="95"/>
      <c r="H3" s="96"/>
    </row>
    <row r="4" spans="1:8">
      <c r="A4" s="97"/>
      <c r="B4" s="98"/>
      <c r="C4" s="99"/>
      <c r="D4" s="100">
        <v>37936</v>
      </c>
      <c r="E4" s="101"/>
      <c r="F4" s="102">
        <v>19976</v>
      </c>
      <c r="G4" s="103"/>
      <c r="H4" s="104"/>
    </row>
    <row r="5" spans="1:8">
      <c r="A5" s="85" t="s">
        <v>495</v>
      </c>
      <c r="B5" s="90"/>
      <c r="C5" s="91"/>
      <c r="D5" s="92">
        <v>112211</v>
      </c>
      <c r="E5" s="93"/>
      <c r="F5" s="94">
        <v>88620</v>
      </c>
      <c r="G5" s="95"/>
      <c r="H5" s="96"/>
    </row>
    <row r="6" spans="1:8">
      <c r="A6" s="97"/>
      <c r="B6" s="98"/>
      <c r="C6" s="99"/>
      <c r="D6" s="100">
        <v>38902</v>
      </c>
      <c r="E6" s="101"/>
      <c r="F6" s="102">
        <v>19309</v>
      </c>
      <c r="G6" s="103"/>
      <c r="H6" s="104"/>
    </row>
    <row r="7" spans="1:8">
      <c r="A7" s="85" t="s">
        <v>496</v>
      </c>
      <c r="B7" s="90"/>
      <c r="C7" s="91"/>
      <c r="D7" s="92">
        <v>117272</v>
      </c>
      <c r="E7" s="93"/>
      <c r="F7" s="94">
        <v>94715</v>
      </c>
      <c r="G7" s="95"/>
      <c r="H7" s="96"/>
    </row>
    <row r="8" spans="1:8">
      <c r="A8" s="97"/>
      <c r="B8" s="98"/>
      <c r="C8" s="99"/>
      <c r="D8" s="100">
        <v>48127</v>
      </c>
      <c r="E8" s="101"/>
      <c r="F8" s="102">
        <v>24902</v>
      </c>
      <c r="G8" s="103"/>
      <c r="H8" s="104"/>
    </row>
    <row r="9" spans="1:8">
      <c r="A9" s="85" t="s">
        <v>497</v>
      </c>
      <c r="B9" s="90"/>
      <c r="C9" s="91"/>
      <c r="D9" s="92">
        <v>106978</v>
      </c>
      <c r="E9" s="93"/>
      <c r="F9" s="94">
        <v>97161</v>
      </c>
      <c r="G9" s="95"/>
      <c r="H9" s="96"/>
    </row>
    <row r="10" spans="1:8">
      <c r="A10" s="97"/>
      <c r="B10" s="98"/>
      <c r="C10" s="99"/>
      <c r="D10" s="100">
        <v>40392</v>
      </c>
      <c r="E10" s="101"/>
      <c r="F10" s="102">
        <v>26543</v>
      </c>
      <c r="G10" s="103"/>
      <c r="H10" s="104"/>
    </row>
    <row r="11" spans="1:8">
      <c r="A11" s="85" t="s">
        <v>498</v>
      </c>
      <c r="B11" s="90"/>
      <c r="C11" s="91"/>
      <c r="D11" s="92">
        <v>102663</v>
      </c>
      <c r="E11" s="93"/>
      <c r="F11" s="94">
        <v>101731</v>
      </c>
      <c r="G11" s="95"/>
      <c r="H11" s="96"/>
    </row>
    <row r="12" spans="1:8">
      <c r="A12" s="97"/>
      <c r="B12" s="98"/>
      <c r="C12" s="105"/>
      <c r="D12" s="100">
        <v>36637</v>
      </c>
      <c r="E12" s="101"/>
      <c r="F12" s="102">
        <v>26906</v>
      </c>
      <c r="G12" s="103"/>
      <c r="H12" s="104"/>
    </row>
    <row r="13" spans="1:8">
      <c r="A13" s="85"/>
      <c r="B13" s="90"/>
      <c r="C13" s="106"/>
      <c r="D13" s="107">
        <v>107786</v>
      </c>
      <c r="E13" s="108"/>
      <c r="F13" s="109">
        <v>92206</v>
      </c>
      <c r="G13" s="110"/>
      <c r="H13" s="96"/>
    </row>
    <row r="14" spans="1:8">
      <c r="A14" s="97"/>
      <c r="B14" s="98"/>
      <c r="C14" s="99"/>
      <c r="D14" s="100">
        <v>40399</v>
      </c>
      <c r="E14" s="101"/>
      <c r="F14" s="102">
        <v>23527</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1.64</v>
      </c>
      <c r="C19" s="111">
        <f>ROUND(VALUE(SUBSTITUTE(実質収支比率等に係る経年分析!G$48,"▲","-")),2)</f>
        <v>1.61</v>
      </c>
      <c r="D19" s="111">
        <f>ROUND(VALUE(SUBSTITUTE(実質収支比率等に係る経年分析!H$48,"▲","-")),2)</f>
        <v>2.08</v>
      </c>
      <c r="E19" s="111">
        <f>ROUND(VALUE(SUBSTITUTE(実質収支比率等に係る経年分析!I$48,"▲","-")),2)</f>
        <v>2.14</v>
      </c>
      <c r="F19" s="111">
        <f>ROUND(VALUE(SUBSTITUTE(実質収支比率等に係る経年分析!J$48,"▲","-")),2)</f>
        <v>1.55</v>
      </c>
    </row>
    <row r="20" spans="1:11">
      <c r="A20" s="111" t="s">
        <v>41</v>
      </c>
      <c r="B20" s="111">
        <f>ROUND(VALUE(SUBSTITUTE(実質収支比率等に係る経年分析!F$47,"▲","-")),2)</f>
        <v>7.04</v>
      </c>
      <c r="C20" s="111">
        <f>ROUND(VALUE(SUBSTITUTE(実質収支比率等に係る経年分析!G$47,"▲","-")),2)</f>
        <v>6.47</v>
      </c>
      <c r="D20" s="111">
        <f>ROUND(VALUE(SUBSTITUTE(実質収支比率等に係る経年分析!H$47,"▲","-")),2)</f>
        <v>6.38</v>
      </c>
      <c r="E20" s="111">
        <f>ROUND(VALUE(SUBSTITUTE(実質収支比率等に係る経年分析!I$47,"▲","-")),2)</f>
        <v>5.58</v>
      </c>
      <c r="F20" s="111">
        <f>ROUND(VALUE(SUBSTITUTE(実質収支比率等に係る経年分析!J$47,"▲","-")),2)</f>
        <v>6.72</v>
      </c>
    </row>
    <row r="21" spans="1:11">
      <c r="A21" s="111" t="s">
        <v>42</v>
      </c>
      <c r="B21" s="111">
        <f>IF(ISNUMBER(VALUE(SUBSTITUTE(実質収支比率等に係る経年分析!F$49,"▲","-"))),ROUND(VALUE(SUBSTITUTE(実質収支比率等に係る経年分析!F$49,"▲","-")),2),NA())</f>
        <v>-0.85</v>
      </c>
      <c r="C21" s="111">
        <f>IF(ISNUMBER(VALUE(SUBSTITUTE(実質収支比率等に係る経年分析!G$49,"▲","-"))),ROUND(VALUE(SUBSTITUTE(実質収支比率等に係る経年分析!G$49,"▲","-")),2),NA())</f>
        <v>-0.64</v>
      </c>
      <c r="D21" s="111">
        <f>IF(ISNUMBER(VALUE(SUBSTITUTE(実質収支比率等に係る経年分析!H$49,"▲","-"))),ROUND(VALUE(SUBSTITUTE(実質収支比率等に係る経年分析!H$49,"▲","-")),2),NA())</f>
        <v>0.47</v>
      </c>
      <c r="E21" s="111">
        <f>IF(ISNUMBER(VALUE(SUBSTITUTE(実質収支比率等に係る経年分析!I$49,"▲","-"))),ROUND(VALUE(SUBSTITUTE(実質収支比率等に係る経年分析!I$49,"▲","-")),2),NA())</f>
        <v>-0.59</v>
      </c>
      <c r="F21" s="111">
        <f>IF(ISNUMBER(VALUE(SUBSTITUTE(実質収支比率等に係る経年分析!J$49,"▲","-"))),ROUND(VALUE(SUBSTITUTE(実質収支比率等に係る経年分析!J$49,"▲","-")),2),NA())</f>
        <v>0.45</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就農支援資金特別会計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母子父子寡婦福祉資金特別会計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災害救助基金特別会計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v>
      </c>
    </row>
    <row r="32" spans="1:11">
      <c r="A32" s="112" t="str">
        <f>IF(連結実質赤字比率に係る赤字・黒字の構成分析!C$38="",NA(),連結実質赤字比率に係る赤字・黒字の構成分析!C$38)</f>
        <v>証紙特別会計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0.02</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0.03</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0.02</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0.02</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0.02</v>
      </c>
    </row>
    <row r="33" spans="1:16">
      <c r="A33" s="112" t="str">
        <f>IF(連結実質赤字比率に係る赤字・黒字の構成分析!C$37="",NA(),連結実質赤字比率に係る赤字・黒字の構成分析!C$37)</f>
        <v>佐賀県産業用地造成事業特別会計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1.58</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1.05</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0.17</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0.02</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0.23</v>
      </c>
    </row>
    <row r="34" spans="1:16">
      <c r="A34" s="112" t="str">
        <f>IF(連結実質赤字比率に係る赤字・黒字の構成分析!C$36="",NA(),連結実質赤字比率に係る赤字・黒字の構成分析!C$36)</f>
        <v>佐賀県港湾整備事業特別会計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0.09</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0.15</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0.21</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0.25</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0.28999999999999998</v>
      </c>
    </row>
    <row r="35" spans="1:16">
      <c r="A35" s="112" t="str">
        <f>IF(連結実質赤字比率に係る赤字・黒字の構成分析!C$35="",NA(),連結実質赤字比率に係る赤字・黒字の構成分析!C$35)</f>
        <v>佐賀県工業用水道事業会計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0.74</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0.65</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0.67</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0.71</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0.77</v>
      </c>
    </row>
    <row r="36" spans="1:16">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1.61</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1.57</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2.04</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2.11</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1.52</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42143</v>
      </c>
      <c r="E42" s="113"/>
      <c r="F42" s="113"/>
      <c r="G42" s="113">
        <f>'実質公債費比率（分子）の構造'!L$52</f>
        <v>43754</v>
      </c>
      <c r="H42" s="113"/>
      <c r="I42" s="113"/>
      <c r="J42" s="113">
        <f>'実質公債費比率（分子）の構造'!M$52</f>
        <v>46046</v>
      </c>
      <c r="K42" s="113"/>
      <c r="L42" s="113"/>
      <c r="M42" s="113">
        <f>'実質公債費比率（分子）の構造'!N$52</f>
        <v>46749</v>
      </c>
      <c r="N42" s="113"/>
      <c r="O42" s="113"/>
      <c r="P42" s="113">
        <f>'実質公債費比率（分子）の構造'!O$52</f>
        <v>47350</v>
      </c>
    </row>
    <row r="43" spans="1:16">
      <c r="A43" s="113" t="s">
        <v>50</v>
      </c>
      <c r="B43" s="113">
        <f>'実質公債費比率（分子）の構造'!K$51</f>
        <v>13</v>
      </c>
      <c r="C43" s="113"/>
      <c r="D43" s="113"/>
      <c r="E43" s="113">
        <f>'実質公債費比率（分子）の構造'!L$51</f>
        <v>14</v>
      </c>
      <c r="F43" s="113"/>
      <c r="G43" s="113"/>
      <c r="H43" s="113">
        <f>'実質公債費比率（分子）の構造'!M$51</f>
        <v>8</v>
      </c>
      <c r="I43" s="113"/>
      <c r="J43" s="113"/>
      <c r="K43" s="113">
        <f>'実質公債費比率（分子）の構造'!N$51</f>
        <v>9</v>
      </c>
      <c r="L43" s="113"/>
      <c r="M43" s="113"/>
      <c r="N43" s="113">
        <f>'実質公債費比率（分子）の構造'!O$51</f>
        <v>4</v>
      </c>
      <c r="O43" s="113"/>
      <c r="P43" s="113"/>
    </row>
    <row r="44" spans="1:16">
      <c r="A44" s="113" t="s">
        <v>51</v>
      </c>
      <c r="B44" s="113">
        <f>'実質公債費比率（分子）の構造'!K$50</f>
        <v>4165</v>
      </c>
      <c r="C44" s="113"/>
      <c r="D44" s="113"/>
      <c r="E44" s="113">
        <f>'実質公債費比率（分子）の構造'!L$50</f>
        <v>3492</v>
      </c>
      <c r="F44" s="113"/>
      <c r="G44" s="113"/>
      <c r="H44" s="113">
        <f>'実質公債費比率（分子）の構造'!M$50</f>
        <v>2987</v>
      </c>
      <c r="I44" s="113"/>
      <c r="J44" s="113"/>
      <c r="K44" s="113">
        <f>'実質公債費比率（分子）の構造'!N$50</f>
        <v>2108</v>
      </c>
      <c r="L44" s="113"/>
      <c r="M44" s="113"/>
      <c r="N44" s="113">
        <f>'実質公債費比率（分子）の構造'!O$50</f>
        <v>1788</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t="str">
        <f>'実質公債費比率（分子）の構造'!K$48</f>
        <v>-</v>
      </c>
      <c r="C46" s="113"/>
      <c r="D46" s="113"/>
      <c r="E46" s="113" t="str">
        <f>'実質公債費比率（分子）の構造'!L$48</f>
        <v>-</v>
      </c>
      <c r="F46" s="113"/>
      <c r="G46" s="113"/>
      <c r="H46" s="113" t="str">
        <f>'実質公債費比率（分子）の構造'!M$48</f>
        <v>-</v>
      </c>
      <c r="I46" s="113"/>
      <c r="J46" s="113"/>
      <c r="K46" s="113" t="str">
        <f>'実質公債費比率（分子）の構造'!N$48</f>
        <v>-</v>
      </c>
      <c r="L46" s="113"/>
      <c r="M46" s="113"/>
      <c r="N46" s="113" t="str">
        <f>'実質公債費比率（分子）の構造'!O$48</f>
        <v>-</v>
      </c>
      <c r="O46" s="113"/>
      <c r="P46" s="113"/>
    </row>
    <row r="47" spans="1:16">
      <c r="A47" s="113" t="s">
        <v>54</v>
      </c>
      <c r="B47" s="113">
        <f>'実質公債費比率（分子）の構造'!K$47</f>
        <v>33</v>
      </c>
      <c r="C47" s="113"/>
      <c r="D47" s="113"/>
      <c r="E47" s="113">
        <f>'実質公債費比率（分子）の構造'!L$47</f>
        <v>17</v>
      </c>
      <c r="F47" s="113"/>
      <c r="G47" s="113"/>
      <c r="H47" s="113">
        <f>'実質公債費比率（分子）の構造'!M$47</f>
        <v>333</v>
      </c>
      <c r="I47" s="113"/>
      <c r="J47" s="113"/>
      <c r="K47" s="113">
        <f>'実質公債費比率（分子）の構造'!N$47</f>
        <v>667</v>
      </c>
      <c r="L47" s="113"/>
      <c r="M47" s="113"/>
      <c r="N47" s="113">
        <f>'実質公債費比率（分子）の構造'!O$47</f>
        <v>1000</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65398</v>
      </c>
      <c r="C49" s="113"/>
      <c r="D49" s="113"/>
      <c r="E49" s="113">
        <f>'実質公債費比率（分子）の構造'!L$45</f>
        <v>67157</v>
      </c>
      <c r="F49" s="113"/>
      <c r="G49" s="113"/>
      <c r="H49" s="113">
        <f>'実質公債費比率（分子）の構造'!M$45</f>
        <v>66499</v>
      </c>
      <c r="I49" s="113"/>
      <c r="J49" s="113"/>
      <c r="K49" s="113">
        <f>'実質公債費比率（分子）の構造'!N$45</f>
        <v>65279</v>
      </c>
      <c r="L49" s="113"/>
      <c r="M49" s="113"/>
      <c r="N49" s="113">
        <f>'実質公債費比率（分子）の構造'!O$45</f>
        <v>64534</v>
      </c>
      <c r="O49" s="113"/>
      <c r="P49" s="113"/>
    </row>
    <row r="50" spans="1:16">
      <c r="A50" s="113" t="s">
        <v>57</v>
      </c>
      <c r="B50" s="113" t="e">
        <f>NA()</f>
        <v>#N/A</v>
      </c>
      <c r="C50" s="113">
        <f>IF(ISNUMBER('実質公債費比率（分子）の構造'!K$53),'実質公債費比率（分子）の構造'!K$53,NA())</f>
        <v>27466</v>
      </c>
      <c r="D50" s="113" t="e">
        <f>NA()</f>
        <v>#N/A</v>
      </c>
      <c r="E50" s="113" t="e">
        <f>NA()</f>
        <v>#N/A</v>
      </c>
      <c r="F50" s="113">
        <f>IF(ISNUMBER('実質公債費比率（分子）の構造'!L$53),'実質公債費比率（分子）の構造'!L$53,NA())</f>
        <v>26926</v>
      </c>
      <c r="G50" s="113" t="e">
        <f>NA()</f>
        <v>#N/A</v>
      </c>
      <c r="H50" s="113" t="e">
        <f>NA()</f>
        <v>#N/A</v>
      </c>
      <c r="I50" s="113">
        <f>IF(ISNUMBER('実質公債費比率（分子）の構造'!M$53),'実質公債費比率（分子）の構造'!M$53,NA())</f>
        <v>23781</v>
      </c>
      <c r="J50" s="113" t="e">
        <f>NA()</f>
        <v>#N/A</v>
      </c>
      <c r="K50" s="113" t="e">
        <f>NA()</f>
        <v>#N/A</v>
      </c>
      <c r="L50" s="113">
        <f>IF(ISNUMBER('実質公債費比率（分子）の構造'!N$53),'実質公債費比率（分子）の構造'!N$53,NA())</f>
        <v>21314</v>
      </c>
      <c r="M50" s="113" t="e">
        <f>NA()</f>
        <v>#N/A</v>
      </c>
      <c r="N50" s="113" t="e">
        <f>NA()</f>
        <v>#N/A</v>
      </c>
      <c r="O50" s="113">
        <f>IF(ISNUMBER('実質公債費比率（分子）の構造'!O$53),'実質公債費比率（分子）の構造'!O$53,NA())</f>
        <v>19976</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533659</v>
      </c>
      <c r="E56" s="112"/>
      <c r="F56" s="112"/>
      <c r="G56" s="112">
        <f>'将来負担比率（分子）の構造'!J$52</f>
        <v>542872</v>
      </c>
      <c r="H56" s="112"/>
      <c r="I56" s="112"/>
      <c r="J56" s="112">
        <f>'将来負担比率（分子）の構造'!K$52</f>
        <v>542179</v>
      </c>
      <c r="K56" s="112"/>
      <c r="L56" s="112"/>
      <c r="M56" s="112">
        <f>'将来負担比率（分子）の構造'!L$52</f>
        <v>536033</v>
      </c>
      <c r="N56" s="112"/>
      <c r="O56" s="112"/>
      <c r="P56" s="112">
        <f>'将来負担比率（分子）の構造'!M$52</f>
        <v>525119</v>
      </c>
    </row>
    <row r="57" spans="1:16">
      <c r="A57" s="112" t="s">
        <v>34</v>
      </c>
      <c r="B57" s="112"/>
      <c r="C57" s="112"/>
      <c r="D57" s="112">
        <f>'将来負担比率（分子）の構造'!I$51</f>
        <v>19608</v>
      </c>
      <c r="E57" s="112"/>
      <c r="F57" s="112"/>
      <c r="G57" s="112">
        <f>'将来負担比率（分子）の構造'!J$51</f>
        <v>18348</v>
      </c>
      <c r="H57" s="112"/>
      <c r="I57" s="112"/>
      <c r="J57" s="112">
        <f>'将来負担比率（分子）の構造'!K$51</f>
        <v>17075</v>
      </c>
      <c r="K57" s="112"/>
      <c r="L57" s="112"/>
      <c r="M57" s="112">
        <f>'将来負担比率（分子）の構造'!L$51</f>
        <v>16108</v>
      </c>
      <c r="N57" s="112"/>
      <c r="O57" s="112"/>
      <c r="P57" s="112">
        <f>'将来負担比率（分子）の構造'!M$51</f>
        <v>15258</v>
      </c>
    </row>
    <row r="58" spans="1:16">
      <c r="A58" s="112" t="s">
        <v>33</v>
      </c>
      <c r="B58" s="112"/>
      <c r="C58" s="112"/>
      <c r="D58" s="112">
        <f>'将来負担比率（分子）の構造'!I$50</f>
        <v>58127</v>
      </c>
      <c r="E58" s="112"/>
      <c r="F58" s="112"/>
      <c r="G58" s="112">
        <f>'将来負担比率（分子）の構造'!J$50</f>
        <v>59430</v>
      </c>
      <c r="H58" s="112"/>
      <c r="I58" s="112"/>
      <c r="J58" s="112">
        <f>'将来負担比率（分子）の構造'!K$50</f>
        <v>59041</v>
      </c>
      <c r="K58" s="112"/>
      <c r="L58" s="112"/>
      <c r="M58" s="112">
        <f>'将来負担比率（分子）の構造'!L$50</f>
        <v>60804</v>
      </c>
      <c r="N58" s="112"/>
      <c r="O58" s="112"/>
      <c r="P58" s="112">
        <f>'将来負担比率（分子）の構造'!M$50</f>
        <v>62932</v>
      </c>
    </row>
    <row r="59" spans="1:16">
      <c r="A59" s="112" t="s">
        <v>31</v>
      </c>
      <c r="B59" s="112">
        <f>'将来負担比率（分子）の構造'!I$49</f>
        <v>242</v>
      </c>
      <c r="C59" s="112"/>
      <c r="D59" s="112"/>
      <c r="E59" s="112">
        <f>'将来負担比率（分子）の構造'!J$49</f>
        <v>62</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2341</v>
      </c>
      <c r="C61" s="112"/>
      <c r="D61" s="112"/>
      <c r="E61" s="112">
        <f>'将来負担比率（分子）の構造'!J$46</f>
        <v>2380</v>
      </c>
      <c r="F61" s="112"/>
      <c r="G61" s="112"/>
      <c r="H61" s="112">
        <f>'将来負担比率（分子）の構造'!K$46</f>
        <v>1805</v>
      </c>
      <c r="I61" s="112"/>
      <c r="J61" s="112"/>
      <c r="K61" s="112">
        <f>'将来負担比率（分子）の構造'!L$46</f>
        <v>1205</v>
      </c>
      <c r="L61" s="112"/>
      <c r="M61" s="112"/>
      <c r="N61" s="112">
        <f>'将来負担比率（分子）の構造'!M$46</f>
        <v>768</v>
      </c>
      <c r="O61" s="112"/>
      <c r="P61" s="112"/>
    </row>
    <row r="62" spans="1:16">
      <c r="A62" s="112" t="s">
        <v>27</v>
      </c>
      <c r="B62" s="112">
        <f>'将来負担比率（分子）の構造'!I$45</f>
        <v>135783</v>
      </c>
      <c r="C62" s="112"/>
      <c r="D62" s="112"/>
      <c r="E62" s="112">
        <f>'将来負担比率（分子）の構造'!J$45</f>
        <v>124162</v>
      </c>
      <c r="F62" s="112"/>
      <c r="G62" s="112"/>
      <c r="H62" s="112">
        <f>'将来負担比率（分子）の構造'!K$45</f>
        <v>115465</v>
      </c>
      <c r="I62" s="112"/>
      <c r="J62" s="112"/>
      <c r="K62" s="112">
        <f>'将来負担比率（分子）の構造'!L$45</f>
        <v>118202</v>
      </c>
      <c r="L62" s="112"/>
      <c r="M62" s="112"/>
      <c r="N62" s="112">
        <f>'将来負担比率（分子）の構造'!M$45</f>
        <v>113726</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t="str">
        <f>'将来負担比率（分子）の構造'!I$43</f>
        <v>-</v>
      </c>
      <c r="C64" s="112"/>
      <c r="D64" s="112"/>
      <c r="E64" s="112" t="str">
        <f>'将来負担比率（分子）の構造'!J$43</f>
        <v>-</v>
      </c>
      <c r="F64" s="112"/>
      <c r="G64" s="112"/>
      <c r="H64" s="112" t="str">
        <f>'将来負担比率（分子）の構造'!K$43</f>
        <v>-</v>
      </c>
      <c r="I64" s="112"/>
      <c r="J64" s="112"/>
      <c r="K64" s="112" t="str">
        <f>'将来負担比率（分子）の構造'!L$43</f>
        <v>-</v>
      </c>
      <c r="L64" s="112"/>
      <c r="M64" s="112"/>
      <c r="N64" s="112" t="str">
        <f>'将来負担比率（分子）の構造'!M$43</f>
        <v>-</v>
      </c>
      <c r="O64" s="112"/>
      <c r="P64" s="112"/>
    </row>
    <row r="65" spans="1:16">
      <c r="A65" s="112" t="s">
        <v>24</v>
      </c>
      <c r="B65" s="112">
        <f>'将来負担比率（分子）の構造'!I$42</f>
        <v>16839</v>
      </c>
      <c r="C65" s="112"/>
      <c r="D65" s="112"/>
      <c r="E65" s="112">
        <f>'将来負担比率（分子）の構造'!J$42</f>
        <v>12987</v>
      </c>
      <c r="F65" s="112"/>
      <c r="G65" s="112"/>
      <c r="H65" s="112">
        <f>'将来負担比率（分子）の構造'!K$42</f>
        <v>10019</v>
      </c>
      <c r="I65" s="112"/>
      <c r="J65" s="112"/>
      <c r="K65" s="112">
        <f>'将来負担比率（分子）の構造'!L$42</f>
        <v>7964</v>
      </c>
      <c r="L65" s="112"/>
      <c r="M65" s="112"/>
      <c r="N65" s="112">
        <f>'将来負担比率（分子）の構造'!M$42</f>
        <v>6183</v>
      </c>
      <c r="O65" s="112"/>
      <c r="P65" s="112"/>
    </row>
    <row r="66" spans="1:16">
      <c r="A66" s="112" t="s">
        <v>23</v>
      </c>
      <c r="B66" s="112">
        <f>'将来負担比率（分子）の構造'!I$41</f>
        <v>722050</v>
      </c>
      <c r="C66" s="112"/>
      <c r="D66" s="112"/>
      <c r="E66" s="112">
        <f>'将来負担比率（分子）の構造'!J$41</f>
        <v>723672</v>
      </c>
      <c r="F66" s="112"/>
      <c r="G66" s="112"/>
      <c r="H66" s="112">
        <f>'将来負担比率（分子）の構造'!K$41</f>
        <v>722305</v>
      </c>
      <c r="I66" s="112"/>
      <c r="J66" s="112"/>
      <c r="K66" s="112">
        <f>'将来負担比率（分子）の構造'!L$41</f>
        <v>717553</v>
      </c>
      <c r="L66" s="112"/>
      <c r="M66" s="112"/>
      <c r="N66" s="112">
        <f>'将来負担比率（分子）の構造'!M$41</f>
        <v>711667</v>
      </c>
      <c r="O66" s="112"/>
      <c r="P66" s="112"/>
    </row>
    <row r="67" spans="1:16">
      <c r="A67" s="112" t="s">
        <v>61</v>
      </c>
      <c r="B67" s="112" t="e">
        <f>NA()</f>
        <v>#N/A</v>
      </c>
      <c r="C67" s="112">
        <f>IF(ISNUMBER('将来負担比率（分子）の構造'!I$53), IF('将来負担比率（分子）の構造'!I$53 &lt; 0, 0, '将来負担比率（分子）の構造'!I$53), NA())</f>
        <v>265860</v>
      </c>
      <c r="D67" s="112" t="e">
        <f>NA()</f>
        <v>#N/A</v>
      </c>
      <c r="E67" s="112" t="e">
        <f>NA()</f>
        <v>#N/A</v>
      </c>
      <c r="F67" s="112">
        <f>IF(ISNUMBER('将来負担比率（分子）の構造'!J$53), IF('将来負担比率（分子）の構造'!J$53 &lt; 0, 0, '将来負担比率（分子）の構造'!J$53), NA())</f>
        <v>242614</v>
      </c>
      <c r="G67" s="112" t="e">
        <f>NA()</f>
        <v>#N/A</v>
      </c>
      <c r="H67" s="112" t="e">
        <f>NA()</f>
        <v>#N/A</v>
      </c>
      <c r="I67" s="112">
        <f>IF(ISNUMBER('将来負担比率（分子）の構造'!K$53), IF('将来負担比率（分子）の構造'!K$53 &lt; 0, 0, '将来負担比率（分子）の構造'!K$53), NA())</f>
        <v>231300</v>
      </c>
      <c r="J67" s="112" t="e">
        <f>NA()</f>
        <v>#N/A</v>
      </c>
      <c r="K67" s="112" t="e">
        <f>NA()</f>
        <v>#N/A</v>
      </c>
      <c r="L67" s="112">
        <f>IF(ISNUMBER('将来負担比率（分子）の構造'!L$53), IF('将来負担比率（分子）の構造'!L$53 &lt; 0, 0, '将来負担比率（分子）の構造'!L$53), NA())</f>
        <v>231979</v>
      </c>
      <c r="M67" s="112" t="e">
        <f>NA()</f>
        <v>#N/A</v>
      </c>
      <c r="N67" s="112" t="e">
        <f>NA()</f>
        <v>#N/A</v>
      </c>
      <c r="O67" s="112">
        <f>IF(ISNUMBER('将来負担比率（分子）の構造'!M$53), IF('将来負担比率（分子）の構造'!M$53 &lt; 0, 0, '将来負担比率（分子）の構造'!M$53), NA())</f>
        <v>229034</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166</v>
      </c>
      <c r="DD1" s="691"/>
      <c r="DE1" s="691"/>
      <c r="DF1" s="691"/>
      <c r="DG1" s="691"/>
      <c r="DH1" s="691"/>
      <c r="DI1" s="692"/>
      <c r="DK1" s="690" t="s">
        <v>167</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169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171</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172</v>
      </c>
      <c r="S4" s="661"/>
      <c r="T4" s="661"/>
      <c r="U4" s="661"/>
      <c r="V4" s="661"/>
      <c r="W4" s="661"/>
      <c r="X4" s="661"/>
      <c r="Y4" s="662"/>
      <c r="Z4" s="660" t="s">
        <v>173</v>
      </c>
      <c r="AA4" s="661"/>
      <c r="AB4" s="661"/>
      <c r="AC4" s="662"/>
      <c r="AD4" s="660" t="s">
        <v>174</v>
      </c>
      <c r="AE4" s="661"/>
      <c r="AF4" s="661"/>
      <c r="AG4" s="661"/>
      <c r="AH4" s="661"/>
      <c r="AI4" s="661"/>
      <c r="AJ4" s="661"/>
      <c r="AK4" s="662"/>
      <c r="AL4" s="660" t="s">
        <v>173</v>
      </c>
      <c r="AM4" s="661"/>
      <c r="AN4" s="661"/>
      <c r="AO4" s="662"/>
      <c r="AP4" s="693" t="s">
        <v>175</v>
      </c>
      <c r="AQ4" s="693"/>
      <c r="AR4" s="693"/>
      <c r="AS4" s="693"/>
      <c r="AT4" s="693"/>
      <c r="AU4" s="693"/>
      <c r="AV4" s="693"/>
      <c r="AW4" s="693"/>
      <c r="AX4" s="693"/>
      <c r="AY4" s="693"/>
      <c r="AZ4" s="693"/>
      <c r="BA4" s="693"/>
      <c r="BB4" s="693"/>
      <c r="BC4" s="693"/>
      <c r="BD4" s="693" t="s">
        <v>176</v>
      </c>
      <c r="BE4" s="693"/>
      <c r="BF4" s="693"/>
      <c r="BG4" s="693"/>
      <c r="BH4" s="693"/>
      <c r="BI4" s="693"/>
      <c r="BJ4" s="693"/>
      <c r="BK4" s="693"/>
      <c r="BL4" s="693" t="s">
        <v>173</v>
      </c>
      <c r="BM4" s="693"/>
      <c r="BN4" s="693"/>
      <c r="BO4" s="693"/>
      <c r="BP4" s="693" t="s">
        <v>177</v>
      </c>
      <c r="BQ4" s="693"/>
      <c r="BR4" s="693"/>
      <c r="BS4" s="693"/>
      <c r="BT4" s="693"/>
      <c r="BU4" s="693"/>
      <c r="BV4" s="693"/>
      <c r="BW4" s="693"/>
      <c r="BY4" s="660" t="s">
        <v>178</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179</v>
      </c>
      <c r="C5" s="653"/>
      <c r="D5" s="653"/>
      <c r="E5" s="653"/>
      <c r="F5" s="653"/>
      <c r="G5" s="653"/>
      <c r="H5" s="653"/>
      <c r="I5" s="653"/>
      <c r="J5" s="653"/>
      <c r="K5" s="653"/>
      <c r="L5" s="653"/>
      <c r="M5" s="653"/>
      <c r="N5" s="653"/>
      <c r="O5" s="653"/>
      <c r="P5" s="653"/>
      <c r="Q5" s="654"/>
      <c r="R5" s="681">
        <v>98579363</v>
      </c>
      <c r="S5" s="664"/>
      <c r="T5" s="664"/>
      <c r="U5" s="664"/>
      <c r="V5" s="664"/>
      <c r="W5" s="664"/>
      <c r="X5" s="664"/>
      <c r="Y5" s="665"/>
      <c r="Z5" s="687">
        <v>22.6</v>
      </c>
      <c r="AA5" s="687"/>
      <c r="AB5" s="687"/>
      <c r="AC5" s="687"/>
      <c r="AD5" s="688">
        <v>80502705</v>
      </c>
      <c r="AE5" s="688"/>
      <c r="AF5" s="688"/>
      <c r="AG5" s="688"/>
      <c r="AH5" s="688"/>
      <c r="AI5" s="688"/>
      <c r="AJ5" s="688"/>
      <c r="AK5" s="688"/>
      <c r="AL5" s="689">
        <v>33.6</v>
      </c>
      <c r="AM5" s="674"/>
      <c r="AN5" s="674"/>
      <c r="AO5" s="675"/>
      <c r="AP5" s="652" t="s">
        <v>180</v>
      </c>
      <c r="AQ5" s="653"/>
      <c r="AR5" s="653"/>
      <c r="AS5" s="653"/>
      <c r="AT5" s="653"/>
      <c r="AU5" s="653"/>
      <c r="AV5" s="653"/>
      <c r="AW5" s="653"/>
      <c r="AX5" s="653"/>
      <c r="AY5" s="653"/>
      <c r="AZ5" s="653"/>
      <c r="BA5" s="653"/>
      <c r="BB5" s="653"/>
      <c r="BC5" s="654"/>
      <c r="BD5" s="627">
        <v>98485564</v>
      </c>
      <c r="BE5" s="628"/>
      <c r="BF5" s="628"/>
      <c r="BG5" s="628"/>
      <c r="BH5" s="628"/>
      <c r="BI5" s="628"/>
      <c r="BJ5" s="628"/>
      <c r="BK5" s="629"/>
      <c r="BL5" s="678">
        <v>99.9</v>
      </c>
      <c r="BM5" s="678"/>
      <c r="BN5" s="678"/>
      <c r="BO5" s="678"/>
      <c r="BP5" s="679">
        <v>629933</v>
      </c>
      <c r="BQ5" s="679"/>
      <c r="BR5" s="679"/>
      <c r="BS5" s="679"/>
      <c r="BT5" s="679"/>
      <c r="BU5" s="679"/>
      <c r="BV5" s="679"/>
      <c r="BW5" s="680"/>
      <c r="BY5" s="660" t="s">
        <v>175</v>
      </c>
      <c r="BZ5" s="661"/>
      <c r="CA5" s="661"/>
      <c r="CB5" s="661"/>
      <c r="CC5" s="661"/>
      <c r="CD5" s="661"/>
      <c r="CE5" s="661"/>
      <c r="CF5" s="661"/>
      <c r="CG5" s="661"/>
      <c r="CH5" s="661"/>
      <c r="CI5" s="661"/>
      <c r="CJ5" s="661"/>
      <c r="CK5" s="661"/>
      <c r="CL5" s="662"/>
      <c r="CM5" s="660" t="s">
        <v>181</v>
      </c>
      <c r="CN5" s="661"/>
      <c r="CO5" s="661"/>
      <c r="CP5" s="661"/>
      <c r="CQ5" s="661"/>
      <c r="CR5" s="661"/>
      <c r="CS5" s="661"/>
      <c r="CT5" s="662"/>
      <c r="CU5" s="660" t="s">
        <v>173</v>
      </c>
      <c r="CV5" s="661"/>
      <c r="CW5" s="661"/>
      <c r="CX5" s="662"/>
      <c r="CY5" s="660" t="s">
        <v>182</v>
      </c>
      <c r="CZ5" s="661"/>
      <c r="DA5" s="661"/>
      <c r="DB5" s="661"/>
      <c r="DC5" s="661"/>
      <c r="DD5" s="661"/>
      <c r="DE5" s="661"/>
      <c r="DF5" s="661"/>
      <c r="DG5" s="661"/>
      <c r="DH5" s="661"/>
      <c r="DI5" s="661"/>
      <c r="DJ5" s="661"/>
      <c r="DK5" s="662"/>
      <c r="DL5" s="660" t="s">
        <v>183</v>
      </c>
      <c r="DM5" s="661"/>
      <c r="DN5" s="661"/>
      <c r="DO5" s="661"/>
      <c r="DP5" s="661"/>
      <c r="DQ5" s="661"/>
      <c r="DR5" s="661"/>
      <c r="DS5" s="661"/>
      <c r="DT5" s="661"/>
      <c r="DU5" s="661"/>
      <c r="DV5" s="661"/>
      <c r="DW5" s="661"/>
      <c r="DX5" s="662"/>
    </row>
    <row r="6" spans="2:138" ht="11.25" customHeight="1">
      <c r="B6" s="624" t="s">
        <v>184</v>
      </c>
      <c r="C6" s="625"/>
      <c r="D6" s="625"/>
      <c r="E6" s="625"/>
      <c r="F6" s="625"/>
      <c r="G6" s="625"/>
      <c r="H6" s="625"/>
      <c r="I6" s="625"/>
      <c r="J6" s="625"/>
      <c r="K6" s="625"/>
      <c r="L6" s="625"/>
      <c r="M6" s="625"/>
      <c r="N6" s="625"/>
      <c r="O6" s="625"/>
      <c r="P6" s="625"/>
      <c r="Q6" s="626"/>
      <c r="R6" s="627">
        <v>13006412</v>
      </c>
      <c r="S6" s="628"/>
      <c r="T6" s="628"/>
      <c r="U6" s="628"/>
      <c r="V6" s="628"/>
      <c r="W6" s="628"/>
      <c r="X6" s="628"/>
      <c r="Y6" s="629"/>
      <c r="Z6" s="678">
        <v>3</v>
      </c>
      <c r="AA6" s="678"/>
      <c r="AB6" s="678"/>
      <c r="AC6" s="678"/>
      <c r="AD6" s="679">
        <v>13006412</v>
      </c>
      <c r="AE6" s="679"/>
      <c r="AF6" s="679"/>
      <c r="AG6" s="679"/>
      <c r="AH6" s="679"/>
      <c r="AI6" s="679"/>
      <c r="AJ6" s="679"/>
      <c r="AK6" s="679"/>
      <c r="AL6" s="676">
        <v>5.4</v>
      </c>
      <c r="AM6" s="641"/>
      <c r="AN6" s="641"/>
      <c r="AO6" s="656"/>
      <c r="AP6" s="624" t="s">
        <v>185</v>
      </c>
      <c r="AQ6" s="625"/>
      <c r="AR6" s="625"/>
      <c r="AS6" s="625"/>
      <c r="AT6" s="625"/>
      <c r="AU6" s="625"/>
      <c r="AV6" s="625"/>
      <c r="AW6" s="625"/>
      <c r="AX6" s="625"/>
      <c r="AY6" s="625"/>
      <c r="AZ6" s="625"/>
      <c r="BA6" s="625"/>
      <c r="BB6" s="625"/>
      <c r="BC6" s="626"/>
      <c r="BD6" s="627">
        <v>96618700</v>
      </c>
      <c r="BE6" s="628"/>
      <c r="BF6" s="628"/>
      <c r="BG6" s="628"/>
      <c r="BH6" s="628"/>
      <c r="BI6" s="628"/>
      <c r="BJ6" s="628"/>
      <c r="BK6" s="629"/>
      <c r="BL6" s="678">
        <v>98</v>
      </c>
      <c r="BM6" s="678"/>
      <c r="BN6" s="678"/>
      <c r="BO6" s="678"/>
      <c r="BP6" s="679">
        <v>629933</v>
      </c>
      <c r="BQ6" s="679"/>
      <c r="BR6" s="679"/>
      <c r="BS6" s="679"/>
      <c r="BT6" s="679"/>
      <c r="BU6" s="679"/>
      <c r="BV6" s="679"/>
      <c r="BW6" s="680"/>
      <c r="BY6" s="652" t="s">
        <v>186</v>
      </c>
      <c r="BZ6" s="653"/>
      <c r="CA6" s="653"/>
      <c r="CB6" s="653"/>
      <c r="CC6" s="653"/>
      <c r="CD6" s="653"/>
      <c r="CE6" s="653"/>
      <c r="CF6" s="653"/>
      <c r="CG6" s="653"/>
      <c r="CH6" s="653"/>
      <c r="CI6" s="653"/>
      <c r="CJ6" s="653"/>
      <c r="CK6" s="653"/>
      <c r="CL6" s="654"/>
      <c r="CM6" s="627">
        <v>1011938</v>
      </c>
      <c r="CN6" s="628"/>
      <c r="CO6" s="628"/>
      <c r="CP6" s="628"/>
      <c r="CQ6" s="628"/>
      <c r="CR6" s="628"/>
      <c r="CS6" s="628"/>
      <c r="CT6" s="629"/>
      <c r="CU6" s="678">
        <v>0.2</v>
      </c>
      <c r="CV6" s="678"/>
      <c r="CW6" s="678"/>
      <c r="CX6" s="678"/>
      <c r="CY6" s="615" t="s">
        <v>187</v>
      </c>
      <c r="CZ6" s="628"/>
      <c r="DA6" s="628"/>
      <c r="DB6" s="628"/>
      <c r="DC6" s="628"/>
      <c r="DD6" s="628"/>
      <c r="DE6" s="628"/>
      <c r="DF6" s="628"/>
      <c r="DG6" s="628"/>
      <c r="DH6" s="628"/>
      <c r="DI6" s="628"/>
      <c r="DJ6" s="628"/>
      <c r="DK6" s="629"/>
      <c r="DL6" s="615">
        <v>1011938</v>
      </c>
      <c r="DM6" s="628"/>
      <c r="DN6" s="628"/>
      <c r="DO6" s="628"/>
      <c r="DP6" s="628"/>
      <c r="DQ6" s="628"/>
      <c r="DR6" s="628"/>
      <c r="DS6" s="628"/>
      <c r="DT6" s="628"/>
      <c r="DU6" s="628"/>
      <c r="DV6" s="628"/>
      <c r="DW6" s="628"/>
      <c r="DX6" s="685"/>
    </row>
    <row r="7" spans="2:138" ht="11.25" customHeight="1">
      <c r="B7" s="624" t="s">
        <v>188</v>
      </c>
      <c r="C7" s="625"/>
      <c r="D7" s="625"/>
      <c r="E7" s="625"/>
      <c r="F7" s="625"/>
      <c r="G7" s="625"/>
      <c r="H7" s="625"/>
      <c r="I7" s="625"/>
      <c r="J7" s="625"/>
      <c r="K7" s="625"/>
      <c r="L7" s="625"/>
      <c r="M7" s="625"/>
      <c r="N7" s="625"/>
      <c r="O7" s="625"/>
      <c r="P7" s="625"/>
      <c r="Q7" s="626"/>
      <c r="R7" s="627">
        <v>1481874</v>
      </c>
      <c r="S7" s="628"/>
      <c r="T7" s="628"/>
      <c r="U7" s="628"/>
      <c r="V7" s="628"/>
      <c r="W7" s="628"/>
      <c r="X7" s="628"/>
      <c r="Y7" s="629"/>
      <c r="Z7" s="678">
        <v>0.3</v>
      </c>
      <c r="AA7" s="678"/>
      <c r="AB7" s="678"/>
      <c r="AC7" s="678"/>
      <c r="AD7" s="679">
        <v>1481874</v>
      </c>
      <c r="AE7" s="679"/>
      <c r="AF7" s="679"/>
      <c r="AG7" s="679"/>
      <c r="AH7" s="679"/>
      <c r="AI7" s="679"/>
      <c r="AJ7" s="679"/>
      <c r="AK7" s="679"/>
      <c r="AL7" s="676">
        <v>0.6</v>
      </c>
      <c r="AM7" s="641"/>
      <c r="AN7" s="641"/>
      <c r="AO7" s="656"/>
      <c r="AP7" s="624" t="s">
        <v>189</v>
      </c>
      <c r="AQ7" s="625"/>
      <c r="AR7" s="625"/>
      <c r="AS7" s="625"/>
      <c r="AT7" s="625"/>
      <c r="AU7" s="625"/>
      <c r="AV7" s="625"/>
      <c r="AW7" s="625"/>
      <c r="AX7" s="625"/>
      <c r="AY7" s="625"/>
      <c r="AZ7" s="625"/>
      <c r="BA7" s="625"/>
      <c r="BB7" s="625"/>
      <c r="BC7" s="626"/>
      <c r="BD7" s="627">
        <v>26418501</v>
      </c>
      <c r="BE7" s="628"/>
      <c r="BF7" s="628"/>
      <c r="BG7" s="628"/>
      <c r="BH7" s="628"/>
      <c r="BI7" s="628"/>
      <c r="BJ7" s="628"/>
      <c r="BK7" s="629"/>
      <c r="BL7" s="678">
        <v>26.8</v>
      </c>
      <c r="BM7" s="678"/>
      <c r="BN7" s="678"/>
      <c r="BO7" s="678"/>
      <c r="BP7" s="679">
        <v>629933</v>
      </c>
      <c r="BQ7" s="679"/>
      <c r="BR7" s="679"/>
      <c r="BS7" s="679"/>
      <c r="BT7" s="679"/>
      <c r="BU7" s="679"/>
      <c r="BV7" s="679"/>
      <c r="BW7" s="680"/>
      <c r="BY7" s="624" t="s">
        <v>190</v>
      </c>
      <c r="BZ7" s="625"/>
      <c r="CA7" s="625"/>
      <c r="CB7" s="625"/>
      <c r="CC7" s="625"/>
      <c r="CD7" s="625"/>
      <c r="CE7" s="625"/>
      <c r="CF7" s="625"/>
      <c r="CG7" s="625"/>
      <c r="CH7" s="625"/>
      <c r="CI7" s="625"/>
      <c r="CJ7" s="625"/>
      <c r="CK7" s="625"/>
      <c r="CL7" s="626"/>
      <c r="CM7" s="627">
        <v>28958137</v>
      </c>
      <c r="CN7" s="628"/>
      <c r="CO7" s="628"/>
      <c r="CP7" s="628"/>
      <c r="CQ7" s="628"/>
      <c r="CR7" s="628"/>
      <c r="CS7" s="628"/>
      <c r="CT7" s="629"/>
      <c r="CU7" s="678">
        <v>6.8</v>
      </c>
      <c r="CV7" s="678"/>
      <c r="CW7" s="678"/>
      <c r="CX7" s="678"/>
      <c r="CY7" s="615">
        <v>7114979</v>
      </c>
      <c r="CZ7" s="628"/>
      <c r="DA7" s="628"/>
      <c r="DB7" s="628"/>
      <c r="DC7" s="628"/>
      <c r="DD7" s="628"/>
      <c r="DE7" s="628"/>
      <c r="DF7" s="628"/>
      <c r="DG7" s="628"/>
      <c r="DH7" s="628"/>
      <c r="DI7" s="628"/>
      <c r="DJ7" s="628"/>
      <c r="DK7" s="629"/>
      <c r="DL7" s="615">
        <v>21060701</v>
      </c>
      <c r="DM7" s="628"/>
      <c r="DN7" s="628"/>
      <c r="DO7" s="628"/>
      <c r="DP7" s="628"/>
      <c r="DQ7" s="628"/>
      <c r="DR7" s="628"/>
      <c r="DS7" s="628"/>
      <c r="DT7" s="628"/>
      <c r="DU7" s="628"/>
      <c r="DV7" s="628"/>
      <c r="DW7" s="628"/>
      <c r="DX7" s="685"/>
    </row>
    <row r="8" spans="2:138" ht="11.25" customHeight="1">
      <c r="B8" s="624" t="s">
        <v>191</v>
      </c>
      <c r="C8" s="625"/>
      <c r="D8" s="625"/>
      <c r="E8" s="625"/>
      <c r="F8" s="625"/>
      <c r="G8" s="625"/>
      <c r="H8" s="625"/>
      <c r="I8" s="625"/>
      <c r="J8" s="625"/>
      <c r="K8" s="625"/>
      <c r="L8" s="625"/>
      <c r="M8" s="625"/>
      <c r="N8" s="625"/>
      <c r="O8" s="625"/>
      <c r="P8" s="625"/>
      <c r="Q8" s="626"/>
      <c r="R8" s="627" t="s">
        <v>102</v>
      </c>
      <c r="S8" s="628"/>
      <c r="T8" s="628"/>
      <c r="U8" s="628"/>
      <c r="V8" s="628"/>
      <c r="W8" s="628"/>
      <c r="X8" s="628"/>
      <c r="Y8" s="629"/>
      <c r="Z8" s="678" t="s">
        <v>102</v>
      </c>
      <c r="AA8" s="678"/>
      <c r="AB8" s="678"/>
      <c r="AC8" s="678"/>
      <c r="AD8" s="679" t="s">
        <v>102</v>
      </c>
      <c r="AE8" s="679"/>
      <c r="AF8" s="679"/>
      <c r="AG8" s="679"/>
      <c r="AH8" s="679"/>
      <c r="AI8" s="679"/>
      <c r="AJ8" s="679"/>
      <c r="AK8" s="679"/>
      <c r="AL8" s="676" t="s">
        <v>102</v>
      </c>
      <c r="AM8" s="641"/>
      <c r="AN8" s="641"/>
      <c r="AO8" s="656"/>
      <c r="AP8" s="624" t="s">
        <v>192</v>
      </c>
      <c r="AQ8" s="625"/>
      <c r="AR8" s="625"/>
      <c r="AS8" s="625"/>
      <c r="AT8" s="625"/>
      <c r="AU8" s="625"/>
      <c r="AV8" s="625"/>
      <c r="AW8" s="625"/>
      <c r="AX8" s="625"/>
      <c r="AY8" s="625"/>
      <c r="AZ8" s="625"/>
      <c r="BA8" s="625"/>
      <c r="BB8" s="625"/>
      <c r="BC8" s="626"/>
      <c r="BD8" s="627">
        <v>792152</v>
      </c>
      <c r="BE8" s="628"/>
      <c r="BF8" s="628"/>
      <c r="BG8" s="628"/>
      <c r="BH8" s="628"/>
      <c r="BI8" s="628"/>
      <c r="BJ8" s="628"/>
      <c r="BK8" s="629"/>
      <c r="BL8" s="678">
        <v>0.8</v>
      </c>
      <c r="BM8" s="678"/>
      <c r="BN8" s="678"/>
      <c r="BO8" s="678"/>
      <c r="BP8" s="679">
        <v>196600</v>
      </c>
      <c r="BQ8" s="679"/>
      <c r="BR8" s="679"/>
      <c r="BS8" s="679"/>
      <c r="BT8" s="679"/>
      <c r="BU8" s="679"/>
      <c r="BV8" s="679"/>
      <c r="BW8" s="680"/>
      <c r="BY8" s="624" t="s">
        <v>193</v>
      </c>
      <c r="BZ8" s="625"/>
      <c r="CA8" s="625"/>
      <c r="CB8" s="625"/>
      <c r="CC8" s="625"/>
      <c r="CD8" s="625"/>
      <c r="CE8" s="625"/>
      <c r="CF8" s="625"/>
      <c r="CG8" s="625"/>
      <c r="CH8" s="625"/>
      <c r="CI8" s="625"/>
      <c r="CJ8" s="625"/>
      <c r="CK8" s="625"/>
      <c r="CL8" s="626"/>
      <c r="CM8" s="627">
        <v>62746747</v>
      </c>
      <c r="CN8" s="628"/>
      <c r="CO8" s="628"/>
      <c r="CP8" s="628"/>
      <c r="CQ8" s="628"/>
      <c r="CR8" s="628"/>
      <c r="CS8" s="628"/>
      <c r="CT8" s="629"/>
      <c r="CU8" s="678">
        <v>14.7</v>
      </c>
      <c r="CV8" s="678"/>
      <c r="CW8" s="678"/>
      <c r="CX8" s="678"/>
      <c r="CY8" s="615">
        <v>2200497</v>
      </c>
      <c r="CZ8" s="628"/>
      <c r="DA8" s="628"/>
      <c r="DB8" s="628"/>
      <c r="DC8" s="628"/>
      <c r="DD8" s="628"/>
      <c r="DE8" s="628"/>
      <c r="DF8" s="628"/>
      <c r="DG8" s="628"/>
      <c r="DH8" s="628"/>
      <c r="DI8" s="628"/>
      <c r="DJ8" s="628"/>
      <c r="DK8" s="629"/>
      <c r="DL8" s="615">
        <v>54171070</v>
      </c>
      <c r="DM8" s="628"/>
      <c r="DN8" s="628"/>
      <c r="DO8" s="628"/>
      <c r="DP8" s="628"/>
      <c r="DQ8" s="628"/>
      <c r="DR8" s="628"/>
      <c r="DS8" s="628"/>
      <c r="DT8" s="628"/>
      <c r="DU8" s="628"/>
      <c r="DV8" s="628"/>
      <c r="DW8" s="628"/>
      <c r="DX8" s="685"/>
    </row>
    <row r="9" spans="2:138" ht="11.25" customHeight="1">
      <c r="B9" s="624" t="s">
        <v>194</v>
      </c>
      <c r="C9" s="625"/>
      <c r="D9" s="625"/>
      <c r="E9" s="625"/>
      <c r="F9" s="625"/>
      <c r="G9" s="625"/>
      <c r="H9" s="625"/>
      <c r="I9" s="625"/>
      <c r="J9" s="625"/>
      <c r="K9" s="625"/>
      <c r="L9" s="625"/>
      <c r="M9" s="625"/>
      <c r="N9" s="625"/>
      <c r="O9" s="625"/>
      <c r="P9" s="625"/>
      <c r="Q9" s="626"/>
      <c r="R9" s="627" t="s">
        <v>102</v>
      </c>
      <c r="S9" s="628"/>
      <c r="T9" s="628"/>
      <c r="U9" s="628"/>
      <c r="V9" s="628"/>
      <c r="W9" s="628"/>
      <c r="X9" s="628"/>
      <c r="Y9" s="629"/>
      <c r="Z9" s="678" t="s">
        <v>102</v>
      </c>
      <c r="AA9" s="678"/>
      <c r="AB9" s="678"/>
      <c r="AC9" s="678"/>
      <c r="AD9" s="679" t="s">
        <v>102</v>
      </c>
      <c r="AE9" s="679"/>
      <c r="AF9" s="679"/>
      <c r="AG9" s="679"/>
      <c r="AH9" s="679"/>
      <c r="AI9" s="679"/>
      <c r="AJ9" s="679"/>
      <c r="AK9" s="679"/>
      <c r="AL9" s="676" t="s">
        <v>102</v>
      </c>
      <c r="AM9" s="641"/>
      <c r="AN9" s="641"/>
      <c r="AO9" s="656"/>
      <c r="AP9" s="624" t="s">
        <v>195</v>
      </c>
      <c r="AQ9" s="625"/>
      <c r="AR9" s="625"/>
      <c r="AS9" s="625"/>
      <c r="AT9" s="625"/>
      <c r="AU9" s="625"/>
      <c r="AV9" s="625"/>
      <c r="AW9" s="625"/>
      <c r="AX9" s="625"/>
      <c r="AY9" s="625"/>
      <c r="AZ9" s="625"/>
      <c r="BA9" s="625"/>
      <c r="BB9" s="625"/>
      <c r="BC9" s="626"/>
      <c r="BD9" s="627">
        <v>21893819</v>
      </c>
      <c r="BE9" s="628"/>
      <c r="BF9" s="628"/>
      <c r="BG9" s="628"/>
      <c r="BH9" s="628"/>
      <c r="BI9" s="628"/>
      <c r="BJ9" s="628"/>
      <c r="BK9" s="629"/>
      <c r="BL9" s="678">
        <v>22.2</v>
      </c>
      <c r="BM9" s="678"/>
      <c r="BN9" s="678"/>
      <c r="BO9" s="678"/>
      <c r="BP9" s="679" t="s">
        <v>102</v>
      </c>
      <c r="BQ9" s="679"/>
      <c r="BR9" s="679"/>
      <c r="BS9" s="679"/>
      <c r="BT9" s="679"/>
      <c r="BU9" s="679"/>
      <c r="BV9" s="679"/>
      <c r="BW9" s="680"/>
      <c r="BY9" s="624" t="s">
        <v>196</v>
      </c>
      <c r="BZ9" s="625"/>
      <c r="CA9" s="625"/>
      <c r="CB9" s="625"/>
      <c r="CC9" s="625"/>
      <c r="CD9" s="625"/>
      <c r="CE9" s="625"/>
      <c r="CF9" s="625"/>
      <c r="CG9" s="625"/>
      <c r="CH9" s="625"/>
      <c r="CI9" s="625"/>
      <c r="CJ9" s="625"/>
      <c r="CK9" s="625"/>
      <c r="CL9" s="626"/>
      <c r="CM9" s="627">
        <v>17889442</v>
      </c>
      <c r="CN9" s="628"/>
      <c r="CO9" s="628"/>
      <c r="CP9" s="628"/>
      <c r="CQ9" s="628"/>
      <c r="CR9" s="628"/>
      <c r="CS9" s="628"/>
      <c r="CT9" s="629"/>
      <c r="CU9" s="678">
        <v>4.2</v>
      </c>
      <c r="CV9" s="678"/>
      <c r="CW9" s="678"/>
      <c r="CX9" s="678"/>
      <c r="CY9" s="615">
        <v>5801567</v>
      </c>
      <c r="CZ9" s="628"/>
      <c r="DA9" s="628"/>
      <c r="DB9" s="628"/>
      <c r="DC9" s="628"/>
      <c r="DD9" s="628"/>
      <c r="DE9" s="628"/>
      <c r="DF9" s="628"/>
      <c r="DG9" s="628"/>
      <c r="DH9" s="628"/>
      <c r="DI9" s="628"/>
      <c r="DJ9" s="628"/>
      <c r="DK9" s="629"/>
      <c r="DL9" s="615">
        <v>8898058</v>
      </c>
      <c r="DM9" s="628"/>
      <c r="DN9" s="628"/>
      <c r="DO9" s="628"/>
      <c r="DP9" s="628"/>
      <c r="DQ9" s="628"/>
      <c r="DR9" s="628"/>
      <c r="DS9" s="628"/>
      <c r="DT9" s="628"/>
      <c r="DU9" s="628"/>
      <c r="DV9" s="628"/>
      <c r="DW9" s="628"/>
      <c r="DX9" s="685"/>
    </row>
    <row r="10" spans="2:138" ht="11.25" customHeight="1">
      <c r="B10" s="624" t="s">
        <v>197</v>
      </c>
      <c r="C10" s="625"/>
      <c r="D10" s="625"/>
      <c r="E10" s="625"/>
      <c r="F10" s="625"/>
      <c r="G10" s="625"/>
      <c r="H10" s="625"/>
      <c r="I10" s="625"/>
      <c r="J10" s="625"/>
      <c r="K10" s="625"/>
      <c r="L10" s="625"/>
      <c r="M10" s="625"/>
      <c r="N10" s="625"/>
      <c r="O10" s="625"/>
      <c r="P10" s="625"/>
      <c r="Q10" s="626"/>
      <c r="R10" s="627">
        <v>80592</v>
      </c>
      <c r="S10" s="628"/>
      <c r="T10" s="628"/>
      <c r="U10" s="628"/>
      <c r="V10" s="628"/>
      <c r="W10" s="628"/>
      <c r="X10" s="628"/>
      <c r="Y10" s="629"/>
      <c r="Z10" s="678">
        <v>0</v>
      </c>
      <c r="AA10" s="678"/>
      <c r="AB10" s="678"/>
      <c r="AC10" s="678"/>
      <c r="AD10" s="679">
        <v>80592</v>
      </c>
      <c r="AE10" s="679"/>
      <c r="AF10" s="679"/>
      <c r="AG10" s="679"/>
      <c r="AH10" s="679"/>
      <c r="AI10" s="679"/>
      <c r="AJ10" s="679"/>
      <c r="AK10" s="679"/>
      <c r="AL10" s="676">
        <v>0</v>
      </c>
      <c r="AM10" s="641"/>
      <c r="AN10" s="641"/>
      <c r="AO10" s="656"/>
      <c r="AP10" s="624" t="s">
        <v>198</v>
      </c>
      <c r="AQ10" s="625"/>
      <c r="AR10" s="625"/>
      <c r="AS10" s="625"/>
      <c r="AT10" s="625"/>
      <c r="AU10" s="625"/>
      <c r="AV10" s="625"/>
      <c r="AW10" s="625"/>
      <c r="AX10" s="625"/>
      <c r="AY10" s="625"/>
      <c r="AZ10" s="625"/>
      <c r="BA10" s="625"/>
      <c r="BB10" s="625"/>
      <c r="BC10" s="626"/>
      <c r="BD10" s="627">
        <v>980790</v>
      </c>
      <c r="BE10" s="628"/>
      <c r="BF10" s="628"/>
      <c r="BG10" s="628"/>
      <c r="BH10" s="628"/>
      <c r="BI10" s="628"/>
      <c r="BJ10" s="628"/>
      <c r="BK10" s="629"/>
      <c r="BL10" s="678">
        <v>1</v>
      </c>
      <c r="BM10" s="678"/>
      <c r="BN10" s="678"/>
      <c r="BO10" s="678"/>
      <c r="BP10" s="679">
        <v>46986</v>
      </c>
      <c r="BQ10" s="679"/>
      <c r="BR10" s="679"/>
      <c r="BS10" s="679"/>
      <c r="BT10" s="679"/>
      <c r="BU10" s="679"/>
      <c r="BV10" s="679"/>
      <c r="BW10" s="680"/>
      <c r="BY10" s="624" t="s">
        <v>199</v>
      </c>
      <c r="BZ10" s="625"/>
      <c r="CA10" s="625"/>
      <c r="CB10" s="625"/>
      <c r="CC10" s="625"/>
      <c r="CD10" s="625"/>
      <c r="CE10" s="625"/>
      <c r="CF10" s="625"/>
      <c r="CG10" s="625"/>
      <c r="CH10" s="625"/>
      <c r="CI10" s="625"/>
      <c r="CJ10" s="625"/>
      <c r="CK10" s="625"/>
      <c r="CL10" s="626"/>
      <c r="CM10" s="627">
        <v>1213387</v>
      </c>
      <c r="CN10" s="628"/>
      <c r="CO10" s="628"/>
      <c r="CP10" s="628"/>
      <c r="CQ10" s="628"/>
      <c r="CR10" s="628"/>
      <c r="CS10" s="628"/>
      <c r="CT10" s="629"/>
      <c r="CU10" s="678">
        <v>0.3</v>
      </c>
      <c r="CV10" s="678"/>
      <c r="CW10" s="678"/>
      <c r="CX10" s="678"/>
      <c r="CY10" s="615">
        <v>23911</v>
      </c>
      <c r="CZ10" s="628"/>
      <c r="DA10" s="628"/>
      <c r="DB10" s="628"/>
      <c r="DC10" s="628"/>
      <c r="DD10" s="628"/>
      <c r="DE10" s="628"/>
      <c r="DF10" s="628"/>
      <c r="DG10" s="628"/>
      <c r="DH10" s="628"/>
      <c r="DI10" s="628"/>
      <c r="DJ10" s="628"/>
      <c r="DK10" s="629"/>
      <c r="DL10" s="615">
        <v>642853</v>
      </c>
      <c r="DM10" s="628"/>
      <c r="DN10" s="628"/>
      <c r="DO10" s="628"/>
      <c r="DP10" s="628"/>
      <c r="DQ10" s="628"/>
      <c r="DR10" s="628"/>
      <c r="DS10" s="628"/>
      <c r="DT10" s="628"/>
      <c r="DU10" s="628"/>
      <c r="DV10" s="628"/>
      <c r="DW10" s="628"/>
      <c r="DX10" s="685"/>
    </row>
    <row r="11" spans="2:138" ht="11.25" customHeight="1">
      <c r="B11" s="624" t="s">
        <v>200</v>
      </c>
      <c r="C11" s="625"/>
      <c r="D11" s="625"/>
      <c r="E11" s="625"/>
      <c r="F11" s="625"/>
      <c r="G11" s="625"/>
      <c r="H11" s="625"/>
      <c r="I11" s="625"/>
      <c r="J11" s="625"/>
      <c r="K11" s="625"/>
      <c r="L11" s="625"/>
      <c r="M11" s="625"/>
      <c r="N11" s="625"/>
      <c r="O11" s="625"/>
      <c r="P11" s="625"/>
      <c r="Q11" s="626"/>
      <c r="R11" s="627">
        <v>23359</v>
      </c>
      <c r="S11" s="628"/>
      <c r="T11" s="628"/>
      <c r="U11" s="628"/>
      <c r="V11" s="628"/>
      <c r="W11" s="628"/>
      <c r="X11" s="628"/>
      <c r="Y11" s="629"/>
      <c r="Z11" s="678">
        <v>0</v>
      </c>
      <c r="AA11" s="678"/>
      <c r="AB11" s="678"/>
      <c r="AC11" s="678"/>
      <c r="AD11" s="679">
        <v>23359</v>
      </c>
      <c r="AE11" s="679"/>
      <c r="AF11" s="679"/>
      <c r="AG11" s="679"/>
      <c r="AH11" s="679"/>
      <c r="AI11" s="679"/>
      <c r="AJ11" s="679"/>
      <c r="AK11" s="679"/>
      <c r="AL11" s="676">
        <v>0</v>
      </c>
      <c r="AM11" s="641"/>
      <c r="AN11" s="641"/>
      <c r="AO11" s="656"/>
      <c r="AP11" s="624" t="s">
        <v>201</v>
      </c>
      <c r="AQ11" s="625"/>
      <c r="AR11" s="625"/>
      <c r="AS11" s="625"/>
      <c r="AT11" s="625"/>
      <c r="AU11" s="625"/>
      <c r="AV11" s="625"/>
      <c r="AW11" s="625"/>
      <c r="AX11" s="625"/>
      <c r="AY11" s="625"/>
      <c r="AZ11" s="625"/>
      <c r="BA11" s="625"/>
      <c r="BB11" s="625"/>
      <c r="BC11" s="626"/>
      <c r="BD11" s="627">
        <v>1977277</v>
      </c>
      <c r="BE11" s="628"/>
      <c r="BF11" s="628"/>
      <c r="BG11" s="628"/>
      <c r="BH11" s="628"/>
      <c r="BI11" s="628"/>
      <c r="BJ11" s="628"/>
      <c r="BK11" s="629"/>
      <c r="BL11" s="678">
        <v>2</v>
      </c>
      <c r="BM11" s="678"/>
      <c r="BN11" s="678"/>
      <c r="BO11" s="678"/>
      <c r="BP11" s="679">
        <v>386347</v>
      </c>
      <c r="BQ11" s="679"/>
      <c r="BR11" s="679"/>
      <c r="BS11" s="679"/>
      <c r="BT11" s="679"/>
      <c r="BU11" s="679"/>
      <c r="BV11" s="679"/>
      <c r="BW11" s="680"/>
      <c r="BY11" s="624" t="s">
        <v>202</v>
      </c>
      <c r="BZ11" s="625"/>
      <c r="CA11" s="625"/>
      <c r="CB11" s="625"/>
      <c r="CC11" s="625"/>
      <c r="CD11" s="625"/>
      <c r="CE11" s="625"/>
      <c r="CF11" s="625"/>
      <c r="CG11" s="625"/>
      <c r="CH11" s="625"/>
      <c r="CI11" s="625"/>
      <c r="CJ11" s="625"/>
      <c r="CK11" s="625"/>
      <c r="CL11" s="626"/>
      <c r="CM11" s="627">
        <v>31325059</v>
      </c>
      <c r="CN11" s="628"/>
      <c r="CO11" s="628"/>
      <c r="CP11" s="628"/>
      <c r="CQ11" s="628"/>
      <c r="CR11" s="628"/>
      <c r="CS11" s="628"/>
      <c r="CT11" s="629"/>
      <c r="CU11" s="678">
        <v>7.4</v>
      </c>
      <c r="CV11" s="678"/>
      <c r="CW11" s="678"/>
      <c r="CX11" s="678"/>
      <c r="CY11" s="615">
        <v>20256373</v>
      </c>
      <c r="CZ11" s="628"/>
      <c r="DA11" s="628"/>
      <c r="DB11" s="628"/>
      <c r="DC11" s="628"/>
      <c r="DD11" s="628"/>
      <c r="DE11" s="628"/>
      <c r="DF11" s="628"/>
      <c r="DG11" s="628"/>
      <c r="DH11" s="628"/>
      <c r="DI11" s="628"/>
      <c r="DJ11" s="628"/>
      <c r="DK11" s="629"/>
      <c r="DL11" s="615">
        <v>13215632</v>
      </c>
      <c r="DM11" s="628"/>
      <c r="DN11" s="628"/>
      <c r="DO11" s="628"/>
      <c r="DP11" s="628"/>
      <c r="DQ11" s="628"/>
      <c r="DR11" s="628"/>
      <c r="DS11" s="628"/>
      <c r="DT11" s="628"/>
      <c r="DU11" s="628"/>
      <c r="DV11" s="628"/>
      <c r="DW11" s="628"/>
      <c r="DX11" s="685"/>
    </row>
    <row r="12" spans="2:138" ht="11.25" customHeight="1">
      <c r="B12" s="624" t="s">
        <v>203</v>
      </c>
      <c r="C12" s="625"/>
      <c r="D12" s="625"/>
      <c r="E12" s="625"/>
      <c r="F12" s="625"/>
      <c r="G12" s="625"/>
      <c r="H12" s="625"/>
      <c r="I12" s="625"/>
      <c r="J12" s="625"/>
      <c r="K12" s="625"/>
      <c r="L12" s="625"/>
      <c r="M12" s="625"/>
      <c r="N12" s="625"/>
      <c r="O12" s="625"/>
      <c r="P12" s="625"/>
      <c r="Q12" s="626"/>
      <c r="R12" s="627">
        <v>11420587</v>
      </c>
      <c r="S12" s="628"/>
      <c r="T12" s="628"/>
      <c r="U12" s="628"/>
      <c r="V12" s="628"/>
      <c r="W12" s="628"/>
      <c r="X12" s="628"/>
      <c r="Y12" s="629"/>
      <c r="Z12" s="678">
        <v>2.6</v>
      </c>
      <c r="AA12" s="678"/>
      <c r="AB12" s="678"/>
      <c r="AC12" s="678"/>
      <c r="AD12" s="679">
        <v>11420587</v>
      </c>
      <c r="AE12" s="679"/>
      <c r="AF12" s="679"/>
      <c r="AG12" s="679"/>
      <c r="AH12" s="679"/>
      <c r="AI12" s="679"/>
      <c r="AJ12" s="679"/>
      <c r="AK12" s="679"/>
      <c r="AL12" s="676">
        <v>4.8</v>
      </c>
      <c r="AM12" s="641"/>
      <c r="AN12" s="641"/>
      <c r="AO12" s="656"/>
      <c r="AP12" s="624" t="s">
        <v>204</v>
      </c>
      <c r="AQ12" s="625"/>
      <c r="AR12" s="625"/>
      <c r="AS12" s="625"/>
      <c r="AT12" s="625"/>
      <c r="AU12" s="625"/>
      <c r="AV12" s="625"/>
      <c r="AW12" s="625"/>
      <c r="AX12" s="625"/>
      <c r="AY12" s="625"/>
      <c r="AZ12" s="625"/>
      <c r="BA12" s="625"/>
      <c r="BB12" s="625"/>
      <c r="BC12" s="626"/>
      <c r="BD12" s="627">
        <v>214778</v>
      </c>
      <c r="BE12" s="628"/>
      <c r="BF12" s="628"/>
      <c r="BG12" s="628"/>
      <c r="BH12" s="628"/>
      <c r="BI12" s="628"/>
      <c r="BJ12" s="628"/>
      <c r="BK12" s="629"/>
      <c r="BL12" s="678">
        <v>0.2</v>
      </c>
      <c r="BM12" s="678"/>
      <c r="BN12" s="678"/>
      <c r="BO12" s="678"/>
      <c r="BP12" s="679" t="s">
        <v>102</v>
      </c>
      <c r="BQ12" s="679"/>
      <c r="BR12" s="679"/>
      <c r="BS12" s="679"/>
      <c r="BT12" s="679"/>
      <c r="BU12" s="679"/>
      <c r="BV12" s="679"/>
      <c r="BW12" s="680"/>
      <c r="BY12" s="624" t="s">
        <v>205</v>
      </c>
      <c r="BZ12" s="625"/>
      <c r="CA12" s="625"/>
      <c r="CB12" s="625"/>
      <c r="CC12" s="625"/>
      <c r="CD12" s="625"/>
      <c r="CE12" s="625"/>
      <c r="CF12" s="625"/>
      <c r="CG12" s="625"/>
      <c r="CH12" s="625"/>
      <c r="CI12" s="625"/>
      <c r="CJ12" s="625"/>
      <c r="CK12" s="625"/>
      <c r="CL12" s="626"/>
      <c r="CM12" s="627">
        <v>34455390</v>
      </c>
      <c r="CN12" s="628"/>
      <c r="CO12" s="628"/>
      <c r="CP12" s="628"/>
      <c r="CQ12" s="628"/>
      <c r="CR12" s="628"/>
      <c r="CS12" s="628"/>
      <c r="CT12" s="629"/>
      <c r="CU12" s="678">
        <v>8.1</v>
      </c>
      <c r="CV12" s="678"/>
      <c r="CW12" s="678"/>
      <c r="CX12" s="678"/>
      <c r="CY12" s="615">
        <v>1821300</v>
      </c>
      <c r="CZ12" s="628"/>
      <c r="DA12" s="628"/>
      <c r="DB12" s="628"/>
      <c r="DC12" s="628"/>
      <c r="DD12" s="628"/>
      <c r="DE12" s="628"/>
      <c r="DF12" s="628"/>
      <c r="DG12" s="628"/>
      <c r="DH12" s="628"/>
      <c r="DI12" s="628"/>
      <c r="DJ12" s="628"/>
      <c r="DK12" s="629"/>
      <c r="DL12" s="615">
        <v>9137970</v>
      </c>
      <c r="DM12" s="628"/>
      <c r="DN12" s="628"/>
      <c r="DO12" s="628"/>
      <c r="DP12" s="628"/>
      <c r="DQ12" s="628"/>
      <c r="DR12" s="628"/>
      <c r="DS12" s="628"/>
      <c r="DT12" s="628"/>
      <c r="DU12" s="628"/>
      <c r="DV12" s="628"/>
      <c r="DW12" s="628"/>
      <c r="DX12" s="685"/>
    </row>
    <row r="13" spans="2:138" ht="11.25" customHeight="1">
      <c r="B13" s="624" t="s">
        <v>206</v>
      </c>
      <c r="C13" s="625"/>
      <c r="D13" s="625"/>
      <c r="E13" s="625"/>
      <c r="F13" s="625"/>
      <c r="G13" s="625"/>
      <c r="H13" s="625"/>
      <c r="I13" s="625"/>
      <c r="J13" s="625"/>
      <c r="K13" s="625"/>
      <c r="L13" s="625"/>
      <c r="M13" s="625"/>
      <c r="N13" s="625"/>
      <c r="O13" s="625"/>
      <c r="P13" s="625"/>
      <c r="Q13" s="626"/>
      <c r="R13" s="627" t="s">
        <v>102</v>
      </c>
      <c r="S13" s="628"/>
      <c r="T13" s="628"/>
      <c r="U13" s="628"/>
      <c r="V13" s="628"/>
      <c r="W13" s="628"/>
      <c r="X13" s="628"/>
      <c r="Y13" s="629"/>
      <c r="Z13" s="678" t="s">
        <v>102</v>
      </c>
      <c r="AA13" s="678"/>
      <c r="AB13" s="678"/>
      <c r="AC13" s="678"/>
      <c r="AD13" s="679" t="s">
        <v>102</v>
      </c>
      <c r="AE13" s="679"/>
      <c r="AF13" s="679"/>
      <c r="AG13" s="679"/>
      <c r="AH13" s="679"/>
      <c r="AI13" s="679"/>
      <c r="AJ13" s="679"/>
      <c r="AK13" s="679"/>
      <c r="AL13" s="676" t="s">
        <v>102</v>
      </c>
      <c r="AM13" s="641"/>
      <c r="AN13" s="641"/>
      <c r="AO13" s="656"/>
      <c r="AP13" s="624" t="s">
        <v>207</v>
      </c>
      <c r="AQ13" s="625"/>
      <c r="AR13" s="625"/>
      <c r="AS13" s="625"/>
      <c r="AT13" s="625"/>
      <c r="AU13" s="625"/>
      <c r="AV13" s="625"/>
      <c r="AW13" s="625"/>
      <c r="AX13" s="625"/>
      <c r="AY13" s="625"/>
      <c r="AZ13" s="625"/>
      <c r="BA13" s="625"/>
      <c r="BB13" s="625"/>
      <c r="BC13" s="626"/>
      <c r="BD13" s="627">
        <v>337724</v>
      </c>
      <c r="BE13" s="628"/>
      <c r="BF13" s="628"/>
      <c r="BG13" s="628"/>
      <c r="BH13" s="628"/>
      <c r="BI13" s="628"/>
      <c r="BJ13" s="628"/>
      <c r="BK13" s="629"/>
      <c r="BL13" s="678">
        <v>0.3</v>
      </c>
      <c r="BM13" s="678"/>
      <c r="BN13" s="678"/>
      <c r="BO13" s="678"/>
      <c r="BP13" s="679" t="s">
        <v>102</v>
      </c>
      <c r="BQ13" s="679"/>
      <c r="BR13" s="679"/>
      <c r="BS13" s="679"/>
      <c r="BT13" s="679"/>
      <c r="BU13" s="679"/>
      <c r="BV13" s="679"/>
      <c r="BW13" s="680"/>
      <c r="BY13" s="624" t="s">
        <v>208</v>
      </c>
      <c r="BZ13" s="625"/>
      <c r="CA13" s="625"/>
      <c r="CB13" s="625"/>
      <c r="CC13" s="625"/>
      <c r="CD13" s="625"/>
      <c r="CE13" s="625"/>
      <c r="CF13" s="625"/>
      <c r="CG13" s="625"/>
      <c r="CH13" s="625"/>
      <c r="CI13" s="625"/>
      <c r="CJ13" s="625"/>
      <c r="CK13" s="625"/>
      <c r="CL13" s="626"/>
      <c r="CM13" s="627">
        <v>49491564</v>
      </c>
      <c r="CN13" s="628"/>
      <c r="CO13" s="628"/>
      <c r="CP13" s="628"/>
      <c r="CQ13" s="628"/>
      <c r="CR13" s="628"/>
      <c r="CS13" s="628"/>
      <c r="CT13" s="629"/>
      <c r="CU13" s="678">
        <v>11.6</v>
      </c>
      <c r="CV13" s="678"/>
      <c r="CW13" s="678"/>
      <c r="CX13" s="678"/>
      <c r="CY13" s="615">
        <v>43278425</v>
      </c>
      <c r="CZ13" s="628"/>
      <c r="DA13" s="628"/>
      <c r="DB13" s="628"/>
      <c r="DC13" s="628"/>
      <c r="DD13" s="628"/>
      <c r="DE13" s="628"/>
      <c r="DF13" s="628"/>
      <c r="DG13" s="628"/>
      <c r="DH13" s="628"/>
      <c r="DI13" s="628"/>
      <c r="DJ13" s="628"/>
      <c r="DK13" s="629"/>
      <c r="DL13" s="615">
        <v>11422426</v>
      </c>
      <c r="DM13" s="628"/>
      <c r="DN13" s="628"/>
      <c r="DO13" s="628"/>
      <c r="DP13" s="628"/>
      <c r="DQ13" s="628"/>
      <c r="DR13" s="628"/>
      <c r="DS13" s="628"/>
      <c r="DT13" s="628"/>
      <c r="DU13" s="628"/>
      <c r="DV13" s="628"/>
      <c r="DW13" s="628"/>
      <c r="DX13" s="685"/>
    </row>
    <row r="14" spans="2:138" ht="11.25" customHeight="1">
      <c r="B14" s="624" t="s">
        <v>209</v>
      </c>
      <c r="C14" s="625"/>
      <c r="D14" s="625"/>
      <c r="E14" s="625"/>
      <c r="F14" s="625"/>
      <c r="G14" s="625"/>
      <c r="H14" s="625"/>
      <c r="I14" s="625"/>
      <c r="J14" s="625"/>
      <c r="K14" s="625"/>
      <c r="L14" s="625"/>
      <c r="M14" s="625"/>
      <c r="N14" s="625"/>
      <c r="O14" s="625"/>
      <c r="P14" s="625"/>
      <c r="Q14" s="626"/>
      <c r="R14" s="627">
        <v>269694</v>
      </c>
      <c r="S14" s="628"/>
      <c r="T14" s="628"/>
      <c r="U14" s="628"/>
      <c r="V14" s="628"/>
      <c r="W14" s="628"/>
      <c r="X14" s="628"/>
      <c r="Y14" s="629"/>
      <c r="Z14" s="678">
        <v>0.1</v>
      </c>
      <c r="AA14" s="678"/>
      <c r="AB14" s="678"/>
      <c r="AC14" s="678"/>
      <c r="AD14" s="679">
        <v>269694</v>
      </c>
      <c r="AE14" s="679"/>
      <c r="AF14" s="679"/>
      <c r="AG14" s="679"/>
      <c r="AH14" s="679"/>
      <c r="AI14" s="679"/>
      <c r="AJ14" s="679"/>
      <c r="AK14" s="679"/>
      <c r="AL14" s="676">
        <v>0.1</v>
      </c>
      <c r="AM14" s="641"/>
      <c r="AN14" s="641"/>
      <c r="AO14" s="656"/>
      <c r="AP14" s="624" t="s">
        <v>210</v>
      </c>
      <c r="AQ14" s="625"/>
      <c r="AR14" s="625"/>
      <c r="AS14" s="625"/>
      <c r="AT14" s="625"/>
      <c r="AU14" s="625"/>
      <c r="AV14" s="625"/>
      <c r="AW14" s="625"/>
      <c r="AX14" s="625"/>
      <c r="AY14" s="625"/>
      <c r="AZ14" s="625"/>
      <c r="BA14" s="625"/>
      <c r="BB14" s="625"/>
      <c r="BC14" s="626"/>
      <c r="BD14" s="627">
        <v>221961</v>
      </c>
      <c r="BE14" s="628"/>
      <c r="BF14" s="628"/>
      <c r="BG14" s="628"/>
      <c r="BH14" s="628"/>
      <c r="BI14" s="628"/>
      <c r="BJ14" s="628"/>
      <c r="BK14" s="629"/>
      <c r="BL14" s="678">
        <v>0.2</v>
      </c>
      <c r="BM14" s="678"/>
      <c r="BN14" s="678"/>
      <c r="BO14" s="678"/>
      <c r="BP14" s="679" t="s">
        <v>102</v>
      </c>
      <c r="BQ14" s="679"/>
      <c r="BR14" s="679"/>
      <c r="BS14" s="679"/>
      <c r="BT14" s="679"/>
      <c r="BU14" s="679"/>
      <c r="BV14" s="679"/>
      <c r="BW14" s="680"/>
      <c r="BY14" s="624" t="s">
        <v>211</v>
      </c>
      <c r="BZ14" s="625"/>
      <c r="CA14" s="625"/>
      <c r="CB14" s="625"/>
      <c r="CC14" s="625"/>
      <c r="CD14" s="625"/>
      <c r="CE14" s="625"/>
      <c r="CF14" s="625"/>
      <c r="CG14" s="625"/>
      <c r="CH14" s="625"/>
      <c r="CI14" s="625"/>
      <c r="CJ14" s="625"/>
      <c r="CK14" s="625"/>
      <c r="CL14" s="626"/>
      <c r="CM14" s="627">
        <v>21920156</v>
      </c>
      <c r="CN14" s="628"/>
      <c r="CO14" s="628"/>
      <c r="CP14" s="628"/>
      <c r="CQ14" s="628"/>
      <c r="CR14" s="628"/>
      <c r="CS14" s="628"/>
      <c r="CT14" s="629"/>
      <c r="CU14" s="678">
        <v>5.2</v>
      </c>
      <c r="CV14" s="678"/>
      <c r="CW14" s="678"/>
      <c r="CX14" s="678"/>
      <c r="CY14" s="615">
        <v>2520552</v>
      </c>
      <c r="CZ14" s="628"/>
      <c r="DA14" s="628"/>
      <c r="DB14" s="628"/>
      <c r="DC14" s="628"/>
      <c r="DD14" s="628"/>
      <c r="DE14" s="628"/>
      <c r="DF14" s="628"/>
      <c r="DG14" s="628"/>
      <c r="DH14" s="628"/>
      <c r="DI14" s="628"/>
      <c r="DJ14" s="628"/>
      <c r="DK14" s="629"/>
      <c r="DL14" s="615">
        <v>18681359</v>
      </c>
      <c r="DM14" s="628"/>
      <c r="DN14" s="628"/>
      <c r="DO14" s="628"/>
      <c r="DP14" s="628"/>
      <c r="DQ14" s="628"/>
      <c r="DR14" s="628"/>
      <c r="DS14" s="628"/>
      <c r="DT14" s="628"/>
      <c r="DU14" s="628"/>
      <c r="DV14" s="628"/>
      <c r="DW14" s="628"/>
      <c r="DX14" s="685"/>
    </row>
    <row r="15" spans="2:138" ht="11.25" customHeight="1">
      <c r="B15" s="624" t="s">
        <v>212</v>
      </c>
      <c r="C15" s="625"/>
      <c r="D15" s="625"/>
      <c r="E15" s="625"/>
      <c r="F15" s="625"/>
      <c r="G15" s="625"/>
      <c r="H15" s="625"/>
      <c r="I15" s="625"/>
      <c r="J15" s="625"/>
      <c r="K15" s="625"/>
      <c r="L15" s="625"/>
      <c r="M15" s="625"/>
      <c r="N15" s="625"/>
      <c r="O15" s="625"/>
      <c r="P15" s="625"/>
      <c r="Q15" s="626"/>
      <c r="R15" s="627">
        <v>147250694</v>
      </c>
      <c r="S15" s="628"/>
      <c r="T15" s="628"/>
      <c r="U15" s="628"/>
      <c r="V15" s="628"/>
      <c r="W15" s="628"/>
      <c r="X15" s="628"/>
      <c r="Y15" s="629"/>
      <c r="Z15" s="678">
        <v>33.799999999999997</v>
      </c>
      <c r="AA15" s="678"/>
      <c r="AB15" s="678"/>
      <c r="AC15" s="678"/>
      <c r="AD15" s="679">
        <v>144590060</v>
      </c>
      <c r="AE15" s="679"/>
      <c r="AF15" s="679"/>
      <c r="AG15" s="679"/>
      <c r="AH15" s="679"/>
      <c r="AI15" s="679"/>
      <c r="AJ15" s="679"/>
      <c r="AK15" s="679"/>
      <c r="AL15" s="676">
        <v>60.4</v>
      </c>
      <c r="AM15" s="641"/>
      <c r="AN15" s="641"/>
      <c r="AO15" s="656"/>
      <c r="AP15" s="624" t="s">
        <v>213</v>
      </c>
      <c r="AQ15" s="625"/>
      <c r="AR15" s="625"/>
      <c r="AS15" s="625"/>
      <c r="AT15" s="625"/>
      <c r="AU15" s="625"/>
      <c r="AV15" s="625"/>
      <c r="AW15" s="625"/>
      <c r="AX15" s="625"/>
      <c r="AY15" s="625"/>
      <c r="AZ15" s="625"/>
      <c r="BA15" s="625"/>
      <c r="BB15" s="625"/>
      <c r="BC15" s="626"/>
      <c r="BD15" s="627">
        <v>17929492</v>
      </c>
      <c r="BE15" s="628"/>
      <c r="BF15" s="628"/>
      <c r="BG15" s="628"/>
      <c r="BH15" s="628"/>
      <c r="BI15" s="628"/>
      <c r="BJ15" s="628"/>
      <c r="BK15" s="629"/>
      <c r="BL15" s="678">
        <v>18.2</v>
      </c>
      <c r="BM15" s="678"/>
      <c r="BN15" s="678"/>
      <c r="BO15" s="678"/>
      <c r="BP15" s="679" t="s">
        <v>102</v>
      </c>
      <c r="BQ15" s="679"/>
      <c r="BR15" s="679"/>
      <c r="BS15" s="679"/>
      <c r="BT15" s="679"/>
      <c r="BU15" s="679"/>
      <c r="BV15" s="679"/>
      <c r="BW15" s="680"/>
      <c r="BY15" s="624" t="s">
        <v>214</v>
      </c>
      <c r="BZ15" s="625"/>
      <c r="CA15" s="625"/>
      <c r="CB15" s="625"/>
      <c r="CC15" s="625"/>
      <c r="CD15" s="625"/>
      <c r="CE15" s="625"/>
      <c r="CF15" s="625"/>
      <c r="CG15" s="625"/>
      <c r="CH15" s="625"/>
      <c r="CI15" s="625"/>
      <c r="CJ15" s="625"/>
      <c r="CK15" s="625"/>
      <c r="CL15" s="626"/>
      <c r="CM15" s="627" t="s">
        <v>102</v>
      </c>
      <c r="CN15" s="628"/>
      <c r="CO15" s="628"/>
      <c r="CP15" s="628"/>
      <c r="CQ15" s="628"/>
      <c r="CR15" s="628"/>
      <c r="CS15" s="628"/>
      <c r="CT15" s="629"/>
      <c r="CU15" s="678" t="s">
        <v>102</v>
      </c>
      <c r="CV15" s="678"/>
      <c r="CW15" s="678"/>
      <c r="CX15" s="678"/>
      <c r="CY15" s="615" t="s">
        <v>102</v>
      </c>
      <c r="CZ15" s="628"/>
      <c r="DA15" s="628"/>
      <c r="DB15" s="628"/>
      <c r="DC15" s="628"/>
      <c r="DD15" s="628"/>
      <c r="DE15" s="628"/>
      <c r="DF15" s="628"/>
      <c r="DG15" s="628"/>
      <c r="DH15" s="628"/>
      <c r="DI15" s="628"/>
      <c r="DJ15" s="628"/>
      <c r="DK15" s="629"/>
      <c r="DL15" s="615" t="s">
        <v>102</v>
      </c>
      <c r="DM15" s="628"/>
      <c r="DN15" s="628"/>
      <c r="DO15" s="628"/>
      <c r="DP15" s="628"/>
      <c r="DQ15" s="628"/>
      <c r="DR15" s="628"/>
      <c r="DS15" s="628"/>
      <c r="DT15" s="628"/>
      <c r="DU15" s="628"/>
      <c r="DV15" s="628"/>
      <c r="DW15" s="628"/>
      <c r="DX15" s="685"/>
    </row>
    <row r="16" spans="2:138" ht="11.25" customHeight="1">
      <c r="B16" s="624" t="s">
        <v>215</v>
      </c>
      <c r="C16" s="625"/>
      <c r="D16" s="625"/>
      <c r="E16" s="625"/>
      <c r="F16" s="625"/>
      <c r="G16" s="625"/>
      <c r="H16" s="625"/>
      <c r="I16" s="625"/>
      <c r="J16" s="625"/>
      <c r="K16" s="625"/>
      <c r="L16" s="625"/>
      <c r="M16" s="625"/>
      <c r="N16" s="625"/>
      <c r="O16" s="625"/>
      <c r="P16" s="625"/>
      <c r="Q16" s="626"/>
      <c r="R16" s="627">
        <v>144590060</v>
      </c>
      <c r="S16" s="628"/>
      <c r="T16" s="628"/>
      <c r="U16" s="628"/>
      <c r="V16" s="628"/>
      <c r="W16" s="628"/>
      <c r="X16" s="628"/>
      <c r="Y16" s="629"/>
      <c r="Z16" s="676">
        <v>33.200000000000003</v>
      </c>
      <c r="AA16" s="641"/>
      <c r="AB16" s="641"/>
      <c r="AC16" s="677"/>
      <c r="AD16" s="615">
        <v>144590060</v>
      </c>
      <c r="AE16" s="628"/>
      <c r="AF16" s="628"/>
      <c r="AG16" s="628"/>
      <c r="AH16" s="628"/>
      <c r="AI16" s="628"/>
      <c r="AJ16" s="628"/>
      <c r="AK16" s="629"/>
      <c r="AL16" s="676">
        <v>60.4</v>
      </c>
      <c r="AM16" s="641"/>
      <c r="AN16" s="641"/>
      <c r="AO16" s="656"/>
      <c r="AP16" s="624" t="s">
        <v>216</v>
      </c>
      <c r="AQ16" s="625"/>
      <c r="AR16" s="625"/>
      <c r="AS16" s="625"/>
      <c r="AT16" s="625"/>
      <c r="AU16" s="625"/>
      <c r="AV16" s="625"/>
      <c r="AW16" s="625"/>
      <c r="AX16" s="625"/>
      <c r="AY16" s="625"/>
      <c r="AZ16" s="625"/>
      <c r="BA16" s="625"/>
      <c r="BB16" s="625"/>
      <c r="BC16" s="626"/>
      <c r="BD16" s="627">
        <v>870696</v>
      </c>
      <c r="BE16" s="628"/>
      <c r="BF16" s="628"/>
      <c r="BG16" s="628"/>
      <c r="BH16" s="628"/>
      <c r="BI16" s="628"/>
      <c r="BJ16" s="628"/>
      <c r="BK16" s="629"/>
      <c r="BL16" s="678">
        <v>0.9</v>
      </c>
      <c r="BM16" s="678"/>
      <c r="BN16" s="678"/>
      <c r="BO16" s="678"/>
      <c r="BP16" s="679" t="s">
        <v>102</v>
      </c>
      <c r="BQ16" s="679"/>
      <c r="BR16" s="679"/>
      <c r="BS16" s="679"/>
      <c r="BT16" s="679"/>
      <c r="BU16" s="679"/>
      <c r="BV16" s="679"/>
      <c r="BW16" s="680"/>
      <c r="BY16" s="624" t="s">
        <v>217</v>
      </c>
      <c r="BZ16" s="625"/>
      <c r="CA16" s="625"/>
      <c r="CB16" s="625"/>
      <c r="CC16" s="625"/>
      <c r="CD16" s="625"/>
      <c r="CE16" s="625"/>
      <c r="CF16" s="625"/>
      <c r="CG16" s="625"/>
      <c r="CH16" s="625"/>
      <c r="CI16" s="625"/>
      <c r="CJ16" s="625"/>
      <c r="CK16" s="625"/>
      <c r="CL16" s="626"/>
      <c r="CM16" s="627">
        <v>95780433</v>
      </c>
      <c r="CN16" s="628"/>
      <c r="CO16" s="628"/>
      <c r="CP16" s="628"/>
      <c r="CQ16" s="628"/>
      <c r="CR16" s="628"/>
      <c r="CS16" s="628"/>
      <c r="CT16" s="629"/>
      <c r="CU16" s="678">
        <v>22.5</v>
      </c>
      <c r="CV16" s="678"/>
      <c r="CW16" s="678"/>
      <c r="CX16" s="678"/>
      <c r="CY16" s="615">
        <v>3011447</v>
      </c>
      <c r="CZ16" s="628"/>
      <c r="DA16" s="628"/>
      <c r="DB16" s="628"/>
      <c r="DC16" s="628"/>
      <c r="DD16" s="628"/>
      <c r="DE16" s="628"/>
      <c r="DF16" s="628"/>
      <c r="DG16" s="628"/>
      <c r="DH16" s="628"/>
      <c r="DI16" s="628"/>
      <c r="DJ16" s="628"/>
      <c r="DK16" s="629"/>
      <c r="DL16" s="615">
        <v>73436148</v>
      </c>
      <c r="DM16" s="628"/>
      <c r="DN16" s="628"/>
      <c r="DO16" s="628"/>
      <c r="DP16" s="628"/>
      <c r="DQ16" s="628"/>
      <c r="DR16" s="628"/>
      <c r="DS16" s="628"/>
      <c r="DT16" s="628"/>
      <c r="DU16" s="628"/>
      <c r="DV16" s="628"/>
      <c r="DW16" s="628"/>
      <c r="DX16" s="685"/>
    </row>
    <row r="17" spans="2:128" ht="11.25" customHeight="1">
      <c r="B17" s="624" t="s">
        <v>218</v>
      </c>
      <c r="C17" s="625"/>
      <c r="D17" s="625"/>
      <c r="E17" s="625"/>
      <c r="F17" s="625"/>
      <c r="G17" s="625"/>
      <c r="H17" s="625"/>
      <c r="I17" s="625"/>
      <c r="J17" s="625"/>
      <c r="K17" s="625"/>
      <c r="L17" s="625"/>
      <c r="M17" s="625"/>
      <c r="N17" s="625"/>
      <c r="O17" s="625"/>
      <c r="P17" s="625"/>
      <c r="Q17" s="626"/>
      <c r="R17" s="627">
        <v>2650242</v>
      </c>
      <c r="S17" s="628"/>
      <c r="T17" s="628"/>
      <c r="U17" s="628"/>
      <c r="V17" s="628"/>
      <c r="W17" s="628"/>
      <c r="X17" s="628"/>
      <c r="Y17" s="629"/>
      <c r="Z17" s="676">
        <v>0.6</v>
      </c>
      <c r="AA17" s="641"/>
      <c r="AB17" s="641"/>
      <c r="AC17" s="677"/>
      <c r="AD17" s="615" t="s">
        <v>102</v>
      </c>
      <c r="AE17" s="628"/>
      <c r="AF17" s="628"/>
      <c r="AG17" s="628"/>
      <c r="AH17" s="628"/>
      <c r="AI17" s="628"/>
      <c r="AJ17" s="628"/>
      <c r="AK17" s="629"/>
      <c r="AL17" s="676" t="s">
        <v>102</v>
      </c>
      <c r="AM17" s="641"/>
      <c r="AN17" s="641"/>
      <c r="AO17" s="656"/>
      <c r="AP17" s="624" t="s">
        <v>219</v>
      </c>
      <c r="AQ17" s="625"/>
      <c r="AR17" s="625"/>
      <c r="AS17" s="625"/>
      <c r="AT17" s="625"/>
      <c r="AU17" s="625"/>
      <c r="AV17" s="625"/>
      <c r="AW17" s="625"/>
      <c r="AX17" s="625"/>
      <c r="AY17" s="625"/>
      <c r="AZ17" s="625"/>
      <c r="BA17" s="625"/>
      <c r="BB17" s="625"/>
      <c r="BC17" s="626"/>
      <c r="BD17" s="627">
        <v>17058796</v>
      </c>
      <c r="BE17" s="628"/>
      <c r="BF17" s="628"/>
      <c r="BG17" s="628"/>
      <c r="BH17" s="628"/>
      <c r="BI17" s="628"/>
      <c r="BJ17" s="628"/>
      <c r="BK17" s="629"/>
      <c r="BL17" s="678">
        <v>17.3</v>
      </c>
      <c r="BM17" s="678"/>
      <c r="BN17" s="678"/>
      <c r="BO17" s="678"/>
      <c r="BP17" s="679" t="s">
        <v>102</v>
      </c>
      <c r="BQ17" s="679"/>
      <c r="BR17" s="679"/>
      <c r="BS17" s="679"/>
      <c r="BT17" s="679"/>
      <c r="BU17" s="679"/>
      <c r="BV17" s="679"/>
      <c r="BW17" s="680"/>
      <c r="BY17" s="624" t="s">
        <v>220</v>
      </c>
      <c r="BZ17" s="625"/>
      <c r="CA17" s="625"/>
      <c r="CB17" s="625"/>
      <c r="CC17" s="625"/>
      <c r="CD17" s="625"/>
      <c r="CE17" s="625"/>
      <c r="CF17" s="625"/>
      <c r="CG17" s="625"/>
      <c r="CH17" s="625"/>
      <c r="CI17" s="625"/>
      <c r="CJ17" s="625"/>
      <c r="CK17" s="625"/>
      <c r="CL17" s="626"/>
      <c r="CM17" s="627">
        <v>640887</v>
      </c>
      <c r="CN17" s="628"/>
      <c r="CO17" s="628"/>
      <c r="CP17" s="628"/>
      <c r="CQ17" s="628"/>
      <c r="CR17" s="628"/>
      <c r="CS17" s="628"/>
      <c r="CT17" s="629"/>
      <c r="CU17" s="678">
        <v>0.2</v>
      </c>
      <c r="CV17" s="678"/>
      <c r="CW17" s="678"/>
      <c r="CX17" s="678"/>
      <c r="CY17" s="615" t="s">
        <v>102</v>
      </c>
      <c r="CZ17" s="628"/>
      <c r="DA17" s="628"/>
      <c r="DB17" s="628"/>
      <c r="DC17" s="628"/>
      <c r="DD17" s="628"/>
      <c r="DE17" s="628"/>
      <c r="DF17" s="628"/>
      <c r="DG17" s="628"/>
      <c r="DH17" s="628"/>
      <c r="DI17" s="628"/>
      <c r="DJ17" s="628"/>
      <c r="DK17" s="629"/>
      <c r="DL17" s="615">
        <v>42500</v>
      </c>
      <c r="DM17" s="628"/>
      <c r="DN17" s="628"/>
      <c r="DO17" s="628"/>
      <c r="DP17" s="628"/>
      <c r="DQ17" s="628"/>
      <c r="DR17" s="628"/>
      <c r="DS17" s="628"/>
      <c r="DT17" s="628"/>
      <c r="DU17" s="628"/>
      <c r="DV17" s="628"/>
      <c r="DW17" s="628"/>
      <c r="DX17" s="685"/>
    </row>
    <row r="18" spans="2:128" ht="11.25" customHeight="1">
      <c r="B18" s="624" t="s">
        <v>221</v>
      </c>
      <c r="C18" s="625"/>
      <c r="D18" s="625"/>
      <c r="E18" s="625"/>
      <c r="F18" s="625"/>
      <c r="G18" s="625"/>
      <c r="H18" s="625"/>
      <c r="I18" s="625"/>
      <c r="J18" s="625"/>
      <c r="K18" s="625"/>
      <c r="L18" s="625"/>
      <c r="M18" s="625"/>
      <c r="N18" s="625"/>
      <c r="O18" s="625"/>
      <c r="P18" s="625"/>
      <c r="Q18" s="626"/>
      <c r="R18" s="627">
        <v>10392</v>
      </c>
      <c r="S18" s="628"/>
      <c r="T18" s="628"/>
      <c r="U18" s="628"/>
      <c r="V18" s="628"/>
      <c r="W18" s="628"/>
      <c r="X18" s="628"/>
      <c r="Y18" s="629"/>
      <c r="Z18" s="676">
        <v>0</v>
      </c>
      <c r="AA18" s="641"/>
      <c r="AB18" s="641"/>
      <c r="AC18" s="677"/>
      <c r="AD18" s="615" t="s">
        <v>102</v>
      </c>
      <c r="AE18" s="628"/>
      <c r="AF18" s="628"/>
      <c r="AG18" s="628"/>
      <c r="AH18" s="628"/>
      <c r="AI18" s="628"/>
      <c r="AJ18" s="628"/>
      <c r="AK18" s="629"/>
      <c r="AL18" s="676" t="s">
        <v>102</v>
      </c>
      <c r="AM18" s="641"/>
      <c r="AN18" s="641"/>
      <c r="AO18" s="656"/>
      <c r="AP18" s="624" t="s">
        <v>222</v>
      </c>
      <c r="AQ18" s="625"/>
      <c r="AR18" s="625"/>
      <c r="AS18" s="625"/>
      <c r="AT18" s="625"/>
      <c r="AU18" s="625"/>
      <c r="AV18" s="625"/>
      <c r="AW18" s="625"/>
      <c r="AX18" s="625"/>
      <c r="AY18" s="625"/>
      <c r="AZ18" s="625"/>
      <c r="BA18" s="625"/>
      <c r="BB18" s="625"/>
      <c r="BC18" s="626"/>
      <c r="BD18" s="627">
        <v>29050979</v>
      </c>
      <c r="BE18" s="628"/>
      <c r="BF18" s="628"/>
      <c r="BG18" s="628"/>
      <c r="BH18" s="628"/>
      <c r="BI18" s="628"/>
      <c r="BJ18" s="628"/>
      <c r="BK18" s="629"/>
      <c r="BL18" s="678">
        <v>29.5</v>
      </c>
      <c r="BM18" s="678"/>
      <c r="BN18" s="678"/>
      <c r="BO18" s="678"/>
      <c r="BP18" s="679" t="s">
        <v>102</v>
      </c>
      <c r="BQ18" s="679"/>
      <c r="BR18" s="679"/>
      <c r="BS18" s="679"/>
      <c r="BT18" s="679"/>
      <c r="BU18" s="679"/>
      <c r="BV18" s="679"/>
      <c r="BW18" s="680"/>
      <c r="BY18" s="624" t="s">
        <v>223</v>
      </c>
      <c r="BZ18" s="625"/>
      <c r="CA18" s="625"/>
      <c r="CB18" s="625"/>
      <c r="CC18" s="625"/>
      <c r="CD18" s="625"/>
      <c r="CE18" s="625"/>
      <c r="CF18" s="625"/>
      <c r="CG18" s="625"/>
      <c r="CH18" s="625"/>
      <c r="CI18" s="625"/>
      <c r="CJ18" s="625"/>
      <c r="CK18" s="625"/>
      <c r="CL18" s="626"/>
      <c r="CM18" s="627">
        <v>64594649</v>
      </c>
      <c r="CN18" s="628"/>
      <c r="CO18" s="628"/>
      <c r="CP18" s="628"/>
      <c r="CQ18" s="628"/>
      <c r="CR18" s="628"/>
      <c r="CS18" s="628"/>
      <c r="CT18" s="629"/>
      <c r="CU18" s="678">
        <v>15.2</v>
      </c>
      <c r="CV18" s="678"/>
      <c r="CW18" s="678"/>
      <c r="CX18" s="678"/>
      <c r="CY18" s="615" t="s">
        <v>102</v>
      </c>
      <c r="CZ18" s="628"/>
      <c r="DA18" s="628"/>
      <c r="DB18" s="628"/>
      <c r="DC18" s="628"/>
      <c r="DD18" s="628"/>
      <c r="DE18" s="628"/>
      <c r="DF18" s="628"/>
      <c r="DG18" s="628"/>
      <c r="DH18" s="628"/>
      <c r="DI18" s="628"/>
      <c r="DJ18" s="628"/>
      <c r="DK18" s="629"/>
      <c r="DL18" s="615">
        <v>62553196</v>
      </c>
      <c r="DM18" s="628"/>
      <c r="DN18" s="628"/>
      <c r="DO18" s="628"/>
      <c r="DP18" s="628"/>
      <c r="DQ18" s="628"/>
      <c r="DR18" s="628"/>
      <c r="DS18" s="628"/>
      <c r="DT18" s="628"/>
      <c r="DU18" s="628"/>
      <c r="DV18" s="628"/>
      <c r="DW18" s="628"/>
      <c r="DX18" s="685"/>
    </row>
    <row r="19" spans="2:128" ht="11.25" customHeight="1">
      <c r="B19" s="624" t="s">
        <v>224</v>
      </c>
      <c r="C19" s="625"/>
      <c r="D19" s="625"/>
      <c r="E19" s="625"/>
      <c r="F19" s="625"/>
      <c r="G19" s="625"/>
      <c r="H19" s="625"/>
      <c r="I19" s="625"/>
      <c r="J19" s="625"/>
      <c r="K19" s="625"/>
      <c r="L19" s="625"/>
      <c r="M19" s="625"/>
      <c r="N19" s="625"/>
      <c r="O19" s="625"/>
      <c r="P19" s="625"/>
      <c r="Q19" s="626"/>
      <c r="R19" s="627">
        <v>259106163</v>
      </c>
      <c r="S19" s="628"/>
      <c r="T19" s="628"/>
      <c r="U19" s="628"/>
      <c r="V19" s="628"/>
      <c r="W19" s="628"/>
      <c r="X19" s="628"/>
      <c r="Y19" s="629"/>
      <c r="Z19" s="676">
        <v>59.5</v>
      </c>
      <c r="AA19" s="641"/>
      <c r="AB19" s="641"/>
      <c r="AC19" s="677"/>
      <c r="AD19" s="615">
        <v>238368871</v>
      </c>
      <c r="AE19" s="628"/>
      <c r="AF19" s="628"/>
      <c r="AG19" s="628"/>
      <c r="AH19" s="628"/>
      <c r="AI19" s="628"/>
      <c r="AJ19" s="628"/>
      <c r="AK19" s="629"/>
      <c r="AL19" s="676">
        <v>99.6</v>
      </c>
      <c r="AM19" s="641"/>
      <c r="AN19" s="641"/>
      <c r="AO19" s="656"/>
      <c r="AP19" s="624" t="s">
        <v>225</v>
      </c>
      <c r="AQ19" s="625"/>
      <c r="AR19" s="625"/>
      <c r="AS19" s="625"/>
      <c r="AT19" s="625"/>
      <c r="AU19" s="625"/>
      <c r="AV19" s="625"/>
      <c r="AW19" s="625"/>
      <c r="AX19" s="625"/>
      <c r="AY19" s="625"/>
      <c r="AZ19" s="625"/>
      <c r="BA19" s="625"/>
      <c r="BB19" s="625"/>
      <c r="BC19" s="626"/>
      <c r="BD19" s="627">
        <v>1781666</v>
      </c>
      <c r="BE19" s="628"/>
      <c r="BF19" s="628"/>
      <c r="BG19" s="628"/>
      <c r="BH19" s="628"/>
      <c r="BI19" s="628"/>
      <c r="BJ19" s="628"/>
      <c r="BK19" s="629"/>
      <c r="BL19" s="678">
        <v>1.8</v>
      </c>
      <c r="BM19" s="678"/>
      <c r="BN19" s="678"/>
      <c r="BO19" s="678"/>
      <c r="BP19" s="679" t="s">
        <v>102</v>
      </c>
      <c r="BQ19" s="679"/>
      <c r="BR19" s="679"/>
      <c r="BS19" s="679"/>
      <c r="BT19" s="679"/>
      <c r="BU19" s="679"/>
      <c r="BV19" s="679"/>
      <c r="BW19" s="680"/>
      <c r="BY19" s="624" t="s">
        <v>226</v>
      </c>
      <c r="BZ19" s="625"/>
      <c r="CA19" s="625"/>
      <c r="CB19" s="625"/>
      <c r="CC19" s="625"/>
      <c r="CD19" s="625"/>
      <c r="CE19" s="625"/>
      <c r="CF19" s="625"/>
      <c r="CG19" s="625"/>
      <c r="CH19" s="625"/>
      <c r="CI19" s="625"/>
      <c r="CJ19" s="625"/>
      <c r="CK19" s="625"/>
      <c r="CL19" s="626"/>
      <c r="CM19" s="627" t="s">
        <v>102</v>
      </c>
      <c r="CN19" s="628"/>
      <c r="CO19" s="628"/>
      <c r="CP19" s="628"/>
      <c r="CQ19" s="628"/>
      <c r="CR19" s="628"/>
      <c r="CS19" s="628"/>
      <c r="CT19" s="629"/>
      <c r="CU19" s="678" t="s">
        <v>102</v>
      </c>
      <c r="CV19" s="678"/>
      <c r="CW19" s="678"/>
      <c r="CX19" s="678"/>
      <c r="CY19" s="615" t="s">
        <v>102</v>
      </c>
      <c r="CZ19" s="628"/>
      <c r="DA19" s="628"/>
      <c r="DB19" s="628"/>
      <c r="DC19" s="628"/>
      <c r="DD19" s="628"/>
      <c r="DE19" s="628"/>
      <c r="DF19" s="628"/>
      <c r="DG19" s="628"/>
      <c r="DH19" s="628"/>
      <c r="DI19" s="628"/>
      <c r="DJ19" s="628"/>
      <c r="DK19" s="629"/>
      <c r="DL19" s="615" t="s">
        <v>102</v>
      </c>
      <c r="DM19" s="628"/>
      <c r="DN19" s="628"/>
      <c r="DO19" s="628"/>
      <c r="DP19" s="628"/>
      <c r="DQ19" s="628"/>
      <c r="DR19" s="628"/>
      <c r="DS19" s="628"/>
      <c r="DT19" s="628"/>
      <c r="DU19" s="628"/>
      <c r="DV19" s="628"/>
      <c r="DW19" s="628"/>
      <c r="DX19" s="685"/>
    </row>
    <row r="20" spans="2:128" ht="11.25" customHeight="1">
      <c r="B20" s="624" t="s">
        <v>227</v>
      </c>
      <c r="C20" s="625"/>
      <c r="D20" s="625"/>
      <c r="E20" s="625"/>
      <c r="F20" s="625"/>
      <c r="G20" s="625"/>
      <c r="H20" s="625"/>
      <c r="I20" s="625"/>
      <c r="J20" s="625"/>
      <c r="K20" s="625"/>
      <c r="L20" s="625"/>
      <c r="M20" s="625"/>
      <c r="N20" s="625"/>
      <c r="O20" s="625"/>
      <c r="P20" s="625"/>
      <c r="Q20" s="626"/>
      <c r="R20" s="627">
        <v>434580</v>
      </c>
      <c r="S20" s="628"/>
      <c r="T20" s="628"/>
      <c r="U20" s="628"/>
      <c r="V20" s="628"/>
      <c r="W20" s="628"/>
      <c r="X20" s="628"/>
      <c r="Y20" s="629"/>
      <c r="Z20" s="676">
        <v>0.1</v>
      </c>
      <c r="AA20" s="641"/>
      <c r="AB20" s="641"/>
      <c r="AC20" s="677"/>
      <c r="AD20" s="615">
        <v>434580</v>
      </c>
      <c r="AE20" s="628"/>
      <c r="AF20" s="628"/>
      <c r="AG20" s="628"/>
      <c r="AH20" s="628"/>
      <c r="AI20" s="628"/>
      <c r="AJ20" s="628"/>
      <c r="AK20" s="629"/>
      <c r="AL20" s="676">
        <v>0.2</v>
      </c>
      <c r="AM20" s="641"/>
      <c r="AN20" s="641"/>
      <c r="AO20" s="656"/>
      <c r="AP20" s="682" t="s">
        <v>228</v>
      </c>
      <c r="AQ20" s="683"/>
      <c r="AR20" s="683"/>
      <c r="AS20" s="683"/>
      <c r="AT20" s="683"/>
      <c r="AU20" s="683"/>
      <c r="AV20" s="683"/>
      <c r="AW20" s="683"/>
      <c r="AX20" s="683"/>
      <c r="AY20" s="683"/>
      <c r="AZ20" s="683"/>
      <c r="BA20" s="683"/>
      <c r="BB20" s="683"/>
      <c r="BC20" s="684"/>
      <c r="BD20" s="627">
        <v>1046871</v>
      </c>
      <c r="BE20" s="628"/>
      <c r="BF20" s="628"/>
      <c r="BG20" s="628"/>
      <c r="BH20" s="628"/>
      <c r="BI20" s="628"/>
      <c r="BJ20" s="628"/>
      <c r="BK20" s="629"/>
      <c r="BL20" s="678">
        <v>1.1000000000000001</v>
      </c>
      <c r="BM20" s="678"/>
      <c r="BN20" s="678"/>
      <c r="BO20" s="678"/>
      <c r="BP20" s="679" t="s">
        <v>102</v>
      </c>
      <c r="BQ20" s="679"/>
      <c r="BR20" s="679"/>
      <c r="BS20" s="679"/>
      <c r="BT20" s="679"/>
      <c r="BU20" s="679"/>
      <c r="BV20" s="679"/>
      <c r="BW20" s="680"/>
      <c r="BY20" s="682" t="s">
        <v>229</v>
      </c>
      <c r="BZ20" s="683"/>
      <c r="CA20" s="683"/>
      <c r="CB20" s="683"/>
      <c r="CC20" s="683"/>
      <c r="CD20" s="683"/>
      <c r="CE20" s="683"/>
      <c r="CF20" s="683"/>
      <c r="CG20" s="683"/>
      <c r="CH20" s="683"/>
      <c r="CI20" s="683"/>
      <c r="CJ20" s="683"/>
      <c r="CK20" s="683"/>
      <c r="CL20" s="684"/>
      <c r="CM20" s="627" t="s">
        <v>102</v>
      </c>
      <c r="CN20" s="628"/>
      <c r="CO20" s="628"/>
      <c r="CP20" s="628"/>
      <c r="CQ20" s="628"/>
      <c r="CR20" s="628"/>
      <c r="CS20" s="628"/>
      <c r="CT20" s="629"/>
      <c r="CU20" s="678" t="s">
        <v>102</v>
      </c>
      <c r="CV20" s="678"/>
      <c r="CW20" s="678"/>
      <c r="CX20" s="678"/>
      <c r="CY20" s="615" t="s">
        <v>102</v>
      </c>
      <c r="CZ20" s="628"/>
      <c r="DA20" s="628"/>
      <c r="DB20" s="628"/>
      <c r="DC20" s="628"/>
      <c r="DD20" s="628"/>
      <c r="DE20" s="628"/>
      <c r="DF20" s="628"/>
      <c r="DG20" s="628"/>
      <c r="DH20" s="628"/>
      <c r="DI20" s="628"/>
      <c r="DJ20" s="628"/>
      <c r="DK20" s="629"/>
      <c r="DL20" s="615" t="s">
        <v>102</v>
      </c>
      <c r="DM20" s="628"/>
      <c r="DN20" s="628"/>
      <c r="DO20" s="628"/>
      <c r="DP20" s="628"/>
      <c r="DQ20" s="628"/>
      <c r="DR20" s="628"/>
      <c r="DS20" s="628"/>
      <c r="DT20" s="628"/>
      <c r="DU20" s="628"/>
      <c r="DV20" s="628"/>
      <c r="DW20" s="628"/>
      <c r="DX20" s="685"/>
    </row>
    <row r="21" spans="2:128" ht="11.25" customHeight="1">
      <c r="B21" s="624" t="s">
        <v>230</v>
      </c>
      <c r="C21" s="625"/>
      <c r="D21" s="625"/>
      <c r="E21" s="625"/>
      <c r="F21" s="625"/>
      <c r="G21" s="625"/>
      <c r="H21" s="625"/>
      <c r="I21" s="625"/>
      <c r="J21" s="625"/>
      <c r="K21" s="625"/>
      <c r="L21" s="625"/>
      <c r="M21" s="625"/>
      <c r="N21" s="625"/>
      <c r="O21" s="625"/>
      <c r="P21" s="625"/>
      <c r="Q21" s="626"/>
      <c r="R21" s="627">
        <v>2376875</v>
      </c>
      <c r="S21" s="628"/>
      <c r="T21" s="628"/>
      <c r="U21" s="628"/>
      <c r="V21" s="628"/>
      <c r="W21" s="628"/>
      <c r="X21" s="628"/>
      <c r="Y21" s="629"/>
      <c r="Z21" s="676">
        <v>0.5</v>
      </c>
      <c r="AA21" s="641"/>
      <c r="AB21" s="641"/>
      <c r="AC21" s="677"/>
      <c r="AD21" s="615" t="s">
        <v>102</v>
      </c>
      <c r="AE21" s="628"/>
      <c r="AF21" s="628"/>
      <c r="AG21" s="628"/>
      <c r="AH21" s="628"/>
      <c r="AI21" s="628"/>
      <c r="AJ21" s="628"/>
      <c r="AK21" s="629"/>
      <c r="AL21" s="676" t="s">
        <v>102</v>
      </c>
      <c r="AM21" s="641"/>
      <c r="AN21" s="641"/>
      <c r="AO21" s="656"/>
      <c r="AP21" s="682" t="s">
        <v>231</v>
      </c>
      <c r="AQ21" s="683"/>
      <c r="AR21" s="683"/>
      <c r="AS21" s="683"/>
      <c r="AT21" s="683"/>
      <c r="AU21" s="683"/>
      <c r="AV21" s="683"/>
      <c r="AW21" s="683"/>
      <c r="AX21" s="683"/>
      <c r="AY21" s="683"/>
      <c r="AZ21" s="683"/>
      <c r="BA21" s="683"/>
      <c r="BB21" s="683"/>
      <c r="BC21" s="684"/>
      <c r="BD21" s="627">
        <v>281934</v>
      </c>
      <c r="BE21" s="628"/>
      <c r="BF21" s="628"/>
      <c r="BG21" s="628"/>
      <c r="BH21" s="628"/>
      <c r="BI21" s="628"/>
      <c r="BJ21" s="628"/>
      <c r="BK21" s="629"/>
      <c r="BL21" s="678">
        <v>0.3</v>
      </c>
      <c r="BM21" s="678"/>
      <c r="BN21" s="678"/>
      <c r="BO21" s="678"/>
      <c r="BP21" s="679" t="s">
        <v>102</v>
      </c>
      <c r="BQ21" s="679"/>
      <c r="BR21" s="679"/>
      <c r="BS21" s="679"/>
      <c r="BT21" s="679"/>
      <c r="BU21" s="679"/>
      <c r="BV21" s="679"/>
      <c r="BW21" s="680"/>
      <c r="BY21" s="682" t="s">
        <v>232</v>
      </c>
      <c r="BZ21" s="683"/>
      <c r="CA21" s="683"/>
      <c r="CB21" s="683"/>
      <c r="CC21" s="683"/>
      <c r="CD21" s="683"/>
      <c r="CE21" s="683"/>
      <c r="CF21" s="683"/>
      <c r="CG21" s="683"/>
      <c r="CH21" s="683"/>
      <c r="CI21" s="683"/>
      <c r="CJ21" s="683"/>
      <c r="CK21" s="683"/>
      <c r="CL21" s="684"/>
      <c r="CM21" s="627">
        <v>101049</v>
      </c>
      <c r="CN21" s="628"/>
      <c r="CO21" s="628"/>
      <c r="CP21" s="628"/>
      <c r="CQ21" s="628"/>
      <c r="CR21" s="628"/>
      <c r="CS21" s="628"/>
      <c r="CT21" s="629"/>
      <c r="CU21" s="678">
        <v>0</v>
      </c>
      <c r="CV21" s="678"/>
      <c r="CW21" s="678"/>
      <c r="CX21" s="678"/>
      <c r="CY21" s="615" t="s">
        <v>102</v>
      </c>
      <c r="CZ21" s="628"/>
      <c r="DA21" s="628"/>
      <c r="DB21" s="628"/>
      <c r="DC21" s="628"/>
      <c r="DD21" s="628"/>
      <c r="DE21" s="628"/>
      <c r="DF21" s="628"/>
      <c r="DG21" s="628"/>
      <c r="DH21" s="628"/>
      <c r="DI21" s="628"/>
      <c r="DJ21" s="628"/>
      <c r="DK21" s="629"/>
      <c r="DL21" s="615">
        <v>101049</v>
      </c>
      <c r="DM21" s="628"/>
      <c r="DN21" s="628"/>
      <c r="DO21" s="628"/>
      <c r="DP21" s="628"/>
      <c r="DQ21" s="628"/>
      <c r="DR21" s="628"/>
      <c r="DS21" s="628"/>
      <c r="DT21" s="628"/>
      <c r="DU21" s="628"/>
      <c r="DV21" s="628"/>
      <c r="DW21" s="628"/>
      <c r="DX21" s="685"/>
    </row>
    <row r="22" spans="2:128" ht="11.25" customHeight="1">
      <c r="B22" s="624" t="s">
        <v>233</v>
      </c>
      <c r="C22" s="625"/>
      <c r="D22" s="625"/>
      <c r="E22" s="625"/>
      <c r="F22" s="625"/>
      <c r="G22" s="625"/>
      <c r="H22" s="625"/>
      <c r="I22" s="625"/>
      <c r="J22" s="625"/>
      <c r="K22" s="625"/>
      <c r="L22" s="625"/>
      <c r="M22" s="625"/>
      <c r="N22" s="625"/>
      <c r="O22" s="625"/>
      <c r="P22" s="625"/>
      <c r="Q22" s="626"/>
      <c r="R22" s="627">
        <v>4821159</v>
      </c>
      <c r="S22" s="628"/>
      <c r="T22" s="628"/>
      <c r="U22" s="628"/>
      <c r="V22" s="628"/>
      <c r="W22" s="628"/>
      <c r="X22" s="628"/>
      <c r="Y22" s="629"/>
      <c r="Z22" s="676">
        <v>1.1000000000000001</v>
      </c>
      <c r="AA22" s="641"/>
      <c r="AB22" s="641"/>
      <c r="AC22" s="677"/>
      <c r="AD22" s="615">
        <v>333298</v>
      </c>
      <c r="AE22" s="628"/>
      <c r="AF22" s="628"/>
      <c r="AG22" s="628"/>
      <c r="AH22" s="628"/>
      <c r="AI22" s="628"/>
      <c r="AJ22" s="628"/>
      <c r="AK22" s="629"/>
      <c r="AL22" s="676">
        <v>0.1</v>
      </c>
      <c r="AM22" s="641"/>
      <c r="AN22" s="641"/>
      <c r="AO22" s="656"/>
      <c r="AP22" s="682" t="s">
        <v>234</v>
      </c>
      <c r="AQ22" s="683"/>
      <c r="AR22" s="683"/>
      <c r="AS22" s="683"/>
      <c r="AT22" s="683"/>
      <c r="AU22" s="683"/>
      <c r="AV22" s="683"/>
      <c r="AW22" s="683"/>
      <c r="AX22" s="683"/>
      <c r="AY22" s="683"/>
      <c r="AZ22" s="683"/>
      <c r="BA22" s="683"/>
      <c r="BB22" s="683"/>
      <c r="BC22" s="684"/>
      <c r="BD22" s="627">
        <v>745798</v>
      </c>
      <c r="BE22" s="628"/>
      <c r="BF22" s="628"/>
      <c r="BG22" s="628"/>
      <c r="BH22" s="628"/>
      <c r="BI22" s="628"/>
      <c r="BJ22" s="628"/>
      <c r="BK22" s="629"/>
      <c r="BL22" s="678">
        <v>0.8</v>
      </c>
      <c r="BM22" s="678"/>
      <c r="BN22" s="678"/>
      <c r="BO22" s="678"/>
      <c r="BP22" s="679" t="s">
        <v>102</v>
      </c>
      <c r="BQ22" s="679"/>
      <c r="BR22" s="679"/>
      <c r="BS22" s="679"/>
      <c r="BT22" s="679"/>
      <c r="BU22" s="679"/>
      <c r="BV22" s="679"/>
      <c r="BW22" s="680"/>
      <c r="BY22" s="682" t="s">
        <v>235</v>
      </c>
      <c r="BZ22" s="683"/>
      <c r="CA22" s="683"/>
      <c r="CB22" s="683"/>
      <c r="CC22" s="683"/>
      <c r="CD22" s="683"/>
      <c r="CE22" s="683"/>
      <c r="CF22" s="683"/>
      <c r="CG22" s="683"/>
      <c r="CH22" s="683"/>
      <c r="CI22" s="683"/>
      <c r="CJ22" s="683"/>
      <c r="CK22" s="683"/>
      <c r="CL22" s="684"/>
      <c r="CM22" s="627">
        <v>200322</v>
      </c>
      <c r="CN22" s="628"/>
      <c r="CO22" s="628"/>
      <c r="CP22" s="628"/>
      <c r="CQ22" s="628"/>
      <c r="CR22" s="628"/>
      <c r="CS22" s="628"/>
      <c r="CT22" s="629"/>
      <c r="CU22" s="678">
        <v>0</v>
      </c>
      <c r="CV22" s="678"/>
      <c r="CW22" s="678"/>
      <c r="CX22" s="678"/>
      <c r="CY22" s="615" t="s">
        <v>102</v>
      </c>
      <c r="CZ22" s="628"/>
      <c r="DA22" s="628"/>
      <c r="DB22" s="628"/>
      <c r="DC22" s="628"/>
      <c r="DD22" s="628"/>
      <c r="DE22" s="628"/>
      <c r="DF22" s="628"/>
      <c r="DG22" s="628"/>
      <c r="DH22" s="628"/>
      <c r="DI22" s="628"/>
      <c r="DJ22" s="628"/>
      <c r="DK22" s="629"/>
      <c r="DL22" s="615">
        <v>200322</v>
      </c>
      <c r="DM22" s="628"/>
      <c r="DN22" s="628"/>
      <c r="DO22" s="628"/>
      <c r="DP22" s="628"/>
      <c r="DQ22" s="628"/>
      <c r="DR22" s="628"/>
      <c r="DS22" s="628"/>
      <c r="DT22" s="628"/>
      <c r="DU22" s="628"/>
      <c r="DV22" s="628"/>
      <c r="DW22" s="628"/>
      <c r="DX22" s="685"/>
    </row>
    <row r="23" spans="2:128" ht="11.25" customHeight="1">
      <c r="B23" s="624" t="s">
        <v>236</v>
      </c>
      <c r="C23" s="625"/>
      <c r="D23" s="625"/>
      <c r="E23" s="625"/>
      <c r="F23" s="625"/>
      <c r="G23" s="625"/>
      <c r="H23" s="625"/>
      <c r="I23" s="625"/>
      <c r="J23" s="625"/>
      <c r="K23" s="625"/>
      <c r="L23" s="625"/>
      <c r="M23" s="625"/>
      <c r="N23" s="625"/>
      <c r="O23" s="625"/>
      <c r="P23" s="625"/>
      <c r="Q23" s="626"/>
      <c r="R23" s="627">
        <v>1555281</v>
      </c>
      <c r="S23" s="628"/>
      <c r="T23" s="628"/>
      <c r="U23" s="628"/>
      <c r="V23" s="628"/>
      <c r="W23" s="628"/>
      <c r="X23" s="628"/>
      <c r="Y23" s="629"/>
      <c r="Z23" s="676">
        <v>0.4</v>
      </c>
      <c r="AA23" s="641"/>
      <c r="AB23" s="641"/>
      <c r="AC23" s="677"/>
      <c r="AD23" s="615" t="s">
        <v>102</v>
      </c>
      <c r="AE23" s="628"/>
      <c r="AF23" s="628"/>
      <c r="AG23" s="628"/>
      <c r="AH23" s="628"/>
      <c r="AI23" s="628"/>
      <c r="AJ23" s="628"/>
      <c r="AK23" s="629"/>
      <c r="AL23" s="676" t="s">
        <v>102</v>
      </c>
      <c r="AM23" s="641"/>
      <c r="AN23" s="641"/>
      <c r="AO23" s="656"/>
      <c r="AP23" s="682" t="s">
        <v>237</v>
      </c>
      <c r="AQ23" s="683"/>
      <c r="AR23" s="683"/>
      <c r="AS23" s="683"/>
      <c r="AT23" s="683"/>
      <c r="AU23" s="683"/>
      <c r="AV23" s="683"/>
      <c r="AW23" s="683"/>
      <c r="AX23" s="683"/>
      <c r="AY23" s="683"/>
      <c r="AZ23" s="683"/>
      <c r="BA23" s="683"/>
      <c r="BB23" s="683"/>
      <c r="BC23" s="684"/>
      <c r="BD23" s="627">
        <v>9195384</v>
      </c>
      <c r="BE23" s="628"/>
      <c r="BF23" s="628"/>
      <c r="BG23" s="628"/>
      <c r="BH23" s="628"/>
      <c r="BI23" s="628"/>
      <c r="BJ23" s="628"/>
      <c r="BK23" s="629"/>
      <c r="BL23" s="678">
        <v>9.3000000000000007</v>
      </c>
      <c r="BM23" s="678"/>
      <c r="BN23" s="678"/>
      <c r="BO23" s="678"/>
      <c r="BP23" s="679" t="s">
        <v>102</v>
      </c>
      <c r="BQ23" s="679"/>
      <c r="BR23" s="679"/>
      <c r="BS23" s="679"/>
      <c r="BT23" s="679"/>
      <c r="BU23" s="679"/>
      <c r="BV23" s="679"/>
      <c r="BW23" s="680"/>
      <c r="BY23" s="682" t="s">
        <v>238</v>
      </c>
      <c r="BZ23" s="683"/>
      <c r="CA23" s="683"/>
      <c r="CB23" s="683"/>
      <c r="CC23" s="683"/>
      <c r="CD23" s="683"/>
      <c r="CE23" s="683"/>
      <c r="CF23" s="683"/>
      <c r="CG23" s="683"/>
      <c r="CH23" s="683"/>
      <c r="CI23" s="683"/>
      <c r="CJ23" s="683"/>
      <c r="CK23" s="683"/>
      <c r="CL23" s="684"/>
      <c r="CM23" s="627">
        <v>131794</v>
      </c>
      <c r="CN23" s="628"/>
      <c r="CO23" s="628"/>
      <c r="CP23" s="628"/>
      <c r="CQ23" s="628"/>
      <c r="CR23" s="628"/>
      <c r="CS23" s="628"/>
      <c r="CT23" s="629"/>
      <c r="CU23" s="678">
        <v>0</v>
      </c>
      <c r="CV23" s="678"/>
      <c r="CW23" s="678"/>
      <c r="CX23" s="678"/>
      <c r="CY23" s="615" t="s">
        <v>102</v>
      </c>
      <c r="CZ23" s="628"/>
      <c r="DA23" s="628"/>
      <c r="DB23" s="628"/>
      <c r="DC23" s="628"/>
      <c r="DD23" s="628"/>
      <c r="DE23" s="628"/>
      <c r="DF23" s="628"/>
      <c r="DG23" s="628"/>
      <c r="DH23" s="628"/>
      <c r="DI23" s="628"/>
      <c r="DJ23" s="628"/>
      <c r="DK23" s="629"/>
      <c r="DL23" s="615">
        <v>131794</v>
      </c>
      <c r="DM23" s="628"/>
      <c r="DN23" s="628"/>
      <c r="DO23" s="628"/>
      <c r="DP23" s="628"/>
      <c r="DQ23" s="628"/>
      <c r="DR23" s="628"/>
      <c r="DS23" s="628"/>
      <c r="DT23" s="628"/>
      <c r="DU23" s="628"/>
      <c r="DV23" s="628"/>
      <c r="DW23" s="628"/>
      <c r="DX23" s="685"/>
    </row>
    <row r="24" spans="2:128" ht="11.25" customHeight="1">
      <c r="B24" s="624" t="s">
        <v>239</v>
      </c>
      <c r="C24" s="625"/>
      <c r="D24" s="625"/>
      <c r="E24" s="625"/>
      <c r="F24" s="625"/>
      <c r="G24" s="625"/>
      <c r="H24" s="625"/>
      <c r="I24" s="625"/>
      <c r="J24" s="625"/>
      <c r="K24" s="625"/>
      <c r="L24" s="625"/>
      <c r="M24" s="625"/>
      <c r="N24" s="625"/>
      <c r="O24" s="625"/>
      <c r="P24" s="625"/>
      <c r="Q24" s="626"/>
      <c r="R24" s="627">
        <v>56931993</v>
      </c>
      <c r="S24" s="628"/>
      <c r="T24" s="628"/>
      <c r="U24" s="628"/>
      <c r="V24" s="628"/>
      <c r="W24" s="628"/>
      <c r="X24" s="628"/>
      <c r="Y24" s="629"/>
      <c r="Z24" s="676">
        <v>13.1</v>
      </c>
      <c r="AA24" s="641"/>
      <c r="AB24" s="641"/>
      <c r="AC24" s="677"/>
      <c r="AD24" s="615" t="s">
        <v>102</v>
      </c>
      <c r="AE24" s="628"/>
      <c r="AF24" s="628"/>
      <c r="AG24" s="628"/>
      <c r="AH24" s="628"/>
      <c r="AI24" s="628"/>
      <c r="AJ24" s="628"/>
      <c r="AK24" s="629"/>
      <c r="AL24" s="676" t="s">
        <v>102</v>
      </c>
      <c r="AM24" s="641"/>
      <c r="AN24" s="641"/>
      <c r="AO24" s="656"/>
      <c r="AP24" s="682" t="s">
        <v>240</v>
      </c>
      <c r="AQ24" s="683"/>
      <c r="AR24" s="683"/>
      <c r="AS24" s="683"/>
      <c r="AT24" s="683"/>
      <c r="AU24" s="683"/>
      <c r="AV24" s="683"/>
      <c r="AW24" s="683"/>
      <c r="AX24" s="683"/>
      <c r="AY24" s="683"/>
      <c r="AZ24" s="683"/>
      <c r="BA24" s="683"/>
      <c r="BB24" s="683"/>
      <c r="BC24" s="684"/>
      <c r="BD24" s="627">
        <v>10167843</v>
      </c>
      <c r="BE24" s="628"/>
      <c r="BF24" s="628"/>
      <c r="BG24" s="628"/>
      <c r="BH24" s="628"/>
      <c r="BI24" s="628"/>
      <c r="BJ24" s="628"/>
      <c r="BK24" s="629"/>
      <c r="BL24" s="678">
        <v>10.3</v>
      </c>
      <c r="BM24" s="678"/>
      <c r="BN24" s="678"/>
      <c r="BO24" s="678"/>
      <c r="BP24" s="679" t="s">
        <v>102</v>
      </c>
      <c r="BQ24" s="679"/>
      <c r="BR24" s="679"/>
      <c r="BS24" s="679"/>
      <c r="BT24" s="679"/>
      <c r="BU24" s="679"/>
      <c r="BV24" s="679"/>
      <c r="BW24" s="680"/>
      <c r="BY24" s="682" t="s">
        <v>241</v>
      </c>
      <c r="BZ24" s="683"/>
      <c r="CA24" s="683"/>
      <c r="CB24" s="683"/>
      <c r="CC24" s="683"/>
      <c r="CD24" s="683"/>
      <c r="CE24" s="683"/>
      <c r="CF24" s="683"/>
      <c r="CG24" s="683"/>
      <c r="CH24" s="683"/>
      <c r="CI24" s="683"/>
      <c r="CJ24" s="683"/>
      <c r="CK24" s="683"/>
      <c r="CL24" s="684"/>
      <c r="CM24" s="627">
        <v>14341925</v>
      </c>
      <c r="CN24" s="628"/>
      <c r="CO24" s="628"/>
      <c r="CP24" s="628"/>
      <c r="CQ24" s="628"/>
      <c r="CR24" s="628"/>
      <c r="CS24" s="628"/>
      <c r="CT24" s="629"/>
      <c r="CU24" s="678">
        <v>3.4</v>
      </c>
      <c r="CV24" s="678"/>
      <c r="CW24" s="678"/>
      <c r="CX24" s="678"/>
      <c r="CY24" s="615" t="s">
        <v>102</v>
      </c>
      <c r="CZ24" s="628"/>
      <c r="DA24" s="628"/>
      <c r="DB24" s="628"/>
      <c r="DC24" s="628"/>
      <c r="DD24" s="628"/>
      <c r="DE24" s="628"/>
      <c r="DF24" s="628"/>
      <c r="DG24" s="628"/>
      <c r="DH24" s="628"/>
      <c r="DI24" s="628"/>
      <c r="DJ24" s="628"/>
      <c r="DK24" s="629"/>
      <c r="DL24" s="615">
        <v>14341925</v>
      </c>
      <c r="DM24" s="628"/>
      <c r="DN24" s="628"/>
      <c r="DO24" s="628"/>
      <c r="DP24" s="628"/>
      <c r="DQ24" s="628"/>
      <c r="DR24" s="628"/>
      <c r="DS24" s="628"/>
      <c r="DT24" s="628"/>
      <c r="DU24" s="628"/>
      <c r="DV24" s="628"/>
      <c r="DW24" s="628"/>
      <c r="DX24" s="685"/>
    </row>
    <row r="25" spans="2:128" ht="11.25" customHeight="1">
      <c r="B25" s="624" t="s">
        <v>242</v>
      </c>
      <c r="C25" s="625"/>
      <c r="D25" s="625"/>
      <c r="E25" s="625"/>
      <c r="F25" s="625"/>
      <c r="G25" s="625"/>
      <c r="H25" s="625"/>
      <c r="I25" s="625"/>
      <c r="J25" s="625"/>
      <c r="K25" s="625"/>
      <c r="L25" s="625"/>
      <c r="M25" s="625"/>
      <c r="N25" s="625"/>
      <c r="O25" s="625"/>
      <c r="P25" s="625"/>
      <c r="Q25" s="626"/>
      <c r="R25" s="627" t="s">
        <v>102</v>
      </c>
      <c r="S25" s="628"/>
      <c r="T25" s="628"/>
      <c r="U25" s="628"/>
      <c r="V25" s="628"/>
      <c r="W25" s="628"/>
      <c r="X25" s="628"/>
      <c r="Y25" s="629"/>
      <c r="Z25" s="676" t="s">
        <v>102</v>
      </c>
      <c r="AA25" s="641"/>
      <c r="AB25" s="641"/>
      <c r="AC25" s="677"/>
      <c r="AD25" s="615" t="s">
        <v>102</v>
      </c>
      <c r="AE25" s="628"/>
      <c r="AF25" s="628"/>
      <c r="AG25" s="628"/>
      <c r="AH25" s="628"/>
      <c r="AI25" s="628"/>
      <c r="AJ25" s="628"/>
      <c r="AK25" s="629"/>
      <c r="AL25" s="676" t="s">
        <v>102</v>
      </c>
      <c r="AM25" s="641"/>
      <c r="AN25" s="641"/>
      <c r="AO25" s="656"/>
      <c r="AP25" s="682" t="s">
        <v>243</v>
      </c>
      <c r="AQ25" s="683"/>
      <c r="AR25" s="683"/>
      <c r="AS25" s="683"/>
      <c r="AT25" s="683"/>
      <c r="AU25" s="683"/>
      <c r="AV25" s="683"/>
      <c r="AW25" s="683"/>
      <c r="AX25" s="683"/>
      <c r="AY25" s="683"/>
      <c r="AZ25" s="683"/>
      <c r="BA25" s="683"/>
      <c r="BB25" s="683"/>
      <c r="BC25" s="684"/>
      <c r="BD25" s="627">
        <v>232</v>
      </c>
      <c r="BE25" s="628"/>
      <c r="BF25" s="628"/>
      <c r="BG25" s="628"/>
      <c r="BH25" s="628"/>
      <c r="BI25" s="628"/>
      <c r="BJ25" s="628"/>
      <c r="BK25" s="629"/>
      <c r="BL25" s="678">
        <v>0</v>
      </c>
      <c r="BM25" s="678"/>
      <c r="BN25" s="678"/>
      <c r="BO25" s="678"/>
      <c r="BP25" s="679" t="s">
        <v>102</v>
      </c>
      <c r="BQ25" s="679"/>
      <c r="BR25" s="679"/>
      <c r="BS25" s="679"/>
      <c r="BT25" s="679"/>
      <c r="BU25" s="679"/>
      <c r="BV25" s="679"/>
      <c r="BW25" s="680"/>
      <c r="BY25" s="682" t="s">
        <v>244</v>
      </c>
      <c r="BZ25" s="683"/>
      <c r="CA25" s="683"/>
      <c r="CB25" s="683"/>
      <c r="CC25" s="683"/>
      <c r="CD25" s="683"/>
      <c r="CE25" s="683"/>
      <c r="CF25" s="683"/>
      <c r="CG25" s="683"/>
      <c r="CH25" s="683"/>
      <c r="CI25" s="683"/>
      <c r="CJ25" s="683"/>
      <c r="CK25" s="683"/>
      <c r="CL25" s="684"/>
      <c r="CM25" s="627">
        <v>197609</v>
      </c>
      <c r="CN25" s="628"/>
      <c r="CO25" s="628"/>
      <c r="CP25" s="628"/>
      <c r="CQ25" s="628"/>
      <c r="CR25" s="628"/>
      <c r="CS25" s="628"/>
      <c r="CT25" s="629"/>
      <c r="CU25" s="678">
        <v>0</v>
      </c>
      <c r="CV25" s="678"/>
      <c r="CW25" s="678"/>
      <c r="CX25" s="678"/>
      <c r="CY25" s="615" t="s">
        <v>102</v>
      </c>
      <c r="CZ25" s="628"/>
      <c r="DA25" s="628"/>
      <c r="DB25" s="628"/>
      <c r="DC25" s="628"/>
      <c r="DD25" s="628"/>
      <c r="DE25" s="628"/>
      <c r="DF25" s="628"/>
      <c r="DG25" s="628"/>
      <c r="DH25" s="628"/>
      <c r="DI25" s="628"/>
      <c r="DJ25" s="628"/>
      <c r="DK25" s="629"/>
      <c r="DL25" s="615">
        <v>197609</v>
      </c>
      <c r="DM25" s="628"/>
      <c r="DN25" s="628"/>
      <c r="DO25" s="628"/>
      <c r="DP25" s="628"/>
      <c r="DQ25" s="628"/>
      <c r="DR25" s="628"/>
      <c r="DS25" s="628"/>
      <c r="DT25" s="628"/>
      <c r="DU25" s="628"/>
      <c r="DV25" s="628"/>
      <c r="DW25" s="628"/>
      <c r="DX25" s="685"/>
    </row>
    <row r="26" spans="2:128" ht="11.25" customHeight="1">
      <c r="B26" s="624" t="s">
        <v>245</v>
      </c>
      <c r="C26" s="625"/>
      <c r="D26" s="625"/>
      <c r="E26" s="625"/>
      <c r="F26" s="625"/>
      <c r="G26" s="625"/>
      <c r="H26" s="625"/>
      <c r="I26" s="625"/>
      <c r="J26" s="625"/>
      <c r="K26" s="625"/>
      <c r="L26" s="625"/>
      <c r="M26" s="625"/>
      <c r="N26" s="625"/>
      <c r="O26" s="625"/>
      <c r="P26" s="625"/>
      <c r="Q26" s="626"/>
      <c r="R26" s="627">
        <v>1293600</v>
      </c>
      <c r="S26" s="628"/>
      <c r="T26" s="628"/>
      <c r="U26" s="628"/>
      <c r="V26" s="628"/>
      <c r="W26" s="628"/>
      <c r="X26" s="628"/>
      <c r="Y26" s="629"/>
      <c r="Z26" s="676">
        <v>0.3</v>
      </c>
      <c r="AA26" s="641"/>
      <c r="AB26" s="641"/>
      <c r="AC26" s="677"/>
      <c r="AD26" s="615">
        <v>34752</v>
      </c>
      <c r="AE26" s="628"/>
      <c r="AF26" s="628"/>
      <c r="AG26" s="628"/>
      <c r="AH26" s="628"/>
      <c r="AI26" s="628"/>
      <c r="AJ26" s="628"/>
      <c r="AK26" s="629"/>
      <c r="AL26" s="676">
        <v>0</v>
      </c>
      <c r="AM26" s="641"/>
      <c r="AN26" s="641"/>
      <c r="AO26" s="656"/>
      <c r="AP26" s="682" t="s">
        <v>246</v>
      </c>
      <c r="AQ26" s="683"/>
      <c r="AR26" s="683"/>
      <c r="AS26" s="683"/>
      <c r="AT26" s="683"/>
      <c r="AU26" s="683"/>
      <c r="AV26" s="683"/>
      <c r="AW26" s="683"/>
      <c r="AX26" s="683"/>
      <c r="AY26" s="683"/>
      <c r="AZ26" s="683"/>
      <c r="BA26" s="683"/>
      <c r="BB26" s="683"/>
      <c r="BC26" s="684"/>
      <c r="BD26" s="627" t="s">
        <v>102</v>
      </c>
      <c r="BE26" s="628"/>
      <c r="BF26" s="628"/>
      <c r="BG26" s="628"/>
      <c r="BH26" s="628"/>
      <c r="BI26" s="628"/>
      <c r="BJ26" s="628"/>
      <c r="BK26" s="629"/>
      <c r="BL26" s="678" t="s">
        <v>102</v>
      </c>
      <c r="BM26" s="678"/>
      <c r="BN26" s="678"/>
      <c r="BO26" s="678"/>
      <c r="BP26" s="679" t="s">
        <v>102</v>
      </c>
      <c r="BQ26" s="679"/>
      <c r="BR26" s="679"/>
      <c r="BS26" s="679"/>
      <c r="BT26" s="679"/>
      <c r="BU26" s="679"/>
      <c r="BV26" s="679"/>
      <c r="BW26" s="680"/>
      <c r="BY26" s="682" t="s">
        <v>247</v>
      </c>
      <c r="BZ26" s="683"/>
      <c r="CA26" s="683"/>
      <c r="CB26" s="683"/>
      <c r="CC26" s="683"/>
      <c r="CD26" s="683"/>
      <c r="CE26" s="683"/>
      <c r="CF26" s="683"/>
      <c r="CG26" s="683"/>
      <c r="CH26" s="683"/>
      <c r="CI26" s="683"/>
      <c r="CJ26" s="683"/>
      <c r="CK26" s="683"/>
      <c r="CL26" s="684"/>
      <c r="CM26" s="627" t="s">
        <v>102</v>
      </c>
      <c r="CN26" s="628"/>
      <c r="CO26" s="628"/>
      <c r="CP26" s="628"/>
      <c r="CQ26" s="628"/>
      <c r="CR26" s="628"/>
      <c r="CS26" s="628"/>
      <c r="CT26" s="629"/>
      <c r="CU26" s="678" t="s">
        <v>102</v>
      </c>
      <c r="CV26" s="678"/>
      <c r="CW26" s="678"/>
      <c r="CX26" s="678"/>
      <c r="CY26" s="615" t="s">
        <v>102</v>
      </c>
      <c r="CZ26" s="628"/>
      <c r="DA26" s="628"/>
      <c r="DB26" s="628"/>
      <c r="DC26" s="628"/>
      <c r="DD26" s="628"/>
      <c r="DE26" s="628"/>
      <c r="DF26" s="628"/>
      <c r="DG26" s="628"/>
      <c r="DH26" s="628"/>
      <c r="DI26" s="628"/>
      <c r="DJ26" s="628"/>
      <c r="DK26" s="629"/>
      <c r="DL26" s="615" t="s">
        <v>102</v>
      </c>
      <c r="DM26" s="628"/>
      <c r="DN26" s="628"/>
      <c r="DO26" s="628"/>
      <c r="DP26" s="628"/>
      <c r="DQ26" s="628"/>
      <c r="DR26" s="628"/>
      <c r="DS26" s="628"/>
      <c r="DT26" s="628"/>
      <c r="DU26" s="628"/>
      <c r="DV26" s="628"/>
      <c r="DW26" s="628"/>
      <c r="DX26" s="685"/>
    </row>
    <row r="27" spans="2:128" ht="11.25" customHeight="1">
      <c r="B27" s="624" t="s">
        <v>248</v>
      </c>
      <c r="C27" s="625"/>
      <c r="D27" s="625"/>
      <c r="E27" s="625"/>
      <c r="F27" s="625"/>
      <c r="G27" s="625"/>
      <c r="H27" s="625"/>
      <c r="I27" s="625"/>
      <c r="J27" s="625"/>
      <c r="K27" s="625"/>
      <c r="L27" s="625"/>
      <c r="M27" s="625"/>
      <c r="N27" s="625"/>
      <c r="O27" s="625"/>
      <c r="P27" s="625"/>
      <c r="Q27" s="626"/>
      <c r="R27" s="627">
        <v>709165</v>
      </c>
      <c r="S27" s="628"/>
      <c r="T27" s="628"/>
      <c r="U27" s="628"/>
      <c r="V27" s="628"/>
      <c r="W27" s="628"/>
      <c r="X27" s="628"/>
      <c r="Y27" s="629"/>
      <c r="Z27" s="676">
        <v>0.2</v>
      </c>
      <c r="AA27" s="641"/>
      <c r="AB27" s="641"/>
      <c r="AC27" s="677"/>
      <c r="AD27" s="615" t="s">
        <v>102</v>
      </c>
      <c r="AE27" s="628"/>
      <c r="AF27" s="628"/>
      <c r="AG27" s="628"/>
      <c r="AH27" s="628"/>
      <c r="AI27" s="628"/>
      <c r="AJ27" s="628"/>
      <c r="AK27" s="629"/>
      <c r="AL27" s="676" t="s">
        <v>102</v>
      </c>
      <c r="AM27" s="641"/>
      <c r="AN27" s="641"/>
      <c r="AO27" s="656"/>
      <c r="AP27" s="682" t="s">
        <v>249</v>
      </c>
      <c r="AQ27" s="683"/>
      <c r="AR27" s="683"/>
      <c r="AS27" s="683"/>
      <c r="AT27" s="683"/>
      <c r="AU27" s="683"/>
      <c r="AV27" s="683"/>
      <c r="AW27" s="683"/>
      <c r="AX27" s="683"/>
      <c r="AY27" s="683"/>
      <c r="AZ27" s="683"/>
      <c r="BA27" s="683"/>
      <c r="BB27" s="683"/>
      <c r="BC27" s="684"/>
      <c r="BD27" s="627">
        <v>1866864</v>
      </c>
      <c r="BE27" s="628"/>
      <c r="BF27" s="628"/>
      <c r="BG27" s="628"/>
      <c r="BH27" s="628"/>
      <c r="BI27" s="628"/>
      <c r="BJ27" s="628"/>
      <c r="BK27" s="629"/>
      <c r="BL27" s="678">
        <v>1.9</v>
      </c>
      <c r="BM27" s="678"/>
      <c r="BN27" s="678"/>
      <c r="BO27" s="678"/>
      <c r="BP27" s="679" t="s">
        <v>102</v>
      </c>
      <c r="BQ27" s="679"/>
      <c r="BR27" s="679"/>
      <c r="BS27" s="679"/>
      <c r="BT27" s="679"/>
      <c r="BU27" s="679"/>
      <c r="BV27" s="679"/>
      <c r="BW27" s="680"/>
      <c r="BY27" s="682" t="s">
        <v>250</v>
      </c>
      <c r="BZ27" s="683"/>
      <c r="CA27" s="683"/>
      <c r="CB27" s="683"/>
      <c r="CC27" s="683"/>
      <c r="CD27" s="683"/>
      <c r="CE27" s="683"/>
      <c r="CF27" s="683"/>
      <c r="CG27" s="683"/>
      <c r="CH27" s="683"/>
      <c r="CI27" s="683"/>
      <c r="CJ27" s="683"/>
      <c r="CK27" s="683"/>
      <c r="CL27" s="684"/>
      <c r="CM27" s="627">
        <v>522956</v>
      </c>
      <c r="CN27" s="628"/>
      <c r="CO27" s="628"/>
      <c r="CP27" s="628"/>
      <c r="CQ27" s="628"/>
      <c r="CR27" s="628"/>
      <c r="CS27" s="628"/>
      <c r="CT27" s="629"/>
      <c r="CU27" s="678">
        <v>0.1</v>
      </c>
      <c r="CV27" s="678"/>
      <c r="CW27" s="678"/>
      <c r="CX27" s="678"/>
      <c r="CY27" s="615" t="s">
        <v>102</v>
      </c>
      <c r="CZ27" s="628"/>
      <c r="DA27" s="628"/>
      <c r="DB27" s="628"/>
      <c r="DC27" s="628"/>
      <c r="DD27" s="628"/>
      <c r="DE27" s="628"/>
      <c r="DF27" s="628"/>
      <c r="DG27" s="628"/>
      <c r="DH27" s="628"/>
      <c r="DI27" s="628"/>
      <c r="DJ27" s="628"/>
      <c r="DK27" s="629"/>
      <c r="DL27" s="615">
        <v>522956</v>
      </c>
      <c r="DM27" s="628"/>
      <c r="DN27" s="628"/>
      <c r="DO27" s="628"/>
      <c r="DP27" s="628"/>
      <c r="DQ27" s="628"/>
      <c r="DR27" s="628"/>
      <c r="DS27" s="628"/>
      <c r="DT27" s="628"/>
      <c r="DU27" s="628"/>
      <c r="DV27" s="628"/>
      <c r="DW27" s="628"/>
      <c r="DX27" s="685"/>
    </row>
    <row r="28" spans="2:128" ht="11.25" customHeight="1">
      <c r="B28" s="624" t="s">
        <v>251</v>
      </c>
      <c r="C28" s="625"/>
      <c r="D28" s="625"/>
      <c r="E28" s="625"/>
      <c r="F28" s="625"/>
      <c r="G28" s="625"/>
      <c r="H28" s="625"/>
      <c r="I28" s="625"/>
      <c r="J28" s="625"/>
      <c r="K28" s="625"/>
      <c r="L28" s="625"/>
      <c r="M28" s="625"/>
      <c r="N28" s="625"/>
      <c r="O28" s="625"/>
      <c r="P28" s="625"/>
      <c r="Q28" s="626"/>
      <c r="R28" s="627">
        <v>6015443</v>
      </c>
      <c r="S28" s="628"/>
      <c r="T28" s="628"/>
      <c r="U28" s="628"/>
      <c r="V28" s="628"/>
      <c r="W28" s="628"/>
      <c r="X28" s="628"/>
      <c r="Y28" s="629"/>
      <c r="Z28" s="676">
        <v>1.4</v>
      </c>
      <c r="AA28" s="641"/>
      <c r="AB28" s="641"/>
      <c r="AC28" s="677"/>
      <c r="AD28" s="615" t="s">
        <v>102</v>
      </c>
      <c r="AE28" s="628"/>
      <c r="AF28" s="628"/>
      <c r="AG28" s="628"/>
      <c r="AH28" s="628"/>
      <c r="AI28" s="628"/>
      <c r="AJ28" s="628"/>
      <c r="AK28" s="629"/>
      <c r="AL28" s="676" t="s">
        <v>102</v>
      </c>
      <c r="AM28" s="641"/>
      <c r="AN28" s="641"/>
      <c r="AO28" s="656"/>
      <c r="AP28" s="682" t="s">
        <v>252</v>
      </c>
      <c r="AQ28" s="683"/>
      <c r="AR28" s="683"/>
      <c r="AS28" s="683"/>
      <c r="AT28" s="683"/>
      <c r="AU28" s="683"/>
      <c r="AV28" s="683"/>
      <c r="AW28" s="683"/>
      <c r="AX28" s="683"/>
      <c r="AY28" s="683"/>
      <c r="AZ28" s="683"/>
      <c r="BA28" s="683"/>
      <c r="BB28" s="683"/>
      <c r="BC28" s="684"/>
      <c r="BD28" s="627">
        <v>93238</v>
      </c>
      <c r="BE28" s="628"/>
      <c r="BF28" s="628"/>
      <c r="BG28" s="628"/>
      <c r="BH28" s="628"/>
      <c r="BI28" s="628"/>
      <c r="BJ28" s="628"/>
      <c r="BK28" s="629"/>
      <c r="BL28" s="678">
        <v>0.1</v>
      </c>
      <c r="BM28" s="678"/>
      <c r="BN28" s="678"/>
      <c r="BO28" s="678"/>
      <c r="BP28" s="679" t="s">
        <v>102</v>
      </c>
      <c r="BQ28" s="679"/>
      <c r="BR28" s="679"/>
      <c r="BS28" s="679"/>
      <c r="BT28" s="679"/>
      <c r="BU28" s="679"/>
      <c r="BV28" s="679"/>
      <c r="BW28" s="680"/>
      <c r="BY28" s="682" t="s">
        <v>253</v>
      </c>
      <c r="BZ28" s="683"/>
      <c r="CA28" s="683"/>
      <c r="CB28" s="683"/>
      <c r="CC28" s="683"/>
      <c r="CD28" s="683"/>
      <c r="CE28" s="683"/>
      <c r="CF28" s="683"/>
      <c r="CG28" s="683"/>
      <c r="CH28" s="683"/>
      <c r="CI28" s="683"/>
      <c r="CJ28" s="683"/>
      <c r="CK28" s="683"/>
      <c r="CL28" s="684"/>
      <c r="CM28" s="627" t="s">
        <v>102</v>
      </c>
      <c r="CN28" s="628"/>
      <c r="CO28" s="628"/>
      <c r="CP28" s="628"/>
      <c r="CQ28" s="628"/>
      <c r="CR28" s="628"/>
      <c r="CS28" s="628"/>
      <c r="CT28" s="629"/>
      <c r="CU28" s="678" t="s">
        <v>102</v>
      </c>
      <c r="CV28" s="678"/>
      <c r="CW28" s="678"/>
      <c r="CX28" s="678"/>
      <c r="CY28" s="615" t="s">
        <v>102</v>
      </c>
      <c r="CZ28" s="628"/>
      <c r="DA28" s="628"/>
      <c r="DB28" s="628"/>
      <c r="DC28" s="628"/>
      <c r="DD28" s="628"/>
      <c r="DE28" s="628"/>
      <c r="DF28" s="628"/>
      <c r="DG28" s="628"/>
      <c r="DH28" s="628"/>
      <c r="DI28" s="628"/>
      <c r="DJ28" s="628"/>
      <c r="DK28" s="629"/>
      <c r="DL28" s="615" t="s">
        <v>102</v>
      </c>
      <c r="DM28" s="628"/>
      <c r="DN28" s="628"/>
      <c r="DO28" s="628"/>
      <c r="DP28" s="628"/>
      <c r="DQ28" s="628"/>
      <c r="DR28" s="628"/>
      <c r="DS28" s="628"/>
      <c r="DT28" s="628"/>
      <c r="DU28" s="628"/>
      <c r="DV28" s="628"/>
      <c r="DW28" s="628"/>
      <c r="DX28" s="685"/>
    </row>
    <row r="29" spans="2:128" ht="11.25" customHeight="1">
      <c r="B29" s="624" t="s">
        <v>254</v>
      </c>
      <c r="C29" s="625"/>
      <c r="D29" s="625"/>
      <c r="E29" s="625"/>
      <c r="F29" s="625"/>
      <c r="G29" s="625"/>
      <c r="H29" s="625"/>
      <c r="I29" s="625"/>
      <c r="J29" s="625"/>
      <c r="K29" s="625"/>
      <c r="L29" s="625"/>
      <c r="M29" s="625"/>
      <c r="N29" s="625"/>
      <c r="O29" s="625"/>
      <c r="P29" s="625"/>
      <c r="Q29" s="626"/>
      <c r="R29" s="627">
        <v>14272629</v>
      </c>
      <c r="S29" s="628"/>
      <c r="T29" s="628"/>
      <c r="U29" s="628"/>
      <c r="V29" s="628"/>
      <c r="W29" s="628"/>
      <c r="X29" s="628"/>
      <c r="Y29" s="629"/>
      <c r="Z29" s="676">
        <v>3.3</v>
      </c>
      <c r="AA29" s="641"/>
      <c r="AB29" s="641"/>
      <c r="AC29" s="677"/>
      <c r="AD29" s="615" t="s">
        <v>102</v>
      </c>
      <c r="AE29" s="628"/>
      <c r="AF29" s="628"/>
      <c r="AG29" s="628"/>
      <c r="AH29" s="628"/>
      <c r="AI29" s="628"/>
      <c r="AJ29" s="628"/>
      <c r="AK29" s="629"/>
      <c r="AL29" s="676" t="s">
        <v>102</v>
      </c>
      <c r="AM29" s="641"/>
      <c r="AN29" s="641"/>
      <c r="AO29" s="656"/>
      <c r="AP29" s="682" t="s">
        <v>255</v>
      </c>
      <c r="AQ29" s="683"/>
      <c r="AR29" s="683"/>
      <c r="AS29" s="683"/>
      <c r="AT29" s="683"/>
      <c r="AU29" s="683"/>
      <c r="AV29" s="683"/>
      <c r="AW29" s="683"/>
      <c r="AX29" s="683"/>
      <c r="AY29" s="683"/>
      <c r="AZ29" s="683"/>
      <c r="BA29" s="683"/>
      <c r="BB29" s="683"/>
      <c r="BC29" s="684"/>
      <c r="BD29" s="627">
        <v>9032</v>
      </c>
      <c r="BE29" s="628"/>
      <c r="BF29" s="628"/>
      <c r="BG29" s="628"/>
      <c r="BH29" s="628"/>
      <c r="BI29" s="628"/>
      <c r="BJ29" s="628"/>
      <c r="BK29" s="629"/>
      <c r="BL29" s="678">
        <v>0</v>
      </c>
      <c r="BM29" s="678"/>
      <c r="BN29" s="678"/>
      <c r="BO29" s="678"/>
      <c r="BP29" s="679" t="s">
        <v>102</v>
      </c>
      <c r="BQ29" s="679"/>
      <c r="BR29" s="679"/>
      <c r="BS29" s="679"/>
      <c r="BT29" s="679"/>
      <c r="BU29" s="679"/>
      <c r="BV29" s="679"/>
      <c r="BW29" s="680"/>
      <c r="BY29" s="682" t="s">
        <v>256</v>
      </c>
      <c r="BZ29" s="686"/>
      <c r="CA29" s="686"/>
      <c r="CB29" s="686"/>
      <c r="CC29" s="686"/>
      <c r="CD29" s="686"/>
      <c r="CE29" s="686"/>
      <c r="CF29" s="686"/>
      <c r="CG29" s="686"/>
      <c r="CH29" s="686"/>
      <c r="CI29" s="686"/>
      <c r="CJ29" s="686"/>
      <c r="CK29" s="686"/>
      <c r="CL29" s="684"/>
      <c r="CM29" s="627" t="s">
        <v>102</v>
      </c>
      <c r="CN29" s="628"/>
      <c r="CO29" s="628"/>
      <c r="CP29" s="628"/>
      <c r="CQ29" s="628"/>
      <c r="CR29" s="628"/>
      <c r="CS29" s="628"/>
      <c r="CT29" s="629"/>
      <c r="CU29" s="678" t="s">
        <v>102</v>
      </c>
      <c r="CV29" s="678"/>
      <c r="CW29" s="678"/>
      <c r="CX29" s="678"/>
      <c r="CY29" s="615" t="s">
        <v>102</v>
      </c>
      <c r="CZ29" s="628"/>
      <c r="DA29" s="628"/>
      <c r="DB29" s="628"/>
      <c r="DC29" s="628"/>
      <c r="DD29" s="628"/>
      <c r="DE29" s="628"/>
      <c r="DF29" s="628"/>
      <c r="DG29" s="628"/>
      <c r="DH29" s="628"/>
      <c r="DI29" s="628"/>
      <c r="DJ29" s="628"/>
      <c r="DK29" s="629"/>
      <c r="DL29" s="615" t="s">
        <v>102</v>
      </c>
      <c r="DM29" s="628"/>
      <c r="DN29" s="628"/>
      <c r="DO29" s="628"/>
      <c r="DP29" s="628"/>
      <c r="DQ29" s="628"/>
      <c r="DR29" s="628"/>
      <c r="DS29" s="628"/>
      <c r="DT29" s="628"/>
      <c r="DU29" s="628"/>
      <c r="DV29" s="628"/>
      <c r="DW29" s="628"/>
      <c r="DX29" s="685"/>
    </row>
    <row r="30" spans="2:128" ht="11.25" customHeight="1">
      <c r="B30" s="624" t="s">
        <v>257</v>
      </c>
      <c r="C30" s="625"/>
      <c r="D30" s="625"/>
      <c r="E30" s="625"/>
      <c r="F30" s="625"/>
      <c r="G30" s="625"/>
      <c r="H30" s="625"/>
      <c r="I30" s="625"/>
      <c r="J30" s="625"/>
      <c r="K30" s="625"/>
      <c r="L30" s="625"/>
      <c r="M30" s="625"/>
      <c r="N30" s="625"/>
      <c r="O30" s="625"/>
      <c r="P30" s="625"/>
      <c r="Q30" s="626"/>
      <c r="R30" s="627">
        <v>33817035</v>
      </c>
      <c r="S30" s="628"/>
      <c r="T30" s="628"/>
      <c r="U30" s="628"/>
      <c r="V30" s="628"/>
      <c r="W30" s="628"/>
      <c r="X30" s="628"/>
      <c r="Y30" s="629"/>
      <c r="Z30" s="676">
        <v>7.8</v>
      </c>
      <c r="AA30" s="641"/>
      <c r="AB30" s="641"/>
      <c r="AC30" s="677"/>
      <c r="AD30" s="615">
        <v>103524</v>
      </c>
      <c r="AE30" s="628"/>
      <c r="AF30" s="628"/>
      <c r="AG30" s="628"/>
      <c r="AH30" s="628"/>
      <c r="AI30" s="628"/>
      <c r="AJ30" s="628"/>
      <c r="AK30" s="629"/>
      <c r="AL30" s="676">
        <v>0</v>
      </c>
      <c r="AM30" s="641"/>
      <c r="AN30" s="641"/>
      <c r="AO30" s="656"/>
      <c r="AP30" s="682" t="s">
        <v>258</v>
      </c>
      <c r="AQ30" s="683"/>
      <c r="AR30" s="683"/>
      <c r="AS30" s="683"/>
      <c r="AT30" s="683"/>
      <c r="AU30" s="683"/>
      <c r="AV30" s="683"/>
      <c r="AW30" s="683"/>
      <c r="AX30" s="683"/>
      <c r="AY30" s="683"/>
      <c r="AZ30" s="683"/>
      <c r="BA30" s="683"/>
      <c r="BB30" s="683"/>
      <c r="BC30" s="684"/>
      <c r="BD30" s="627">
        <v>9032</v>
      </c>
      <c r="BE30" s="628"/>
      <c r="BF30" s="628"/>
      <c r="BG30" s="628"/>
      <c r="BH30" s="628"/>
      <c r="BI30" s="628"/>
      <c r="BJ30" s="628"/>
      <c r="BK30" s="629"/>
      <c r="BL30" s="678">
        <v>0</v>
      </c>
      <c r="BM30" s="678"/>
      <c r="BN30" s="678"/>
      <c r="BO30" s="678"/>
      <c r="BP30" s="679" t="s">
        <v>102</v>
      </c>
      <c r="BQ30" s="679"/>
      <c r="BR30" s="679"/>
      <c r="BS30" s="679"/>
      <c r="BT30" s="679"/>
      <c r="BU30" s="679"/>
      <c r="BV30" s="679"/>
      <c r="BW30" s="680"/>
      <c r="BY30" s="624" t="s">
        <v>259</v>
      </c>
      <c r="BZ30" s="625"/>
      <c r="CA30" s="625"/>
      <c r="CB30" s="625"/>
      <c r="CC30" s="625"/>
      <c r="CD30" s="625"/>
      <c r="CE30" s="625"/>
      <c r="CF30" s="625"/>
      <c r="CG30" s="625"/>
      <c r="CH30" s="625"/>
      <c r="CI30" s="625"/>
      <c r="CJ30" s="625"/>
      <c r="CK30" s="625"/>
      <c r="CL30" s="626"/>
      <c r="CM30" s="627">
        <v>425523444</v>
      </c>
      <c r="CN30" s="628"/>
      <c r="CO30" s="628"/>
      <c r="CP30" s="628"/>
      <c r="CQ30" s="628"/>
      <c r="CR30" s="628"/>
      <c r="CS30" s="628"/>
      <c r="CT30" s="629"/>
      <c r="CU30" s="678">
        <v>100</v>
      </c>
      <c r="CV30" s="678"/>
      <c r="CW30" s="678"/>
      <c r="CX30" s="678"/>
      <c r="CY30" s="615">
        <v>86029051</v>
      </c>
      <c r="CZ30" s="628"/>
      <c r="DA30" s="628"/>
      <c r="DB30" s="628"/>
      <c r="DC30" s="628"/>
      <c r="DD30" s="628"/>
      <c r="DE30" s="628"/>
      <c r="DF30" s="628"/>
      <c r="DG30" s="628"/>
      <c r="DH30" s="628"/>
      <c r="DI30" s="628"/>
      <c r="DJ30" s="628"/>
      <c r="DK30" s="629"/>
      <c r="DL30" s="615">
        <v>289769506</v>
      </c>
      <c r="DM30" s="628"/>
      <c r="DN30" s="628"/>
      <c r="DO30" s="628"/>
      <c r="DP30" s="628"/>
      <c r="DQ30" s="628"/>
      <c r="DR30" s="628"/>
      <c r="DS30" s="628"/>
      <c r="DT30" s="628"/>
      <c r="DU30" s="628"/>
      <c r="DV30" s="628"/>
      <c r="DW30" s="628"/>
      <c r="DX30" s="685"/>
    </row>
    <row r="31" spans="2:128" ht="11.25" customHeight="1">
      <c r="B31" s="624" t="s">
        <v>260</v>
      </c>
      <c r="C31" s="625"/>
      <c r="D31" s="625"/>
      <c r="E31" s="625"/>
      <c r="F31" s="625"/>
      <c r="G31" s="625"/>
      <c r="H31" s="625"/>
      <c r="I31" s="625"/>
      <c r="J31" s="625"/>
      <c r="K31" s="625"/>
      <c r="L31" s="625"/>
      <c r="M31" s="625"/>
      <c r="N31" s="625"/>
      <c r="O31" s="625"/>
      <c r="P31" s="625"/>
      <c r="Q31" s="626"/>
      <c r="R31" s="627">
        <v>54096192</v>
      </c>
      <c r="S31" s="628"/>
      <c r="T31" s="628"/>
      <c r="U31" s="628"/>
      <c r="V31" s="628"/>
      <c r="W31" s="628"/>
      <c r="X31" s="628"/>
      <c r="Y31" s="629"/>
      <c r="Z31" s="676">
        <v>12.4</v>
      </c>
      <c r="AA31" s="641"/>
      <c r="AB31" s="641"/>
      <c r="AC31" s="677"/>
      <c r="AD31" s="615" t="s">
        <v>102</v>
      </c>
      <c r="AE31" s="628"/>
      <c r="AF31" s="628"/>
      <c r="AG31" s="628"/>
      <c r="AH31" s="628"/>
      <c r="AI31" s="628"/>
      <c r="AJ31" s="628"/>
      <c r="AK31" s="629"/>
      <c r="AL31" s="676" t="s">
        <v>102</v>
      </c>
      <c r="AM31" s="641"/>
      <c r="AN31" s="641"/>
      <c r="AO31" s="656"/>
      <c r="AP31" s="682" t="s">
        <v>261</v>
      </c>
      <c r="AQ31" s="683"/>
      <c r="AR31" s="683"/>
      <c r="AS31" s="683"/>
      <c r="AT31" s="683"/>
      <c r="AU31" s="683"/>
      <c r="AV31" s="683"/>
      <c r="AW31" s="683"/>
      <c r="AX31" s="683"/>
      <c r="AY31" s="683"/>
      <c r="AZ31" s="683"/>
      <c r="BA31" s="683"/>
      <c r="BB31" s="683"/>
      <c r="BC31" s="684"/>
      <c r="BD31" s="627">
        <v>84206</v>
      </c>
      <c r="BE31" s="628"/>
      <c r="BF31" s="628"/>
      <c r="BG31" s="628"/>
      <c r="BH31" s="628"/>
      <c r="BI31" s="628"/>
      <c r="BJ31" s="628"/>
      <c r="BK31" s="629"/>
      <c r="BL31" s="678">
        <v>0.1</v>
      </c>
      <c r="BM31" s="678"/>
      <c r="BN31" s="678"/>
      <c r="BO31" s="678"/>
      <c r="BP31" s="679" t="s">
        <v>102</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262</v>
      </c>
      <c r="C32" s="625"/>
      <c r="D32" s="625"/>
      <c r="E32" s="625"/>
      <c r="F32" s="625"/>
      <c r="G32" s="625"/>
      <c r="H32" s="625"/>
      <c r="I32" s="625"/>
      <c r="J32" s="625"/>
      <c r="K32" s="625"/>
      <c r="L32" s="625"/>
      <c r="M32" s="625"/>
      <c r="N32" s="625"/>
      <c r="O32" s="625"/>
      <c r="P32" s="625"/>
      <c r="Q32" s="626"/>
      <c r="R32" s="627" t="s">
        <v>102</v>
      </c>
      <c r="S32" s="628"/>
      <c r="T32" s="628"/>
      <c r="U32" s="628"/>
      <c r="V32" s="628"/>
      <c r="W32" s="628"/>
      <c r="X32" s="628"/>
      <c r="Y32" s="629"/>
      <c r="Z32" s="676" t="s">
        <v>102</v>
      </c>
      <c r="AA32" s="641"/>
      <c r="AB32" s="641"/>
      <c r="AC32" s="677"/>
      <c r="AD32" s="615" t="s">
        <v>102</v>
      </c>
      <c r="AE32" s="628"/>
      <c r="AF32" s="628"/>
      <c r="AG32" s="628"/>
      <c r="AH32" s="628"/>
      <c r="AI32" s="628"/>
      <c r="AJ32" s="628"/>
      <c r="AK32" s="629"/>
      <c r="AL32" s="676" t="s">
        <v>102</v>
      </c>
      <c r="AM32" s="641"/>
      <c r="AN32" s="641"/>
      <c r="AO32" s="656"/>
      <c r="AP32" s="682" t="s">
        <v>263</v>
      </c>
      <c r="AQ32" s="683"/>
      <c r="AR32" s="683"/>
      <c r="AS32" s="683"/>
      <c r="AT32" s="683"/>
      <c r="AU32" s="683"/>
      <c r="AV32" s="683"/>
      <c r="AW32" s="683"/>
      <c r="AX32" s="683"/>
      <c r="AY32" s="683"/>
      <c r="AZ32" s="683"/>
      <c r="BA32" s="683"/>
      <c r="BB32" s="683"/>
      <c r="BC32" s="684"/>
      <c r="BD32" s="627">
        <v>561</v>
      </c>
      <c r="BE32" s="628"/>
      <c r="BF32" s="628"/>
      <c r="BG32" s="628"/>
      <c r="BH32" s="628"/>
      <c r="BI32" s="628"/>
      <c r="BJ32" s="628"/>
      <c r="BK32" s="629"/>
      <c r="BL32" s="678">
        <v>0</v>
      </c>
      <c r="BM32" s="678"/>
      <c r="BN32" s="678"/>
      <c r="BO32" s="678"/>
      <c r="BP32" s="679" t="s">
        <v>102</v>
      </c>
      <c r="BQ32" s="679"/>
      <c r="BR32" s="679"/>
      <c r="BS32" s="679"/>
      <c r="BT32" s="679"/>
      <c r="BU32" s="679"/>
      <c r="BV32" s="679"/>
      <c r="BW32" s="680"/>
      <c r="BY32" s="660" t="s">
        <v>264</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265</v>
      </c>
      <c r="C33" s="625"/>
      <c r="D33" s="625"/>
      <c r="E33" s="625"/>
      <c r="F33" s="625"/>
      <c r="G33" s="625"/>
      <c r="H33" s="625"/>
      <c r="I33" s="625"/>
      <c r="J33" s="625"/>
      <c r="K33" s="625"/>
      <c r="L33" s="625"/>
      <c r="M33" s="625"/>
      <c r="N33" s="625"/>
      <c r="O33" s="625"/>
      <c r="P33" s="625"/>
      <c r="Q33" s="626"/>
      <c r="R33" s="627">
        <v>19955700</v>
      </c>
      <c r="S33" s="628"/>
      <c r="T33" s="628"/>
      <c r="U33" s="628"/>
      <c r="V33" s="628"/>
      <c r="W33" s="628"/>
      <c r="X33" s="628"/>
      <c r="Y33" s="629"/>
      <c r="Z33" s="676">
        <v>4.5999999999999996</v>
      </c>
      <c r="AA33" s="641"/>
      <c r="AB33" s="641"/>
      <c r="AC33" s="677"/>
      <c r="AD33" s="615" t="s">
        <v>102</v>
      </c>
      <c r="AE33" s="628"/>
      <c r="AF33" s="628"/>
      <c r="AG33" s="628"/>
      <c r="AH33" s="628"/>
      <c r="AI33" s="628"/>
      <c r="AJ33" s="628"/>
      <c r="AK33" s="629"/>
      <c r="AL33" s="676" t="s">
        <v>102</v>
      </c>
      <c r="AM33" s="641"/>
      <c r="AN33" s="641"/>
      <c r="AO33" s="656"/>
      <c r="AP33" s="624" t="s">
        <v>138</v>
      </c>
      <c r="AQ33" s="625"/>
      <c r="AR33" s="625"/>
      <c r="AS33" s="625"/>
      <c r="AT33" s="625"/>
      <c r="AU33" s="625"/>
      <c r="AV33" s="625"/>
      <c r="AW33" s="625"/>
      <c r="AX33" s="625"/>
      <c r="AY33" s="625"/>
      <c r="AZ33" s="625"/>
      <c r="BA33" s="625"/>
      <c r="BB33" s="625"/>
      <c r="BC33" s="626"/>
      <c r="BD33" s="627">
        <v>98579363</v>
      </c>
      <c r="BE33" s="628"/>
      <c r="BF33" s="628"/>
      <c r="BG33" s="628"/>
      <c r="BH33" s="628"/>
      <c r="BI33" s="628"/>
      <c r="BJ33" s="628"/>
      <c r="BK33" s="629"/>
      <c r="BL33" s="678">
        <v>100</v>
      </c>
      <c r="BM33" s="678"/>
      <c r="BN33" s="678"/>
      <c r="BO33" s="678"/>
      <c r="BP33" s="679">
        <v>629933</v>
      </c>
      <c r="BQ33" s="679"/>
      <c r="BR33" s="679"/>
      <c r="BS33" s="679"/>
      <c r="BT33" s="679"/>
      <c r="BU33" s="679"/>
      <c r="BV33" s="679"/>
      <c r="BW33" s="680"/>
      <c r="BY33" s="660" t="s">
        <v>175</v>
      </c>
      <c r="BZ33" s="661"/>
      <c r="CA33" s="661"/>
      <c r="CB33" s="661"/>
      <c r="CC33" s="661"/>
      <c r="CD33" s="661"/>
      <c r="CE33" s="661"/>
      <c r="CF33" s="661"/>
      <c r="CG33" s="661"/>
      <c r="CH33" s="661"/>
      <c r="CI33" s="661"/>
      <c r="CJ33" s="661"/>
      <c r="CK33" s="661"/>
      <c r="CL33" s="662"/>
      <c r="CM33" s="660" t="s">
        <v>266</v>
      </c>
      <c r="CN33" s="661"/>
      <c r="CO33" s="661"/>
      <c r="CP33" s="661"/>
      <c r="CQ33" s="661"/>
      <c r="CR33" s="661"/>
      <c r="CS33" s="661"/>
      <c r="CT33" s="662"/>
      <c r="CU33" s="660" t="s">
        <v>267</v>
      </c>
      <c r="CV33" s="661"/>
      <c r="CW33" s="661"/>
      <c r="CX33" s="662"/>
      <c r="CY33" s="660" t="s">
        <v>268</v>
      </c>
      <c r="CZ33" s="661"/>
      <c r="DA33" s="661"/>
      <c r="DB33" s="661"/>
      <c r="DC33" s="661"/>
      <c r="DD33" s="661"/>
      <c r="DE33" s="661"/>
      <c r="DF33" s="662"/>
      <c r="DG33" s="670" t="s">
        <v>269</v>
      </c>
      <c r="DH33" s="671"/>
      <c r="DI33" s="671"/>
      <c r="DJ33" s="671"/>
      <c r="DK33" s="671"/>
      <c r="DL33" s="671"/>
      <c r="DM33" s="671"/>
      <c r="DN33" s="671"/>
      <c r="DO33" s="671"/>
      <c r="DP33" s="671"/>
      <c r="DQ33" s="672"/>
      <c r="DR33" s="660" t="s">
        <v>270</v>
      </c>
      <c r="DS33" s="661"/>
      <c r="DT33" s="661"/>
      <c r="DU33" s="661"/>
      <c r="DV33" s="661"/>
      <c r="DW33" s="661"/>
      <c r="DX33" s="662"/>
    </row>
    <row r="34" spans="2:128" ht="11.25" customHeight="1">
      <c r="B34" s="597" t="s">
        <v>271</v>
      </c>
      <c r="C34" s="598"/>
      <c r="D34" s="598"/>
      <c r="E34" s="598"/>
      <c r="F34" s="598"/>
      <c r="G34" s="598"/>
      <c r="H34" s="598"/>
      <c r="I34" s="598"/>
      <c r="J34" s="598"/>
      <c r="K34" s="598"/>
      <c r="L34" s="598"/>
      <c r="M34" s="598"/>
      <c r="N34" s="598"/>
      <c r="O34" s="598"/>
      <c r="P34" s="598"/>
      <c r="Q34" s="599"/>
      <c r="R34" s="627">
        <v>435430115</v>
      </c>
      <c r="S34" s="628"/>
      <c r="T34" s="628"/>
      <c r="U34" s="628"/>
      <c r="V34" s="628"/>
      <c r="W34" s="628"/>
      <c r="X34" s="628"/>
      <c r="Y34" s="629"/>
      <c r="Z34" s="678">
        <v>100</v>
      </c>
      <c r="AA34" s="678"/>
      <c r="AB34" s="678"/>
      <c r="AC34" s="678"/>
      <c r="AD34" s="679">
        <v>239275025</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272</v>
      </c>
      <c r="BZ34" s="653"/>
      <c r="CA34" s="653"/>
      <c r="CB34" s="653"/>
      <c r="CC34" s="653"/>
      <c r="CD34" s="653"/>
      <c r="CE34" s="653"/>
      <c r="CF34" s="653"/>
      <c r="CG34" s="653"/>
      <c r="CH34" s="653"/>
      <c r="CI34" s="653"/>
      <c r="CJ34" s="653"/>
      <c r="CK34" s="653"/>
      <c r="CL34" s="654"/>
      <c r="CM34" s="681">
        <v>198090110</v>
      </c>
      <c r="CN34" s="664"/>
      <c r="CO34" s="664"/>
      <c r="CP34" s="664"/>
      <c r="CQ34" s="664"/>
      <c r="CR34" s="664"/>
      <c r="CS34" s="664"/>
      <c r="CT34" s="665"/>
      <c r="CU34" s="666">
        <v>46.6</v>
      </c>
      <c r="CV34" s="667"/>
      <c r="CW34" s="667"/>
      <c r="CX34" s="669"/>
      <c r="CY34" s="663">
        <v>174460444</v>
      </c>
      <c r="CZ34" s="664"/>
      <c r="DA34" s="664"/>
      <c r="DB34" s="664"/>
      <c r="DC34" s="664"/>
      <c r="DD34" s="664"/>
      <c r="DE34" s="664"/>
      <c r="DF34" s="665"/>
      <c r="DG34" s="663">
        <v>171943779</v>
      </c>
      <c r="DH34" s="664"/>
      <c r="DI34" s="664"/>
      <c r="DJ34" s="664"/>
      <c r="DK34" s="664"/>
      <c r="DL34" s="664"/>
      <c r="DM34" s="664"/>
      <c r="DN34" s="664"/>
      <c r="DO34" s="664"/>
      <c r="DP34" s="664"/>
      <c r="DQ34" s="665"/>
      <c r="DR34" s="666">
        <v>66.3</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273</v>
      </c>
      <c r="BZ35" s="625"/>
      <c r="CA35" s="625"/>
      <c r="CB35" s="625"/>
      <c r="CC35" s="625"/>
      <c r="CD35" s="625"/>
      <c r="CE35" s="625"/>
      <c r="CF35" s="625"/>
      <c r="CG35" s="625"/>
      <c r="CH35" s="625"/>
      <c r="CI35" s="625"/>
      <c r="CJ35" s="625"/>
      <c r="CK35" s="625"/>
      <c r="CL35" s="626"/>
      <c r="CM35" s="627">
        <v>123255004</v>
      </c>
      <c r="CN35" s="616"/>
      <c r="CO35" s="616"/>
      <c r="CP35" s="616"/>
      <c r="CQ35" s="616"/>
      <c r="CR35" s="616"/>
      <c r="CS35" s="616"/>
      <c r="CT35" s="617"/>
      <c r="CU35" s="630">
        <v>29</v>
      </c>
      <c r="CV35" s="631"/>
      <c r="CW35" s="631"/>
      <c r="CX35" s="632"/>
      <c r="CY35" s="615">
        <v>106519840</v>
      </c>
      <c r="CZ35" s="616"/>
      <c r="DA35" s="616"/>
      <c r="DB35" s="616"/>
      <c r="DC35" s="616"/>
      <c r="DD35" s="616"/>
      <c r="DE35" s="616"/>
      <c r="DF35" s="617"/>
      <c r="DG35" s="615">
        <v>104003175</v>
      </c>
      <c r="DH35" s="616"/>
      <c r="DI35" s="616"/>
      <c r="DJ35" s="616"/>
      <c r="DK35" s="616"/>
      <c r="DL35" s="616"/>
      <c r="DM35" s="616"/>
      <c r="DN35" s="616"/>
      <c r="DO35" s="616"/>
      <c r="DP35" s="616"/>
      <c r="DQ35" s="617"/>
      <c r="DR35" s="630">
        <v>40.1</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274</v>
      </c>
      <c r="BZ36" s="625"/>
      <c r="CA36" s="625"/>
      <c r="CB36" s="625"/>
      <c r="CC36" s="625"/>
      <c r="CD36" s="625"/>
      <c r="CE36" s="625"/>
      <c r="CF36" s="625"/>
      <c r="CG36" s="625"/>
      <c r="CH36" s="625"/>
      <c r="CI36" s="625"/>
      <c r="CJ36" s="625"/>
      <c r="CK36" s="625"/>
      <c r="CL36" s="626"/>
      <c r="CM36" s="627">
        <v>89563200</v>
      </c>
      <c r="CN36" s="628"/>
      <c r="CO36" s="628"/>
      <c r="CP36" s="628"/>
      <c r="CQ36" s="628"/>
      <c r="CR36" s="628"/>
      <c r="CS36" s="628"/>
      <c r="CT36" s="629"/>
      <c r="CU36" s="630">
        <v>21</v>
      </c>
      <c r="CV36" s="631"/>
      <c r="CW36" s="631"/>
      <c r="CX36" s="632"/>
      <c r="CY36" s="615">
        <v>74051947</v>
      </c>
      <c r="CZ36" s="616"/>
      <c r="DA36" s="616"/>
      <c r="DB36" s="616"/>
      <c r="DC36" s="616"/>
      <c r="DD36" s="616"/>
      <c r="DE36" s="616"/>
      <c r="DF36" s="617"/>
      <c r="DG36" s="615">
        <v>74051947</v>
      </c>
      <c r="DH36" s="616"/>
      <c r="DI36" s="616"/>
      <c r="DJ36" s="616"/>
      <c r="DK36" s="616"/>
      <c r="DL36" s="616"/>
      <c r="DM36" s="616"/>
      <c r="DN36" s="616"/>
      <c r="DO36" s="616"/>
      <c r="DP36" s="616"/>
      <c r="DQ36" s="617"/>
      <c r="DR36" s="630">
        <v>28.6</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275</v>
      </c>
      <c r="AQ37" s="661"/>
      <c r="AR37" s="661"/>
      <c r="AS37" s="661"/>
      <c r="AT37" s="661"/>
      <c r="AU37" s="661"/>
      <c r="AV37" s="661"/>
      <c r="AW37" s="661"/>
      <c r="AX37" s="661"/>
      <c r="AY37" s="661"/>
      <c r="AZ37" s="661"/>
      <c r="BA37" s="661"/>
      <c r="BB37" s="661"/>
      <c r="BC37" s="662"/>
      <c r="BD37" s="660" t="s">
        <v>276</v>
      </c>
      <c r="BE37" s="661"/>
      <c r="BF37" s="661"/>
      <c r="BG37" s="661"/>
      <c r="BH37" s="661"/>
      <c r="BI37" s="661"/>
      <c r="BJ37" s="661"/>
      <c r="BK37" s="661"/>
      <c r="BL37" s="661"/>
      <c r="BM37" s="662"/>
      <c r="BN37" s="660" t="s">
        <v>277</v>
      </c>
      <c r="BO37" s="661"/>
      <c r="BP37" s="661"/>
      <c r="BQ37" s="661"/>
      <c r="BR37" s="661"/>
      <c r="BS37" s="661"/>
      <c r="BT37" s="661"/>
      <c r="BU37" s="661"/>
      <c r="BV37" s="661"/>
      <c r="BW37" s="662"/>
      <c r="BY37" s="624" t="s">
        <v>278</v>
      </c>
      <c r="BZ37" s="625"/>
      <c r="CA37" s="625"/>
      <c r="CB37" s="625"/>
      <c r="CC37" s="625"/>
      <c r="CD37" s="625"/>
      <c r="CE37" s="625"/>
      <c r="CF37" s="625"/>
      <c r="CG37" s="625"/>
      <c r="CH37" s="625"/>
      <c r="CI37" s="625"/>
      <c r="CJ37" s="625"/>
      <c r="CK37" s="625"/>
      <c r="CL37" s="626"/>
      <c r="CM37" s="627">
        <v>10241883</v>
      </c>
      <c r="CN37" s="616"/>
      <c r="CO37" s="616"/>
      <c r="CP37" s="616"/>
      <c r="CQ37" s="616"/>
      <c r="CR37" s="616"/>
      <c r="CS37" s="616"/>
      <c r="CT37" s="617"/>
      <c r="CU37" s="630">
        <v>2.4</v>
      </c>
      <c r="CV37" s="631"/>
      <c r="CW37" s="631"/>
      <c r="CX37" s="632"/>
      <c r="CY37" s="615">
        <v>5388834</v>
      </c>
      <c r="CZ37" s="616"/>
      <c r="DA37" s="616"/>
      <c r="DB37" s="616"/>
      <c r="DC37" s="616"/>
      <c r="DD37" s="616"/>
      <c r="DE37" s="616"/>
      <c r="DF37" s="617"/>
      <c r="DG37" s="615">
        <v>5388834</v>
      </c>
      <c r="DH37" s="616"/>
      <c r="DI37" s="616"/>
      <c r="DJ37" s="616"/>
      <c r="DK37" s="616"/>
      <c r="DL37" s="616"/>
      <c r="DM37" s="616"/>
      <c r="DN37" s="616"/>
      <c r="DO37" s="616"/>
      <c r="DP37" s="616"/>
      <c r="DQ37" s="617"/>
      <c r="DR37" s="630">
        <v>2.1</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279</v>
      </c>
      <c r="AQ38" s="644"/>
      <c r="AR38" s="644"/>
      <c r="AS38" s="644"/>
      <c r="AT38" s="649" t="s">
        <v>280</v>
      </c>
      <c r="AU38" s="180"/>
      <c r="AV38" s="180"/>
      <c r="AW38" s="180"/>
      <c r="AX38" s="652" t="s">
        <v>138</v>
      </c>
      <c r="AY38" s="653"/>
      <c r="AZ38" s="653"/>
      <c r="BA38" s="653"/>
      <c r="BB38" s="653"/>
      <c r="BC38" s="654"/>
      <c r="BD38" s="673">
        <v>99.4</v>
      </c>
      <c r="BE38" s="674"/>
      <c r="BF38" s="674"/>
      <c r="BG38" s="674"/>
      <c r="BH38" s="674"/>
      <c r="BI38" s="674">
        <v>98.8</v>
      </c>
      <c r="BJ38" s="674"/>
      <c r="BK38" s="674"/>
      <c r="BL38" s="674"/>
      <c r="BM38" s="675"/>
      <c r="BN38" s="673">
        <v>99.3</v>
      </c>
      <c r="BO38" s="674"/>
      <c r="BP38" s="674"/>
      <c r="BQ38" s="674"/>
      <c r="BR38" s="674"/>
      <c r="BS38" s="674">
        <v>98.6</v>
      </c>
      <c r="BT38" s="674"/>
      <c r="BU38" s="674"/>
      <c r="BV38" s="674"/>
      <c r="BW38" s="675"/>
      <c r="BY38" s="624" t="s">
        <v>281</v>
      </c>
      <c r="BZ38" s="625"/>
      <c r="CA38" s="625"/>
      <c r="CB38" s="625"/>
      <c r="CC38" s="625"/>
      <c r="CD38" s="625"/>
      <c r="CE38" s="625"/>
      <c r="CF38" s="625"/>
      <c r="CG38" s="625"/>
      <c r="CH38" s="625"/>
      <c r="CI38" s="625"/>
      <c r="CJ38" s="625"/>
      <c r="CK38" s="625"/>
      <c r="CL38" s="626"/>
      <c r="CM38" s="627">
        <v>64593223</v>
      </c>
      <c r="CN38" s="628"/>
      <c r="CO38" s="628"/>
      <c r="CP38" s="628"/>
      <c r="CQ38" s="628"/>
      <c r="CR38" s="628"/>
      <c r="CS38" s="628"/>
      <c r="CT38" s="629"/>
      <c r="CU38" s="630">
        <v>15.2</v>
      </c>
      <c r="CV38" s="631"/>
      <c r="CW38" s="631"/>
      <c r="CX38" s="632"/>
      <c r="CY38" s="615">
        <v>62551770</v>
      </c>
      <c r="CZ38" s="616"/>
      <c r="DA38" s="616"/>
      <c r="DB38" s="616"/>
      <c r="DC38" s="616"/>
      <c r="DD38" s="616"/>
      <c r="DE38" s="616"/>
      <c r="DF38" s="617"/>
      <c r="DG38" s="615">
        <v>62551770</v>
      </c>
      <c r="DH38" s="616"/>
      <c r="DI38" s="616"/>
      <c r="DJ38" s="616"/>
      <c r="DK38" s="616"/>
      <c r="DL38" s="616"/>
      <c r="DM38" s="616"/>
      <c r="DN38" s="616"/>
      <c r="DO38" s="616"/>
      <c r="DP38" s="616"/>
      <c r="DQ38" s="617"/>
      <c r="DR38" s="630">
        <v>24.1</v>
      </c>
      <c r="DS38" s="631"/>
      <c r="DT38" s="631"/>
      <c r="DU38" s="631"/>
      <c r="DV38" s="631"/>
      <c r="DW38" s="631"/>
      <c r="DX38" s="640"/>
    </row>
    <row r="39" spans="2:128" ht="11.25" customHeight="1">
      <c r="AP39" s="645"/>
      <c r="AQ39" s="646"/>
      <c r="AR39" s="646"/>
      <c r="AS39" s="646"/>
      <c r="AT39" s="650"/>
      <c r="AU39" s="169" t="s">
        <v>282</v>
      </c>
      <c r="AV39" s="169"/>
      <c r="AW39" s="169"/>
      <c r="AX39" s="624" t="s">
        <v>283</v>
      </c>
      <c r="AY39" s="625"/>
      <c r="AZ39" s="625"/>
      <c r="BA39" s="625"/>
      <c r="BB39" s="625"/>
      <c r="BC39" s="626"/>
      <c r="BD39" s="655">
        <v>99</v>
      </c>
      <c r="BE39" s="641"/>
      <c r="BF39" s="641"/>
      <c r="BG39" s="641"/>
      <c r="BH39" s="641"/>
      <c r="BI39" s="641">
        <v>97.1</v>
      </c>
      <c r="BJ39" s="641"/>
      <c r="BK39" s="641"/>
      <c r="BL39" s="641"/>
      <c r="BM39" s="656"/>
      <c r="BN39" s="655">
        <v>99</v>
      </c>
      <c r="BO39" s="641"/>
      <c r="BP39" s="641"/>
      <c r="BQ39" s="641"/>
      <c r="BR39" s="641"/>
      <c r="BS39" s="641">
        <v>96.8</v>
      </c>
      <c r="BT39" s="641"/>
      <c r="BU39" s="641"/>
      <c r="BV39" s="641"/>
      <c r="BW39" s="656"/>
      <c r="BY39" s="633" t="s">
        <v>284</v>
      </c>
      <c r="BZ39" s="634"/>
      <c r="CA39" s="624" t="s">
        <v>285</v>
      </c>
      <c r="CB39" s="625"/>
      <c r="CC39" s="625"/>
      <c r="CD39" s="625"/>
      <c r="CE39" s="625"/>
      <c r="CF39" s="625"/>
      <c r="CG39" s="625"/>
      <c r="CH39" s="625"/>
      <c r="CI39" s="625"/>
      <c r="CJ39" s="625"/>
      <c r="CK39" s="625"/>
      <c r="CL39" s="626"/>
      <c r="CM39" s="627">
        <v>64588794</v>
      </c>
      <c r="CN39" s="616"/>
      <c r="CO39" s="616"/>
      <c r="CP39" s="616"/>
      <c r="CQ39" s="616"/>
      <c r="CR39" s="616"/>
      <c r="CS39" s="616"/>
      <c r="CT39" s="617"/>
      <c r="CU39" s="630">
        <v>15.2</v>
      </c>
      <c r="CV39" s="631"/>
      <c r="CW39" s="631"/>
      <c r="CX39" s="632"/>
      <c r="CY39" s="615">
        <v>62547341</v>
      </c>
      <c r="CZ39" s="616"/>
      <c r="DA39" s="616"/>
      <c r="DB39" s="616"/>
      <c r="DC39" s="616"/>
      <c r="DD39" s="616"/>
      <c r="DE39" s="616"/>
      <c r="DF39" s="617"/>
      <c r="DG39" s="615">
        <v>62547341</v>
      </c>
      <c r="DH39" s="616"/>
      <c r="DI39" s="616"/>
      <c r="DJ39" s="616"/>
      <c r="DK39" s="616"/>
      <c r="DL39" s="616"/>
      <c r="DM39" s="616"/>
      <c r="DN39" s="616"/>
      <c r="DO39" s="616"/>
      <c r="DP39" s="616"/>
      <c r="DQ39" s="617"/>
      <c r="DR39" s="630">
        <v>24.1</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286</v>
      </c>
      <c r="AY40" s="598"/>
      <c r="AZ40" s="598"/>
      <c r="BA40" s="598"/>
      <c r="BB40" s="598"/>
      <c r="BC40" s="599"/>
      <c r="BD40" s="657">
        <v>99.9</v>
      </c>
      <c r="BE40" s="658"/>
      <c r="BF40" s="658"/>
      <c r="BG40" s="658"/>
      <c r="BH40" s="658"/>
      <c r="BI40" s="658">
        <v>99.7</v>
      </c>
      <c r="BJ40" s="658"/>
      <c r="BK40" s="658"/>
      <c r="BL40" s="658"/>
      <c r="BM40" s="659"/>
      <c r="BN40" s="657">
        <v>99.9</v>
      </c>
      <c r="BO40" s="658"/>
      <c r="BP40" s="658"/>
      <c r="BQ40" s="658"/>
      <c r="BR40" s="658"/>
      <c r="BS40" s="658">
        <v>99.8</v>
      </c>
      <c r="BT40" s="658"/>
      <c r="BU40" s="658"/>
      <c r="BV40" s="658"/>
      <c r="BW40" s="659"/>
      <c r="BY40" s="635"/>
      <c r="BZ40" s="636"/>
      <c r="CA40" s="624" t="s">
        <v>287</v>
      </c>
      <c r="CB40" s="625"/>
      <c r="CC40" s="625"/>
      <c r="CD40" s="625"/>
      <c r="CE40" s="625"/>
      <c r="CF40" s="625"/>
      <c r="CG40" s="625"/>
      <c r="CH40" s="625"/>
      <c r="CI40" s="625"/>
      <c r="CJ40" s="625"/>
      <c r="CK40" s="625"/>
      <c r="CL40" s="626"/>
      <c r="CM40" s="627">
        <v>59866892</v>
      </c>
      <c r="CN40" s="628"/>
      <c r="CO40" s="628"/>
      <c r="CP40" s="628"/>
      <c r="CQ40" s="628"/>
      <c r="CR40" s="628"/>
      <c r="CS40" s="628"/>
      <c r="CT40" s="629"/>
      <c r="CU40" s="630">
        <v>14.1</v>
      </c>
      <c r="CV40" s="631"/>
      <c r="CW40" s="631"/>
      <c r="CX40" s="632"/>
      <c r="CY40" s="615">
        <v>58043834</v>
      </c>
      <c r="CZ40" s="616"/>
      <c r="DA40" s="616"/>
      <c r="DB40" s="616"/>
      <c r="DC40" s="616"/>
      <c r="DD40" s="616"/>
      <c r="DE40" s="616"/>
      <c r="DF40" s="617"/>
      <c r="DG40" s="615">
        <v>58043834</v>
      </c>
      <c r="DH40" s="616"/>
      <c r="DI40" s="616"/>
      <c r="DJ40" s="616"/>
      <c r="DK40" s="616"/>
      <c r="DL40" s="616"/>
      <c r="DM40" s="616"/>
      <c r="DN40" s="616"/>
      <c r="DO40" s="616"/>
      <c r="DP40" s="616"/>
      <c r="DQ40" s="617"/>
      <c r="DR40" s="630">
        <v>22.4</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288</v>
      </c>
      <c r="CB41" s="625"/>
      <c r="CC41" s="625"/>
      <c r="CD41" s="625"/>
      <c r="CE41" s="625"/>
      <c r="CF41" s="625"/>
      <c r="CG41" s="625"/>
      <c r="CH41" s="625"/>
      <c r="CI41" s="625"/>
      <c r="CJ41" s="625"/>
      <c r="CK41" s="625"/>
      <c r="CL41" s="626"/>
      <c r="CM41" s="627">
        <v>4721902</v>
      </c>
      <c r="CN41" s="616"/>
      <c r="CO41" s="616"/>
      <c r="CP41" s="616"/>
      <c r="CQ41" s="616"/>
      <c r="CR41" s="616"/>
      <c r="CS41" s="616"/>
      <c r="CT41" s="617"/>
      <c r="CU41" s="630">
        <v>1.1000000000000001</v>
      </c>
      <c r="CV41" s="631"/>
      <c r="CW41" s="631"/>
      <c r="CX41" s="632"/>
      <c r="CY41" s="615">
        <v>4503507</v>
      </c>
      <c r="CZ41" s="616"/>
      <c r="DA41" s="616"/>
      <c r="DB41" s="616"/>
      <c r="DC41" s="616"/>
      <c r="DD41" s="616"/>
      <c r="DE41" s="616"/>
      <c r="DF41" s="617"/>
      <c r="DG41" s="615">
        <v>4503507</v>
      </c>
      <c r="DH41" s="616"/>
      <c r="DI41" s="616"/>
      <c r="DJ41" s="616"/>
      <c r="DK41" s="616"/>
      <c r="DL41" s="616"/>
      <c r="DM41" s="616"/>
      <c r="DN41" s="616"/>
      <c r="DO41" s="616"/>
      <c r="DP41" s="616"/>
      <c r="DQ41" s="617"/>
      <c r="DR41" s="630">
        <v>1.7</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289</v>
      </c>
      <c r="CB42" s="625"/>
      <c r="CC42" s="625"/>
      <c r="CD42" s="625"/>
      <c r="CE42" s="625"/>
      <c r="CF42" s="625"/>
      <c r="CG42" s="625"/>
      <c r="CH42" s="625"/>
      <c r="CI42" s="625"/>
      <c r="CJ42" s="625"/>
      <c r="CK42" s="625"/>
      <c r="CL42" s="626"/>
      <c r="CM42" s="627">
        <v>4429</v>
      </c>
      <c r="CN42" s="628"/>
      <c r="CO42" s="628"/>
      <c r="CP42" s="628"/>
      <c r="CQ42" s="628"/>
      <c r="CR42" s="628"/>
      <c r="CS42" s="628"/>
      <c r="CT42" s="629"/>
      <c r="CU42" s="630">
        <v>0</v>
      </c>
      <c r="CV42" s="631"/>
      <c r="CW42" s="631"/>
      <c r="CX42" s="632"/>
      <c r="CY42" s="615">
        <v>4429</v>
      </c>
      <c r="CZ42" s="616"/>
      <c r="DA42" s="616"/>
      <c r="DB42" s="616"/>
      <c r="DC42" s="616"/>
      <c r="DD42" s="616"/>
      <c r="DE42" s="616"/>
      <c r="DF42" s="617"/>
      <c r="DG42" s="615">
        <v>4429</v>
      </c>
      <c r="DH42" s="616"/>
      <c r="DI42" s="616"/>
      <c r="DJ42" s="616"/>
      <c r="DK42" s="616"/>
      <c r="DL42" s="616"/>
      <c r="DM42" s="616"/>
      <c r="DN42" s="616"/>
      <c r="DO42" s="616"/>
      <c r="DP42" s="616"/>
      <c r="DQ42" s="617"/>
      <c r="DR42" s="630">
        <v>0</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290</v>
      </c>
      <c r="BZ43" s="625"/>
      <c r="CA43" s="625"/>
      <c r="CB43" s="625"/>
      <c r="CC43" s="625"/>
      <c r="CD43" s="625"/>
      <c r="CE43" s="625"/>
      <c r="CF43" s="625"/>
      <c r="CG43" s="625"/>
      <c r="CH43" s="625"/>
      <c r="CI43" s="625"/>
      <c r="CJ43" s="625"/>
      <c r="CK43" s="625"/>
      <c r="CL43" s="626"/>
      <c r="CM43" s="627">
        <v>140763396</v>
      </c>
      <c r="CN43" s="616"/>
      <c r="CO43" s="616"/>
      <c r="CP43" s="616"/>
      <c r="CQ43" s="616"/>
      <c r="CR43" s="616"/>
      <c r="CS43" s="616"/>
      <c r="CT43" s="617"/>
      <c r="CU43" s="630">
        <v>33.1</v>
      </c>
      <c r="CV43" s="631"/>
      <c r="CW43" s="631"/>
      <c r="CX43" s="632"/>
      <c r="CY43" s="615">
        <v>98629341</v>
      </c>
      <c r="CZ43" s="616"/>
      <c r="DA43" s="616"/>
      <c r="DB43" s="616"/>
      <c r="DC43" s="616"/>
      <c r="DD43" s="616"/>
      <c r="DE43" s="616"/>
      <c r="DF43" s="617"/>
      <c r="DG43" s="615">
        <v>70280686</v>
      </c>
      <c r="DH43" s="616"/>
      <c r="DI43" s="616"/>
      <c r="DJ43" s="616"/>
      <c r="DK43" s="616"/>
      <c r="DL43" s="616"/>
      <c r="DM43" s="616"/>
      <c r="DN43" s="616"/>
      <c r="DO43" s="616"/>
      <c r="DP43" s="616"/>
      <c r="DQ43" s="617"/>
      <c r="DR43" s="630">
        <v>27.1</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291</v>
      </c>
      <c r="BZ44" s="625"/>
      <c r="CA44" s="625"/>
      <c r="CB44" s="625"/>
      <c r="CC44" s="625"/>
      <c r="CD44" s="625"/>
      <c r="CE44" s="625"/>
      <c r="CF44" s="625"/>
      <c r="CG44" s="625"/>
      <c r="CH44" s="625"/>
      <c r="CI44" s="625"/>
      <c r="CJ44" s="625"/>
      <c r="CK44" s="625"/>
      <c r="CL44" s="626"/>
      <c r="CM44" s="627">
        <v>17238670</v>
      </c>
      <c r="CN44" s="628"/>
      <c r="CO44" s="628"/>
      <c r="CP44" s="628"/>
      <c r="CQ44" s="628"/>
      <c r="CR44" s="628"/>
      <c r="CS44" s="628"/>
      <c r="CT44" s="629"/>
      <c r="CU44" s="630">
        <v>4.0999999999999996</v>
      </c>
      <c r="CV44" s="631"/>
      <c r="CW44" s="631"/>
      <c r="CX44" s="632"/>
      <c r="CY44" s="615">
        <v>13173473</v>
      </c>
      <c r="CZ44" s="616"/>
      <c r="DA44" s="616"/>
      <c r="DB44" s="616"/>
      <c r="DC44" s="616"/>
      <c r="DD44" s="616"/>
      <c r="DE44" s="616"/>
      <c r="DF44" s="617"/>
      <c r="DG44" s="615">
        <v>9770932</v>
      </c>
      <c r="DH44" s="616"/>
      <c r="DI44" s="616"/>
      <c r="DJ44" s="616"/>
      <c r="DK44" s="616"/>
      <c r="DL44" s="616"/>
      <c r="DM44" s="616"/>
      <c r="DN44" s="616"/>
      <c r="DO44" s="616"/>
      <c r="DP44" s="616"/>
      <c r="DQ44" s="617"/>
      <c r="DR44" s="630">
        <v>3.8</v>
      </c>
      <c r="DS44" s="631"/>
      <c r="DT44" s="631"/>
      <c r="DU44" s="631"/>
      <c r="DV44" s="631"/>
      <c r="DW44" s="631"/>
      <c r="DX44" s="640"/>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293</v>
      </c>
      <c r="BZ45" s="625"/>
      <c r="CA45" s="625"/>
      <c r="CB45" s="625"/>
      <c r="CC45" s="625"/>
      <c r="CD45" s="625"/>
      <c r="CE45" s="625"/>
      <c r="CF45" s="625"/>
      <c r="CG45" s="625"/>
      <c r="CH45" s="625"/>
      <c r="CI45" s="625"/>
      <c r="CJ45" s="625"/>
      <c r="CK45" s="625"/>
      <c r="CL45" s="626"/>
      <c r="CM45" s="627">
        <v>1789135</v>
      </c>
      <c r="CN45" s="616"/>
      <c r="CO45" s="616"/>
      <c r="CP45" s="616"/>
      <c r="CQ45" s="616"/>
      <c r="CR45" s="616"/>
      <c r="CS45" s="616"/>
      <c r="CT45" s="617"/>
      <c r="CU45" s="630">
        <v>0.4</v>
      </c>
      <c r="CV45" s="631"/>
      <c r="CW45" s="631"/>
      <c r="CX45" s="632"/>
      <c r="CY45" s="615">
        <v>971347</v>
      </c>
      <c r="CZ45" s="616"/>
      <c r="DA45" s="616"/>
      <c r="DB45" s="616"/>
      <c r="DC45" s="616"/>
      <c r="DD45" s="616"/>
      <c r="DE45" s="616"/>
      <c r="DF45" s="617"/>
      <c r="DG45" s="615">
        <v>971347</v>
      </c>
      <c r="DH45" s="616"/>
      <c r="DI45" s="616"/>
      <c r="DJ45" s="616"/>
      <c r="DK45" s="616"/>
      <c r="DL45" s="616"/>
      <c r="DM45" s="616"/>
      <c r="DN45" s="616"/>
      <c r="DO45" s="616"/>
      <c r="DP45" s="616"/>
      <c r="DQ45" s="617"/>
      <c r="DR45" s="630">
        <v>0.4</v>
      </c>
      <c r="DS45" s="631"/>
      <c r="DT45" s="631"/>
      <c r="DU45" s="631"/>
      <c r="DV45" s="631"/>
      <c r="DW45" s="631"/>
      <c r="DX45" s="640"/>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295</v>
      </c>
      <c r="BZ46" s="625"/>
      <c r="CA46" s="625"/>
      <c r="CB46" s="625"/>
      <c r="CC46" s="625"/>
      <c r="CD46" s="625"/>
      <c r="CE46" s="625"/>
      <c r="CF46" s="625"/>
      <c r="CG46" s="625"/>
      <c r="CH46" s="625"/>
      <c r="CI46" s="625"/>
      <c r="CJ46" s="625"/>
      <c r="CK46" s="625"/>
      <c r="CL46" s="626"/>
      <c r="CM46" s="627">
        <v>89339571</v>
      </c>
      <c r="CN46" s="628"/>
      <c r="CO46" s="628"/>
      <c r="CP46" s="628"/>
      <c r="CQ46" s="628"/>
      <c r="CR46" s="628"/>
      <c r="CS46" s="628"/>
      <c r="CT46" s="629"/>
      <c r="CU46" s="630">
        <v>21</v>
      </c>
      <c r="CV46" s="631"/>
      <c r="CW46" s="631"/>
      <c r="CX46" s="632"/>
      <c r="CY46" s="615">
        <v>79539286</v>
      </c>
      <c r="CZ46" s="616"/>
      <c r="DA46" s="616"/>
      <c r="DB46" s="616"/>
      <c r="DC46" s="616"/>
      <c r="DD46" s="616"/>
      <c r="DE46" s="616"/>
      <c r="DF46" s="617"/>
      <c r="DG46" s="615">
        <v>59491711</v>
      </c>
      <c r="DH46" s="616"/>
      <c r="DI46" s="616"/>
      <c r="DJ46" s="616"/>
      <c r="DK46" s="616"/>
      <c r="DL46" s="616"/>
      <c r="DM46" s="616"/>
      <c r="DN46" s="616"/>
      <c r="DO46" s="616"/>
      <c r="DP46" s="616"/>
      <c r="DQ46" s="617"/>
      <c r="DR46" s="630">
        <v>22.9</v>
      </c>
      <c r="DS46" s="631"/>
      <c r="DT46" s="631"/>
      <c r="DU46" s="631"/>
      <c r="DV46" s="631"/>
      <c r="DW46" s="631"/>
      <c r="DX46" s="640"/>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297</v>
      </c>
      <c r="BZ47" s="625"/>
      <c r="CA47" s="625"/>
      <c r="CB47" s="625"/>
      <c r="CC47" s="625"/>
      <c r="CD47" s="625"/>
      <c r="CE47" s="625"/>
      <c r="CF47" s="625"/>
      <c r="CG47" s="625"/>
      <c r="CH47" s="625"/>
      <c r="CI47" s="625"/>
      <c r="CJ47" s="625"/>
      <c r="CK47" s="625"/>
      <c r="CL47" s="626"/>
      <c r="CM47" s="627">
        <v>58346</v>
      </c>
      <c r="CN47" s="616"/>
      <c r="CO47" s="616"/>
      <c r="CP47" s="616"/>
      <c r="CQ47" s="616"/>
      <c r="CR47" s="616"/>
      <c r="CS47" s="616"/>
      <c r="CT47" s="617"/>
      <c r="CU47" s="630">
        <v>0</v>
      </c>
      <c r="CV47" s="631"/>
      <c r="CW47" s="631"/>
      <c r="CX47" s="632"/>
      <c r="CY47" s="615">
        <v>37506</v>
      </c>
      <c r="CZ47" s="616"/>
      <c r="DA47" s="616"/>
      <c r="DB47" s="616"/>
      <c r="DC47" s="616"/>
      <c r="DD47" s="616"/>
      <c r="DE47" s="616"/>
      <c r="DF47" s="617"/>
      <c r="DG47" s="615" t="s">
        <v>102</v>
      </c>
      <c r="DH47" s="616"/>
      <c r="DI47" s="616"/>
      <c r="DJ47" s="616"/>
      <c r="DK47" s="616"/>
      <c r="DL47" s="616"/>
      <c r="DM47" s="616"/>
      <c r="DN47" s="616"/>
      <c r="DO47" s="616"/>
      <c r="DP47" s="616"/>
      <c r="DQ47" s="617"/>
      <c r="DR47" s="630" t="s">
        <v>102</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298</v>
      </c>
      <c r="BZ48" s="625"/>
      <c r="CA48" s="625"/>
      <c r="CB48" s="625"/>
      <c r="CC48" s="625"/>
      <c r="CD48" s="625"/>
      <c r="CE48" s="625"/>
      <c r="CF48" s="625"/>
      <c r="CG48" s="625"/>
      <c r="CH48" s="625"/>
      <c r="CI48" s="625"/>
      <c r="CJ48" s="625"/>
      <c r="CK48" s="625"/>
      <c r="CL48" s="626"/>
      <c r="CM48" s="627">
        <v>6661420</v>
      </c>
      <c r="CN48" s="628"/>
      <c r="CO48" s="628"/>
      <c r="CP48" s="628"/>
      <c r="CQ48" s="628"/>
      <c r="CR48" s="628"/>
      <c r="CS48" s="628"/>
      <c r="CT48" s="629"/>
      <c r="CU48" s="630">
        <v>1.6</v>
      </c>
      <c r="CV48" s="631"/>
      <c r="CW48" s="631"/>
      <c r="CX48" s="632"/>
      <c r="CY48" s="615">
        <v>4843052</v>
      </c>
      <c r="CZ48" s="616"/>
      <c r="DA48" s="616"/>
      <c r="DB48" s="616"/>
      <c r="DC48" s="616"/>
      <c r="DD48" s="616"/>
      <c r="DE48" s="616"/>
      <c r="DF48" s="617"/>
      <c r="DG48" s="615" t="s">
        <v>102</v>
      </c>
      <c r="DH48" s="616"/>
      <c r="DI48" s="616"/>
      <c r="DJ48" s="616"/>
      <c r="DK48" s="616"/>
      <c r="DL48" s="616"/>
      <c r="DM48" s="616"/>
      <c r="DN48" s="616"/>
      <c r="DO48" s="616"/>
      <c r="DP48" s="616"/>
      <c r="DQ48" s="617"/>
      <c r="DR48" s="630" t="s">
        <v>102</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299</v>
      </c>
      <c r="BZ49" s="625"/>
      <c r="CA49" s="625"/>
      <c r="CB49" s="625"/>
      <c r="CC49" s="625"/>
      <c r="CD49" s="625"/>
      <c r="CE49" s="625"/>
      <c r="CF49" s="625"/>
      <c r="CG49" s="625"/>
      <c r="CH49" s="625"/>
      <c r="CI49" s="625"/>
      <c r="CJ49" s="625"/>
      <c r="CK49" s="625"/>
      <c r="CL49" s="626"/>
      <c r="CM49" s="627" t="s">
        <v>102</v>
      </c>
      <c r="CN49" s="616"/>
      <c r="CO49" s="616"/>
      <c r="CP49" s="616"/>
      <c r="CQ49" s="616"/>
      <c r="CR49" s="616"/>
      <c r="CS49" s="616"/>
      <c r="CT49" s="617"/>
      <c r="CU49" s="630" t="s">
        <v>102</v>
      </c>
      <c r="CV49" s="631"/>
      <c r="CW49" s="631"/>
      <c r="CX49" s="632"/>
      <c r="CY49" s="615" t="s">
        <v>102</v>
      </c>
      <c r="CZ49" s="616"/>
      <c r="DA49" s="616"/>
      <c r="DB49" s="616"/>
      <c r="DC49" s="616"/>
      <c r="DD49" s="616"/>
      <c r="DE49" s="616"/>
      <c r="DF49" s="617"/>
      <c r="DG49" s="615" t="s">
        <v>102</v>
      </c>
      <c r="DH49" s="616"/>
      <c r="DI49" s="616"/>
      <c r="DJ49" s="616"/>
      <c r="DK49" s="616"/>
      <c r="DL49" s="616"/>
      <c r="DM49" s="616"/>
      <c r="DN49" s="616"/>
      <c r="DO49" s="616"/>
      <c r="DP49" s="616"/>
      <c r="DQ49" s="617"/>
      <c r="DR49" s="630" t="s">
        <v>102</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300</v>
      </c>
      <c r="BZ50" s="625"/>
      <c r="CA50" s="625"/>
      <c r="CB50" s="625"/>
      <c r="CC50" s="625"/>
      <c r="CD50" s="625"/>
      <c r="CE50" s="625"/>
      <c r="CF50" s="625"/>
      <c r="CG50" s="625"/>
      <c r="CH50" s="625"/>
      <c r="CI50" s="625"/>
      <c r="CJ50" s="625"/>
      <c r="CK50" s="625"/>
      <c r="CL50" s="626"/>
      <c r="CM50" s="627">
        <v>25676254</v>
      </c>
      <c r="CN50" s="628"/>
      <c r="CO50" s="628"/>
      <c r="CP50" s="628"/>
      <c r="CQ50" s="628"/>
      <c r="CR50" s="628"/>
      <c r="CS50" s="628"/>
      <c r="CT50" s="629"/>
      <c r="CU50" s="630">
        <v>6</v>
      </c>
      <c r="CV50" s="631"/>
      <c r="CW50" s="631"/>
      <c r="CX50" s="632"/>
      <c r="CY50" s="615">
        <v>64677</v>
      </c>
      <c r="CZ50" s="616"/>
      <c r="DA50" s="616"/>
      <c r="DB50" s="616"/>
      <c r="DC50" s="616"/>
      <c r="DD50" s="616"/>
      <c r="DE50" s="616"/>
      <c r="DF50" s="617"/>
      <c r="DG50" s="615">
        <v>46696</v>
      </c>
      <c r="DH50" s="616"/>
      <c r="DI50" s="616"/>
      <c r="DJ50" s="616"/>
      <c r="DK50" s="616"/>
      <c r="DL50" s="616"/>
      <c r="DM50" s="616"/>
      <c r="DN50" s="616"/>
      <c r="DO50" s="616"/>
      <c r="DP50" s="616"/>
      <c r="DQ50" s="617"/>
      <c r="DR50" s="630">
        <v>0</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301</v>
      </c>
      <c r="BZ51" s="625"/>
      <c r="CA51" s="625"/>
      <c r="CB51" s="625"/>
      <c r="CC51" s="625"/>
      <c r="CD51" s="625"/>
      <c r="CE51" s="625"/>
      <c r="CF51" s="625"/>
      <c r="CG51" s="625"/>
      <c r="CH51" s="625"/>
      <c r="CI51" s="625"/>
      <c r="CJ51" s="625"/>
      <c r="CK51" s="625"/>
      <c r="CL51" s="626"/>
      <c r="CM51" s="627" t="s">
        <v>102</v>
      </c>
      <c r="CN51" s="616"/>
      <c r="CO51" s="616"/>
      <c r="CP51" s="616"/>
      <c r="CQ51" s="616"/>
      <c r="CR51" s="616"/>
      <c r="CS51" s="616"/>
      <c r="CT51" s="617"/>
      <c r="CU51" s="630" t="s">
        <v>102</v>
      </c>
      <c r="CV51" s="631"/>
      <c r="CW51" s="631"/>
      <c r="CX51" s="632"/>
      <c r="CY51" s="615" t="s">
        <v>102</v>
      </c>
      <c r="CZ51" s="616"/>
      <c r="DA51" s="616"/>
      <c r="DB51" s="616"/>
      <c r="DC51" s="616"/>
      <c r="DD51" s="616"/>
      <c r="DE51" s="616"/>
      <c r="DF51" s="617"/>
      <c r="DG51" s="615" t="s">
        <v>102</v>
      </c>
      <c r="DH51" s="616"/>
      <c r="DI51" s="616"/>
      <c r="DJ51" s="616"/>
      <c r="DK51" s="616"/>
      <c r="DL51" s="616"/>
      <c r="DM51" s="616"/>
      <c r="DN51" s="616"/>
      <c r="DO51" s="616"/>
      <c r="DP51" s="616"/>
      <c r="DQ51" s="617"/>
      <c r="DR51" s="630" t="s">
        <v>102</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302</v>
      </c>
      <c r="BZ52" s="625"/>
      <c r="CA52" s="625"/>
      <c r="CB52" s="625"/>
      <c r="CC52" s="625"/>
      <c r="CD52" s="625"/>
      <c r="CE52" s="625"/>
      <c r="CF52" s="625"/>
      <c r="CG52" s="625"/>
      <c r="CH52" s="625"/>
      <c r="CI52" s="625"/>
      <c r="CJ52" s="625"/>
      <c r="CK52" s="625"/>
      <c r="CL52" s="626"/>
      <c r="CM52" s="627">
        <v>86669938</v>
      </c>
      <c r="CN52" s="628"/>
      <c r="CO52" s="628"/>
      <c r="CP52" s="628"/>
      <c r="CQ52" s="628"/>
      <c r="CR52" s="628"/>
      <c r="CS52" s="628"/>
      <c r="CT52" s="629"/>
      <c r="CU52" s="630">
        <v>20.399999999999999</v>
      </c>
      <c r="CV52" s="631"/>
      <c r="CW52" s="631"/>
      <c r="CX52" s="632"/>
      <c r="CY52" s="615">
        <v>16679721</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303</v>
      </c>
      <c r="BZ53" s="625"/>
      <c r="CA53" s="625"/>
      <c r="CB53" s="625"/>
      <c r="CC53" s="625"/>
      <c r="CD53" s="625"/>
      <c r="CE53" s="625"/>
      <c r="CF53" s="625"/>
      <c r="CG53" s="625"/>
      <c r="CH53" s="625"/>
      <c r="CI53" s="625"/>
      <c r="CJ53" s="625"/>
      <c r="CK53" s="625"/>
      <c r="CL53" s="626"/>
      <c r="CM53" s="627">
        <v>1181673</v>
      </c>
      <c r="CN53" s="628"/>
      <c r="CO53" s="628"/>
      <c r="CP53" s="628"/>
      <c r="CQ53" s="628"/>
      <c r="CR53" s="628"/>
      <c r="CS53" s="628"/>
      <c r="CT53" s="629"/>
      <c r="CU53" s="630">
        <v>0.3</v>
      </c>
      <c r="CV53" s="631"/>
      <c r="CW53" s="631"/>
      <c r="CX53" s="632"/>
      <c r="CY53" s="615">
        <v>298965</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284</v>
      </c>
      <c r="BZ54" s="634"/>
      <c r="CA54" s="624" t="s">
        <v>304</v>
      </c>
      <c r="CB54" s="625"/>
      <c r="CC54" s="625"/>
      <c r="CD54" s="625"/>
      <c r="CE54" s="625"/>
      <c r="CF54" s="625"/>
      <c r="CG54" s="625"/>
      <c r="CH54" s="625"/>
      <c r="CI54" s="625"/>
      <c r="CJ54" s="625"/>
      <c r="CK54" s="625"/>
      <c r="CL54" s="626"/>
      <c r="CM54" s="627">
        <v>86029051</v>
      </c>
      <c r="CN54" s="628"/>
      <c r="CO54" s="628"/>
      <c r="CP54" s="628"/>
      <c r="CQ54" s="628"/>
      <c r="CR54" s="628"/>
      <c r="CS54" s="628"/>
      <c r="CT54" s="629"/>
      <c r="CU54" s="630">
        <v>20.2</v>
      </c>
      <c r="CV54" s="631"/>
      <c r="CW54" s="631"/>
      <c r="CX54" s="632"/>
      <c r="CY54" s="615">
        <v>16637221</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305</v>
      </c>
      <c r="CB55" s="625"/>
      <c r="CC55" s="625"/>
      <c r="CD55" s="625"/>
      <c r="CE55" s="625"/>
      <c r="CF55" s="625"/>
      <c r="CG55" s="625"/>
      <c r="CH55" s="625"/>
      <c r="CI55" s="625"/>
      <c r="CJ55" s="625"/>
      <c r="CK55" s="625"/>
      <c r="CL55" s="626"/>
      <c r="CM55" s="627">
        <v>47810566</v>
      </c>
      <c r="CN55" s="628"/>
      <c r="CO55" s="628"/>
      <c r="CP55" s="628"/>
      <c r="CQ55" s="628"/>
      <c r="CR55" s="628"/>
      <c r="CS55" s="628"/>
      <c r="CT55" s="629"/>
      <c r="CU55" s="630">
        <v>11.2</v>
      </c>
      <c r="CV55" s="631"/>
      <c r="CW55" s="631"/>
      <c r="CX55" s="632"/>
      <c r="CY55" s="615">
        <v>1594437</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306</v>
      </c>
      <c r="CB56" s="625"/>
      <c r="CC56" s="625"/>
      <c r="CD56" s="625"/>
      <c r="CE56" s="625"/>
      <c r="CF56" s="625"/>
      <c r="CG56" s="625"/>
      <c r="CH56" s="625"/>
      <c r="CI56" s="625"/>
      <c r="CJ56" s="625"/>
      <c r="CK56" s="625"/>
      <c r="CL56" s="626"/>
      <c r="CM56" s="627">
        <v>30700988</v>
      </c>
      <c r="CN56" s="628"/>
      <c r="CO56" s="628"/>
      <c r="CP56" s="628"/>
      <c r="CQ56" s="628"/>
      <c r="CR56" s="628"/>
      <c r="CS56" s="628"/>
      <c r="CT56" s="629"/>
      <c r="CU56" s="630">
        <v>7.2</v>
      </c>
      <c r="CV56" s="631"/>
      <c r="CW56" s="631"/>
      <c r="CX56" s="632"/>
      <c r="CY56" s="615">
        <v>13199555</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307</v>
      </c>
      <c r="CB57" s="625"/>
      <c r="CC57" s="625"/>
      <c r="CD57" s="625"/>
      <c r="CE57" s="625"/>
      <c r="CF57" s="625"/>
      <c r="CG57" s="625"/>
      <c r="CH57" s="625"/>
      <c r="CI57" s="625"/>
      <c r="CJ57" s="625"/>
      <c r="CK57" s="625"/>
      <c r="CL57" s="626"/>
      <c r="CM57" s="627">
        <v>640887</v>
      </c>
      <c r="CN57" s="628"/>
      <c r="CO57" s="628"/>
      <c r="CP57" s="628"/>
      <c r="CQ57" s="628"/>
      <c r="CR57" s="628"/>
      <c r="CS57" s="628"/>
      <c r="CT57" s="629"/>
      <c r="CU57" s="630">
        <v>0.2</v>
      </c>
      <c r="CV57" s="631"/>
      <c r="CW57" s="631"/>
      <c r="CX57" s="632"/>
      <c r="CY57" s="615">
        <v>42500</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308</v>
      </c>
      <c r="CB58" s="625"/>
      <c r="CC58" s="625"/>
      <c r="CD58" s="625"/>
      <c r="CE58" s="625"/>
      <c r="CF58" s="625"/>
      <c r="CG58" s="625"/>
      <c r="CH58" s="625"/>
      <c r="CI58" s="625"/>
      <c r="CJ58" s="625"/>
      <c r="CK58" s="625"/>
      <c r="CL58" s="626"/>
      <c r="CM58" s="627" t="s">
        <v>102</v>
      </c>
      <c r="CN58" s="628"/>
      <c r="CO58" s="628"/>
      <c r="CP58" s="628"/>
      <c r="CQ58" s="628"/>
      <c r="CR58" s="628"/>
      <c r="CS58" s="628"/>
      <c r="CT58" s="629"/>
      <c r="CU58" s="630" t="s">
        <v>102</v>
      </c>
      <c r="CV58" s="631"/>
      <c r="CW58" s="631"/>
      <c r="CX58" s="632"/>
      <c r="CY58" s="615" t="s">
        <v>102</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309</v>
      </c>
      <c r="BZ59" s="598"/>
      <c r="CA59" s="598"/>
      <c r="CB59" s="598"/>
      <c r="CC59" s="598"/>
      <c r="CD59" s="598"/>
      <c r="CE59" s="598"/>
      <c r="CF59" s="598"/>
      <c r="CG59" s="598"/>
      <c r="CH59" s="598"/>
      <c r="CI59" s="598"/>
      <c r="CJ59" s="598"/>
      <c r="CK59" s="598"/>
      <c r="CL59" s="599"/>
      <c r="CM59" s="600">
        <v>425523444</v>
      </c>
      <c r="CN59" s="601"/>
      <c r="CO59" s="601"/>
      <c r="CP59" s="601"/>
      <c r="CQ59" s="601"/>
      <c r="CR59" s="601"/>
      <c r="CS59" s="601"/>
      <c r="CT59" s="602"/>
      <c r="CU59" s="603">
        <v>100</v>
      </c>
      <c r="CV59" s="604"/>
      <c r="CW59" s="604"/>
      <c r="CX59" s="605"/>
      <c r="CY59" s="606">
        <v>289769506</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5" t="s">
        <v>311</v>
      </c>
      <c r="DK2" s="1116"/>
      <c r="DL2" s="1116"/>
      <c r="DM2" s="1116"/>
      <c r="DN2" s="1116"/>
      <c r="DO2" s="1117"/>
      <c r="DP2" s="194"/>
      <c r="DQ2" s="1115" t="s">
        <v>312</v>
      </c>
      <c r="DR2" s="1116"/>
      <c r="DS2" s="1116"/>
      <c r="DT2" s="1116"/>
      <c r="DU2" s="1116"/>
      <c r="DV2" s="1116"/>
      <c r="DW2" s="1116"/>
      <c r="DX2" s="1116"/>
      <c r="DY2" s="1116"/>
      <c r="DZ2" s="1117"/>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61" t="s">
        <v>313</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315</v>
      </c>
      <c r="B5" s="984"/>
      <c r="C5" s="984"/>
      <c r="D5" s="984"/>
      <c r="E5" s="984"/>
      <c r="F5" s="984"/>
      <c r="G5" s="984"/>
      <c r="H5" s="984"/>
      <c r="I5" s="984"/>
      <c r="J5" s="984"/>
      <c r="K5" s="984"/>
      <c r="L5" s="984"/>
      <c r="M5" s="984"/>
      <c r="N5" s="984"/>
      <c r="O5" s="984"/>
      <c r="P5" s="985"/>
      <c r="Q5" s="989" t="s">
        <v>316</v>
      </c>
      <c r="R5" s="990"/>
      <c r="S5" s="990"/>
      <c r="T5" s="990"/>
      <c r="U5" s="991"/>
      <c r="V5" s="989" t="s">
        <v>317</v>
      </c>
      <c r="W5" s="990"/>
      <c r="X5" s="990"/>
      <c r="Y5" s="990"/>
      <c r="Z5" s="991"/>
      <c r="AA5" s="989" t="s">
        <v>318</v>
      </c>
      <c r="AB5" s="990"/>
      <c r="AC5" s="990"/>
      <c r="AD5" s="990"/>
      <c r="AE5" s="990"/>
      <c r="AF5" s="1118" t="s">
        <v>319</v>
      </c>
      <c r="AG5" s="990"/>
      <c r="AH5" s="990"/>
      <c r="AI5" s="990"/>
      <c r="AJ5" s="1005"/>
      <c r="AK5" s="990" t="s">
        <v>320</v>
      </c>
      <c r="AL5" s="990"/>
      <c r="AM5" s="990"/>
      <c r="AN5" s="990"/>
      <c r="AO5" s="991"/>
      <c r="AP5" s="989" t="s">
        <v>321</v>
      </c>
      <c r="AQ5" s="990"/>
      <c r="AR5" s="990"/>
      <c r="AS5" s="990"/>
      <c r="AT5" s="991"/>
      <c r="AU5" s="989" t="s">
        <v>322</v>
      </c>
      <c r="AV5" s="990"/>
      <c r="AW5" s="990"/>
      <c r="AX5" s="990"/>
      <c r="AY5" s="1005"/>
      <c r="AZ5" s="201"/>
      <c r="BA5" s="201"/>
      <c r="BB5" s="201"/>
      <c r="BC5" s="201"/>
      <c r="BD5" s="201"/>
      <c r="BE5" s="202"/>
      <c r="BF5" s="202"/>
      <c r="BG5" s="202"/>
      <c r="BH5" s="202"/>
      <c r="BI5" s="202"/>
      <c r="BJ5" s="202"/>
      <c r="BK5" s="202"/>
      <c r="BL5" s="202"/>
      <c r="BM5" s="202"/>
      <c r="BN5" s="202"/>
      <c r="BO5" s="202"/>
      <c r="BP5" s="202"/>
      <c r="BQ5" s="983" t="s">
        <v>323</v>
      </c>
      <c r="BR5" s="984"/>
      <c r="BS5" s="984"/>
      <c r="BT5" s="984"/>
      <c r="BU5" s="984"/>
      <c r="BV5" s="984"/>
      <c r="BW5" s="984"/>
      <c r="BX5" s="984"/>
      <c r="BY5" s="984"/>
      <c r="BZ5" s="984"/>
      <c r="CA5" s="984"/>
      <c r="CB5" s="984"/>
      <c r="CC5" s="984"/>
      <c r="CD5" s="984"/>
      <c r="CE5" s="984"/>
      <c r="CF5" s="984"/>
      <c r="CG5" s="985"/>
      <c r="CH5" s="989" t="s">
        <v>324</v>
      </c>
      <c r="CI5" s="990"/>
      <c r="CJ5" s="990"/>
      <c r="CK5" s="990"/>
      <c r="CL5" s="991"/>
      <c r="CM5" s="989" t="s">
        <v>325</v>
      </c>
      <c r="CN5" s="990"/>
      <c r="CO5" s="990"/>
      <c r="CP5" s="990"/>
      <c r="CQ5" s="991"/>
      <c r="CR5" s="989" t="s">
        <v>326</v>
      </c>
      <c r="CS5" s="990"/>
      <c r="CT5" s="990"/>
      <c r="CU5" s="990"/>
      <c r="CV5" s="991"/>
      <c r="CW5" s="989" t="s">
        <v>327</v>
      </c>
      <c r="CX5" s="990"/>
      <c r="CY5" s="990"/>
      <c r="CZ5" s="990"/>
      <c r="DA5" s="991"/>
      <c r="DB5" s="989" t="s">
        <v>328</v>
      </c>
      <c r="DC5" s="990"/>
      <c r="DD5" s="990"/>
      <c r="DE5" s="990"/>
      <c r="DF5" s="991"/>
      <c r="DG5" s="1103" t="s">
        <v>329</v>
      </c>
      <c r="DH5" s="1104"/>
      <c r="DI5" s="1104"/>
      <c r="DJ5" s="1104"/>
      <c r="DK5" s="1105"/>
      <c r="DL5" s="1103" t="s">
        <v>330</v>
      </c>
      <c r="DM5" s="1104"/>
      <c r="DN5" s="1104"/>
      <c r="DO5" s="1104"/>
      <c r="DP5" s="1105"/>
      <c r="DQ5" s="989" t="s">
        <v>331</v>
      </c>
      <c r="DR5" s="990"/>
      <c r="DS5" s="990"/>
      <c r="DT5" s="990"/>
      <c r="DU5" s="991"/>
      <c r="DV5" s="989" t="s">
        <v>322</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19"/>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6"/>
      <c r="DH6" s="1107"/>
      <c r="DI6" s="1107"/>
      <c r="DJ6" s="1107"/>
      <c r="DK6" s="1108"/>
      <c r="DL6" s="1106"/>
      <c r="DM6" s="1107"/>
      <c r="DN6" s="1107"/>
      <c r="DO6" s="1107"/>
      <c r="DP6" s="1108"/>
      <c r="DQ6" s="992"/>
      <c r="DR6" s="993"/>
      <c r="DS6" s="993"/>
      <c r="DT6" s="993"/>
      <c r="DU6" s="994"/>
      <c r="DV6" s="992"/>
      <c r="DW6" s="993"/>
      <c r="DX6" s="993"/>
      <c r="DY6" s="993"/>
      <c r="DZ6" s="1006"/>
      <c r="EA6" s="199"/>
    </row>
    <row r="7" spans="1:131" s="200" customFormat="1" ht="26.25" customHeight="1" thickTop="1">
      <c r="A7" s="203">
        <v>1</v>
      </c>
      <c r="B7" s="1048" t="s">
        <v>332</v>
      </c>
      <c r="C7" s="1049"/>
      <c r="D7" s="1049"/>
      <c r="E7" s="1049"/>
      <c r="F7" s="1049"/>
      <c r="G7" s="1049"/>
      <c r="H7" s="1049"/>
      <c r="I7" s="1049"/>
      <c r="J7" s="1049"/>
      <c r="K7" s="1049"/>
      <c r="L7" s="1049"/>
      <c r="M7" s="1049"/>
      <c r="N7" s="1049"/>
      <c r="O7" s="1049"/>
      <c r="P7" s="1050"/>
      <c r="Q7" s="1109">
        <v>445091</v>
      </c>
      <c r="R7" s="1110"/>
      <c r="S7" s="1110"/>
      <c r="T7" s="1110"/>
      <c r="U7" s="1110"/>
      <c r="V7" s="1110">
        <v>436717</v>
      </c>
      <c r="W7" s="1110"/>
      <c r="X7" s="1110"/>
      <c r="Y7" s="1110"/>
      <c r="Z7" s="1110"/>
      <c r="AA7" s="1110">
        <v>8373</v>
      </c>
      <c r="AB7" s="1110"/>
      <c r="AC7" s="1110"/>
      <c r="AD7" s="1110"/>
      <c r="AE7" s="1111"/>
      <c r="AF7" s="1112">
        <v>3953</v>
      </c>
      <c r="AG7" s="1113"/>
      <c r="AH7" s="1113"/>
      <c r="AI7" s="1113"/>
      <c r="AJ7" s="1114"/>
      <c r="AK7" s="1096">
        <v>6477</v>
      </c>
      <c r="AL7" s="1097"/>
      <c r="AM7" s="1097"/>
      <c r="AN7" s="1097"/>
      <c r="AO7" s="1097"/>
      <c r="AP7" s="1097">
        <v>691746</v>
      </c>
      <c r="AQ7" s="1097"/>
      <c r="AR7" s="1097"/>
      <c r="AS7" s="1097"/>
      <c r="AT7" s="1097"/>
      <c r="AU7" s="1098"/>
      <c r="AV7" s="1098"/>
      <c r="AW7" s="1098"/>
      <c r="AX7" s="1098"/>
      <c r="AY7" s="1099"/>
      <c r="AZ7" s="197"/>
      <c r="BA7" s="197"/>
      <c r="BB7" s="197"/>
      <c r="BC7" s="197"/>
      <c r="BD7" s="197"/>
      <c r="BE7" s="198"/>
      <c r="BF7" s="198"/>
      <c r="BG7" s="198"/>
      <c r="BH7" s="198"/>
      <c r="BI7" s="198"/>
      <c r="BJ7" s="198"/>
      <c r="BK7" s="198"/>
      <c r="BL7" s="198"/>
      <c r="BM7" s="198"/>
      <c r="BN7" s="198"/>
      <c r="BO7" s="198"/>
      <c r="BP7" s="198"/>
      <c r="BQ7" s="204">
        <v>1</v>
      </c>
      <c r="BR7" s="205"/>
      <c r="BS7" s="1100" t="s">
        <v>518</v>
      </c>
      <c r="BT7" s="1101"/>
      <c r="BU7" s="1101"/>
      <c r="BV7" s="1101"/>
      <c r="BW7" s="1101"/>
      <c r="BX7" s="1101"/>
      <c r="BY7" s="1101"/>
      <c r="BZ7" s="1101"/>
      <c r="CA7" s="1101"/>
      <c r="CB7" s="1101"/>
      <c r="CC7" s="1101"/>
      <c r="CD7" s="1101"/>
      <c r="CE7" s="1101"/>
      <c r="CF7" s="1101"/>
      <c r="CG7" s="1102"/>
      <c r="CH7" s="1093">
        <v>-3</v>
      </c>
      <c r="CI7" s="1094"/>
      <c r="CJ7" s="1094"/>
      <c r="CK7" s="1094"/>
      <c r="CL7" s="1095"/>
      <c r="CM7" s="1093">
        <v>340</v>
      </c>
      <c r="CN7" s="1094"/>
      <c r="CO7" s="1094"/>
      <c r="CP7" s="1094"/>
      <c r="CQ7" s="1095"/>
      <c r="CR7" s="1093">
        <v>243</v>
      </c>
      <c r="CS7" s="1094"/>
      <c r="CT7" s="1094"/>
      <c r="CU7" s="1094"/>
      <c r="CV7" s="1095"/>
      <c r="CW7" s="1093">
        <v>31</v>
      </c>
      <c r="CX7" s="1094"/>
      <c r="CY7" s="1094"/>
      <c r="CZ7" s="1094"/>
      <c r="DA7" s="1095"/>
      <c r="DB7" s="1093" t="s">
        <v>554</v>
      </c>
      <c r="DC7" s="1094"/>
      <c r="DD7" s="1094"/>
      <c r="DE7" s="1094"/>
      <c r="DF7" s="1095"/>
      <c r="DG7" s="1093" t="s">
        <v>554</v>
      </c>
      <c r="DH7" s="1094"/>
      <c r="DI7" s="1094"/>
      <c r="DJ7" s="1094"/>
      <c r="DK7" s="1095"/>
      <c r="DL7" s="1093" t="s">
        <v>554</v>
      </c>
      <c r="DM7" s="1094"/>
      <c r="DN7" s="1094"/>
      <c r="DO7" s="1094"/>
      <c r="DP7" s="1095"/>
      <c r="DQ7" s="1093" t="s">
        <v>554</v>
      </c>
      <c r="DR7" s="1094"/>
      <c r="DS7" s="1094"/>
      <c r="DT7" s="1094"/>
      <c r="DU7" s="1095"/>
      <c r="DV7" s="1120"/>
      <c r="DW7" s="1121"/>
      <c r="DX7" s="1121"/>
      <c r="DY7" s="1121"/>
      <c r="DZ7" s="1122"/>
      <c r="EA7" s="199"/>
    </row>
    <row r="8" spans="1:131" s="200" customFormat="1" ht="26.25" customHeight="1">
      <c r="A8" s="206">
        <v>2</v>
      </c>
      <c r="B8" s="1033" t="s">
        <v>333</v>
      </c>
      <c r="C8" s="1034"/>
      <c r="D8" s="1034"/>
      <c r="E8" s="1034"/>
      <c r="F8" s="1034"/>
      <c r="G8" s="1034"/>
      <c r="H8" s="1034"/>
      <c r="I8" s="1034"/>
      <c r="J8" s="1034"/>
      <c r="K8" s="1034"/>
      <c r="L8" s="1034"/>
      <c r="M8" s="1034"/>
      <c r="N8" s="1034"/>
      <c r="O8" s="1034"/>
      <c r="P8" s="1035"/>
      <c r="Q8" s="1040">
        <v>17</v>
      </c>
      <c r="R8" s="1037"/>
      <c r="S8" s="1037"/>
      <c r="T8" s="1037"/>
      <c r="U8" s="1037"/>
      <c r="V8" s="1037">
        <v>17</v>
      </c>
      <c r="W8" s="1037"/>
      <c r="X8" s="1037"/>
      <c r="Y8" s="1037"/>
      <c r="Z8" s="1037"/>
      <c r="AA8" s="1037" t="s">
        <v>554</v>
      </c>
      <c r="AB8" s="1037"/>
      <c r="AC8" s="1037"/>
      <c r="AD8" s="1037"/>
      <c r="AE8" s="1041"/>
      <c r="AF8" s="1090" t="s">
        <v>102</v>
      </c>
      <c r="AG8" s="1042"/>
      <c r="AH8" s="1042"/>
      <c r="AI8" s="1042"/>
      <c r="AJ8" s="1043"/>
      <c r="AK8" s="1091">
        <v>16</v>
      </c>
      <c r="AL8" s="1092"/>
      <c r="AM8" s="1092"/>
      <c r="AN8" s="1092"/>
      <c r="AO8" s="1092"/>
      <c r="AP8" s="1092" t="s">
        <v>555</v>
      </c>
      <c r="AQ8" s="1092"/>
      <c r="AR8" s="1092"/>
      <c r="AS8" s="1092"/>
      <c r="AT8" s="1092"/>
      <c r="AU8" s="1088"/>
      <c r="AV8" s="1088"/>
      <c r="AW8" s="1088"/>
      <c r="AX8" s="1088"/>
      <c r="AY8" s="1089"/>
      <c r="AZ8" s="197"/>
      <c r="BA8" s="197"/>
      <c r="BB8" s="197"/>
      <c r="BC8" s="197"/>
      <c r="BD8" s="197"/>
      <c r="BE8" s="198"/>
      <c r="BF8" s="198"/>
      <c r="BG8" s="198"/>
      <c r="BH8" s="198"/>
      <c r="BI8" s="198"/>
      <c r="BJ8" s="198"/>
      <c r="BK8" s="198"/>
      <c r="BL8" s="198"/>
      <c r="BM8" s="198"/>
      <c r="BN8" s="198"/>
      <c r="BO8" s="198"/>
      <c r="BP8" s="198"/>
      <c r="BQ8" s="207">
        <v>2</v>
      </c>
      <c r="BR8" s="208"/>
      <c r="BS8" s="1002" t="s">
        <v>519</v>
      </c>
      <c r="BT8" s="1003"/>
      <c r="BU8" s="1003"/>
      <c r="BV8" s="1003"/>
      <c r="BW8" s="1003"/>
      <c r="BX8" s="1003"/>
      <c r="BY8" s="1003"/>
      <c r="BZ8" s="1003"/>
      <c r="CA8" s="1003"/>
      <c r="CB8" s="1003"/>
      <c r="CC8" s="1003"/>
      <c r="CD8" s="1003"/>
      <c r="CE8" s="1003"/>
      <c r="CF8" s="1003"/>
      <c r="CG8" s="1004"/>
      <c r="CH8" s="977">
        <v>6</v>
      </c>
      <c r="CI8" s="978"/>
      <c r="CJ8" s="978"/>
      <c r="CK8" s="978"/>
      <c r="CL8" s="979"/>
      <c r="CM8" s="977">
        <v>63</v>
      </c>
      <c r="CN8" s="978"/>
      <c r="CO8" s="978"/>
      <c r="CP8" s="978"/>
      <c r="CQ8" s="979"/>
      <c r="CR8" s="977">
        <v>20</v>
      </c>
      <c r="CS8" s="978"/>
      <c r="CT8" s="978"/>
      <c r="CU8" s="978"/>
      <c r="CV8" s="979"/>
      <c r="CW8" s="977" t="s">
        <v>554</v>
      </c>
      <c r="CX8" s="978"/>
      <c r="CY8" s="978"/>
      <c r="CZ8" s="978"/>
      <c r="DA8" s="979"/>
      <c r="DB8" s="977" t="s">
        <v>554</v>
      </c>
      <c r="DC8" s="978"/>
      <c r="DD8" s="978"/>
      <c r="DE8" s="978"/>
      <c r="DF8" s="979"/>
      <c r="DG8" s="977" t="s">
        <v>554</v>
      </c>
      <c r="DH8" s="978"/>
      <c r="DI8" s="978"/>
      <c r="DJ8" s="978"/>
      <c r="DK8" s="979"/>
      <c r="DL8" s="977" t="s">
        <v>554</v>
      </c>
      <c r="DM8" s="978"/>
      <c r="DN8" s="978"/>
      <c r="DO8" s="978"/>
      <c r="DP8" s="979"/>
      <c r="DQ8" s="977" t="s">
        <v>554</v>
      </c>
      <c r="DR8" s="978"/>
      <c r="DS8" s="978"/>
      <c r="DT8" s="978"/>
      <c r="DU8" s="979"/>
      <c r="DV8" s="980"/>
      <c r="DW8" s="981"/>
      <c r="DX8" s="981"/>
      <c r="DY8" s="981"/>
      <c r="DZ8" s="982"/>
      <c r="EA8" s="199"/>
    </row>
    <row r="9" spans="1:131" s="200" customFormat="1" ht="26.25" customHeight="1">
      <c r="A9" s="206">
        <v>3</v>
      </c>
      <c r="B9" s="1033" t="s">
        <v>334</v>
      </c>
      <c r="C9" s="1034"/>
      <c r="D9" s="1034"/>
      <c r="E9" s="1034"/>
      <c r="F9" s="1034"/>
      <c r="G9" s="1034"/>
      <c r="H9" s="1034"/>
      <c r="I9" s="1034"/>
      <c r="J9" s="1034"/>
      <c r="K9" s="1034"/>
      <c r="L9" s="1034"/>
      <c r="M9" s="1034"/>
      <c r="N9" s="1034"/>
      <c r="O9" s="1034"/>
      <c r="P9" s="1035"/>
      <c r="Q9" s="1040">
        <v>441</v>
      </c>
      <c r="R9" s="1037"/>
      <c r="S9" s="1037"/>
      <c r="T9" s="1037"/>
      <c r="U9" s="1037"/>
      <c r="V9" s="1037">
        <v>209</v>
      </c>
      <c r="W9" s="1037"/>
      <c r="X9" s="1037"/>
      <c r="Y9" s="1037"/>
      <c r="Z9" s="1037"/>
      <c r="AA9" s="1037">
        <v>232</v>
      </c>
      <c r="AB9" s="1037"/>
      <c r="AC9" s="1037"/>
      <c r="AD9" s="1037"/>
      <c r="AE9" s="1041"/>
      <c r="AF9" s="1090" t="s">
        <v>102</v>
      </c>
      <c r="AG9" s="1042"/>
      <c r="AH9" s="1042"/>
      <c r="AI9" s="1042"/>
      <c r="AJ9" s="1043"/>
      <c r="AK9" s="1091">
        <v>7</v>
      </c>
      <c r="AL9" s="1092"/>
      <c r="AM9" s="1092"/>
      <c r="AN9" s="1092"/>
      <c r="AO9" s="1092"/>
      <c r="AP9" s="1092">
        <v>280</v>
      </c>
      <c r="AQ9" s="1092"/>
      <c r="AR9" s="1092"/>
      <c r="AS9" s="1092"/>
      <c r="AT9" s="1092"/>
      <c r="AU9" s="1088"/>
      <c r="AV9" s="1088"/>
      <c r="AW9" s="1088"/>
      <c r="AX9" s="1088"/>
      <c r="AY9" s="1089"/>
      <c r="AZ9" s="197"/>
      <c r="BA9" s="197"/>
      <c r="BB9" s="197"/>
      <c r="BC9" s="197"/>
      <c r="BD9" s="197"/>
      <c r="BE9" s="198"/>
      <c r="BF9" s="198"/>
      <c r="BG9" s="198"/>
      <c r="BH9" s="198"/>
      <c r="BI9" s="198"/>
      <c r="BJ9" s="198"/>
      <c r="BK9" s="198"/>
      <c r="BL9" s="198"/>
      <c r="BM9" s="198"/>
      <c r="BN9" s="198"/>
      <c r="BO9" s="198"/>
      <c r="BP9" s="198"/>
      <c r="BQ9" s="207">
        <v>3</v>
      </c>
      <c r="BR9" s="208"/>
      <c r="BS9" s="1002" t="s">
        <v>520</v>
      </c>
      <c r="BT9" s="1003"/>
      <c r="BU9" s="1003"/>
      <c r="BV9" s="1003"/>
      <c r="BW9" s="1003"/>
      <c r="BX9" s="1003"/>
      <c r="BY9" s="1003"/>
      <c r="BZ9" s="1003"/>
      <c r="CA9" s="1003"/>
      <c r="CB9" s="1003"/>
      <c r="CC9" s="1003"/>
      <c r="CD9" s="1003"/>
      <c r="CE9" s="1003"/>
      <c r="CF9" s="1003"/>
      <c r="CG9" s="1004"/>
      <c r="CH9" s="977">
        <v>-2</v>
      </c>
      <c r="CI9" s="978"/>
      <c r="CJ9" s="978"/>
      <c r="CK9" s="978"/>
      <c r="CL9" s="979"/>
      <c r="CM9" s="977">
        <v>3369</v>
      </c>
      <c r="CN9" s="978"/>
      <c r="CO9" s="978"/>
      <c r="CP9" s="978"/>
      <c r="CQ9" s="979"/>
      <c r="CR9" s="977">
        <v>2880</v>
      </c>
      <c r="CS9" s="978"/>
      <c r="CT9" s="978"/>
      <c r="CU9" s="978"/>
      <c r="CV9" s="979"/>
      <c r="CW9" s="977" t="s">
        <v>554</v>
      </c>
      <c r="CX9" s="978"/>
      <c r="CY9" s="978"/>
      <c r="CZ9" s="978"/>
      <c r="DA9" s="979"/>
      <c r="DB9" s="977" t="s">
        <v>555</v>
      </c>
      <c r="DC9" s="978"/>
      <c r="DD9" s="978"/>
      <c r="DE9" s="978"/>
      <c r="DF9" s="979"/>
      <c r="DG9" s="977" t="s">
        <v>554</v>
      </c>
      <c r="DH9" s="978"/>
      <c r="DI9" s="978"/>
      <c r="DJ9" s="978"/>
      <c r="DK9" s="979"/>
      <c r="DL9" s="977" t="s">
        <v>554</v>
      </c>
      <c r="DM9" s="978"/>
      <c r="DN9" s="978"/>
      <c r="DO9" s="978"/>
      <c r="DP9" s="979"/>
      <c r="DQ9" s="977" t="s">
        <v>554</v>
      </c>
      <c r="DR9" s="978"/>
      <c r="DS9" s="978"/>
      <c r="DT9" s="978"/>
      <c r="DU9" s="979"/>
      <c r="DV9" s="980"/>
      <c r="DW9" s="981"/>
      <c r="DX9" s="981"/>
      <c r="DY9" s="981"/>
      <c r="DZ9" s="982"/>
      <c r="EA9" s="199"/>
    </row>
    <row r="10" spans="1:131" s="200" customFormat="1" ht="26.25" customHeight="1">
      <c r="A10" s="206">
        <v>4</v>
      </c>
      <c r="B10" s="1033" t="s">
        <v>335</v>
      </c>
      <c r="C10" s="1034"/>
      <c r="D10" s="1034"/>
      <c r="E10" s="1034"/>
      <c r="F10" s="1034"/>
      <c r="G10" s="1034"/>
      <c r="H10" s="1034"/>
      <c r="I10" s="1034"/>
      <c r="J10" s="1034"/>
      <c r="K10" s="1034"/>
      <c r="L10" s="1034"/>
      <c r="M10" s="1034"/>
      <c r="N10" s="1034"/>
      <c r="O10" s="1034"/>
      <c r="P10" s="1035"/>
      <c r="Q10" s="1040">
        <v>236</v>
      </c>
      <c r="R10" s="1037"/>
      <c r="S10" s="1037"/>
      <c r="T10" s="1037"/>
      <c r="U10" s="1037"/>
      <c r="V10" s="1037">
        <v>184</v>
      </c>
      <c r="W10" s="1037"/>
      <c r="X10" s="1037"/>
      <c r="Y10" s="1037"/>
      <c r="Z10" s="1037"/>
      <c r="AA10" s="1037">
        <v>53</v>
      </c>
      <c r="AB10" s="1037"/>
      <c r="AC10" s="1037"/>
      <c r="AD10" s="1037"/>
      <c r="AE10" s="1041"/>
      <c r="AF10" s="1090" t="s">
        <v>102</v>
      </c>
      <c r="AG10" s="1042"/>
      <c r="AH10" s="1042"/>
      <c r="AI10" s="1042"/>
      <c r="AJ10" s="1043"/>
      <c r="AK10" s="1091">
        <v>1</v>
      </c>
      <c r="AL10" s="1092"/>
      <c r="AM10" s="1092"/>
      <c r="AN10" s="1092"/>
      <c r="AO10" s="1092"/>
      <c r="AP10" s="1092">
        <v>238</v>
      </c>
      <c r="AQ10" s="1092"/>
      <c r="AR10" s="1092"/>
      <c r="AS10" s="1092"/>
      <c r="AT10" s="1092"/>
      <c r="AU10" s="1088"/>
      <c r="AV10" s="1088"/>
      <c r="AW10" s="1088"/>
      <c r="AX10" s="1088"/>
      <c r="AY10" s="1089"/>
      <c r="AZ10" s="197"/>
      <c r="BA10" s="197"/>
      <c r="BB10" s="197"/>
      <c r="BC10" s="197"/>
      <c r="BD10" s="197"/>
      <c r="BE10" s="198"/>
      <c r="BF10" s="198"/>
      <c r="BG10" s="198"/>
      <c r="BH10" s="198"/>
      <c r="BI10" s="198"/>
      <c r="BJ10" s="198"/>
      <c r="BK10" s="198"/>
      <c r="BL10" s="198"/>
      <c r="BM10" s="198"/>
      <c r="BN10" s="198"/>
      <c r="BO10" s="198"/>
      <c r="BP10" s="198"/>
      <c r="BQ10" s="207">
        <v>4</v>
      </c>
      <c r="BR10" s="208"/>
      <c r="BS10" s="1002" t="s">
        <v>521</v>
      </c>
      <c r="BT10" s="1003"/>
      <c r="BU10" s="1003"/>
      <c r="BV10" s="1003"/>
      <c r="BW10" s="1003"/>
      <c r="BX10" s="1003"/>
      <c r="BY10" s="1003"/>
      <c r="BZ10" s="1003"/>
      <c r="CA10" s="1003"/>
      <c r="CB10" s="1003"/>
      <c r="CC10" s="1003"/>
      <c r="CD10" s="1003"/>
      <c r="CE10" s="1003"/>
      <c r="CF10" s="1003"/>
      <c r="CG10" s="1004"/>
      <c r="CH10" s="977" t="s">
        <v>554</v>
      </c>
      <c r="CI10" s="978"/>
      <c r="CJ10" s="978"/>
      <c r="CK10" s="978"/>
      <c r="CL10" s="979"/>
      <c r="CM10" s="977">
        <v>245</v>
      </c>
      <c r="CN10" s="978"/>
      <c r="CO10" s="978"/>
      <c r="CP10" s="978"/>
      <c r="CQ10" s="979"/>
      <c r="CR10" s="977">
        <v>200</v>
      </c>
      <c r="CS10" s="978"/>
      <c r="CT10" s="978"/>
      <c r="CU10" s="978"/>
      <c r="CV10" s="979"/>
      <c r="CW10" s="977">
        <v>34</v>
      </c>
      <c r="CX10" s="978"/>
      <c r="CY10" s="978"/>
      <c r="CZ10" s="978"/>
      <c r="DA10" s="979"/>
      <c r="DB10" s="977" t="s">
        <v>554</v>
      </c>
      <c r="DC10" s="978"/>
      <c r="DD10" s="978"/>
      <c r="DE10" s="978"/>
      <c r="DF10" s="979"/>
      <c r="DG10" s="977" t="s">
        <v>554</v>
      </c>
      <c r="DH10" s="978"/>
      <c r="DI10" s="978"/>
      <c r="DJ10" s="978"/>
      <c r="DK10" s="979"/>
      <c r="DL10" s="977" t="s">
        <v>554</v>
      </c>
      <c r="DM10" s="978"/>
      <c r="DN10" s="978"/>
      <c r="DO10" s="978"/>
      <c r="DP10" s="979"/>
      <c r="DQ10" s="977" t="s">
        <v>554</v>
      </c>
      <c r="DR10" s="978"/>
      <c r="DS10" s="978"/>
      <c r="DT10" s="978"/>
      <c r="DU10" s="979"/>
      <c r="DV10" s="980"/>
      <c r="DW10" s="981"/>
      <c r="DX10" s="981"/>
      <c r="DY10" s="981"/>
      <c r="DZ10" s="982"/>
      <c r="EA10" s="199"/>
    </row>
    <row r="11" spans="1:131" s="200" customFormat="1" ht="26.25" customHeight="1">
      <c r="A11" s="206">
        <v>5</v>
      </c>
      <c r="B11" s="1033" t="s">
        <v>336</v>
      </c>
      <c r="C11" s="1034"/>
      <c r="D11" s="1034"/>
      <c r="E11" s="1034"/>
      <c r="F11" s="1034"/>
      <c r="G11" s="1034"/>
      <c r="H11" s="1034"/>
      <c r="I11" s="1034"/>
      <c r="J11" s="1034"/>
      <c r="K11" s="1034"/>
      <c r="L11" s="1034"/>
      <c r="M11" s="1034"/>
      <c r="N11" s="1034"/>
      <c r="O11" s="1034"/>
      <c r="P11" s="1035"/>
      <c r="Q11" s="1040">
        <v>808</v>
      </c>
      <c r="R11" s="1037"/>
      <c r="S11" s="1037"/>
      <c r="T11" s="1037"/>
      <c r="U11" s="1037"/>
      <c r="V11" s="1037">
        <v>674</v>
      </c>
      <c r="W11" s="1037"/>
      <c r="X11" s="1037"/>
      <c r="Y11" s="1037"/>
      <c r="Z11" s="1037"/>
      <c r="AA11" s="1037">
        <v>134</v>
      </c>
      <c r="AB11" s="1037"/>
      <c r="AC11" s="1037"/>
      <c r="AD11" s="1037"/>
      <c r="AE11" s="1041"/>
      <c r="AF11" s="1090" t="s">
        <v>102</v>
      </c>
      <c r="AG11" s="1042"/>
      <c r="AH11" s="1042"/>
      <c r="AI11" s="1042"/>
      <c r="AJ11" s="1043"/>
      <c r="AK11" s="1091">
        <v>48</v>
      </c>
      <c r="AL11" s="1092"/>
      <c r="AM11" s="1092"/>
      <c r="AN11" s="1092"/>
      <c r="AO11" s="1092"/>
      <c r="AP11" s="1092">
        <v>4262</v>
      </c>
      <c r="AQ11" s="1092"/>
      <c r="AR11" s="1092"/>
      <c r="AS11" s="1092"/>
      <c r="AT11" s="1092"/>
      <c r="AU11" s="1088"/>
      <c r="AV11" s="1088"/>
      <c r="AW11" s="1088"/>
      <c r="AX11" s="1088"/>
      <c r="AY11" s="1089"/>
      <c r="AZ11" s="197"/>
      <c r="BA11" s="197"/>
      <c r="BB11" s="197"/>
      <c r="BC11" s="197"/>
      <c r="BD11" s="197"/>
      <c r="BE11" s="198"/>
      <c r="BF11" s="198"/>
      <c r="BG11" s="198"/>
      <c r="BH11" s="198"/>
      <c r="BI11" s="198"/>
      <c r="BJ11" s="198"/>
      <c r="BK11" s="198"/>
      <c r="BL11" s="198"/>
      <c r="BM11" s="198"/>
      <c r="BN11" s="198"/>
      <c r="BO11" s="198"/>
      <c r="BP11" s="198"/>
      <c r="BQ11" s="207">
        <v>5</v>
      </c>
      <c r="BR11" s="208"/>
      <c r="BS11" s="1002" t="s">
        <v>522</v>
      </c>
      <c r="BT11" s="1003"/>
      <c r="BU11" s="1003"/>
      <c r="BV11" s="1003"/>
      <c r="BW11" s="1003"/>
      <c r="BX11" s="1003"/>
      <c r="BY11" s="1003"/>
      <c r="BZ11" s="1003"/>
      <c r="CA11" s="1003"/>
      <c r="CB11" s="1003"/>
      <c r="CC11" s="1003"/>
      <c r="CD11" s="1003"/>
      <c r="CE11" s="1003"/>
      <c r="CF11" s="1003"/>
      <c r="CG11" s="1004"/>
      <c r="CH11" s="977" t="s">
        <v>554</v>
      </c>
      <c r="CI11" s="978"/>
      <c r="CJ11" s="978"/>
      <c r="CK11" s="978"/>
      <c r="CL11" s="979"/>
      <c r="CM11" s="977">
        <v>74</v>
      </c>
      <c r="CN11" s="978"/>
      <c r="CO11" s="978"/>
      <c r="CP11" s="978"/>
      <c r="CQ11" s="979"/>
      <c r="CR11" s="977">
        <v>42</v>
      </c>
      <c r="CS11" s="978"/>
      <c r="CT11" s="978"/>
      <c r="CU11" s="978"/>
      <c r="CV11" s="979"/>
      <c r="CW11" s="977">
        <v>4</v>
      </c>
      <c r="CX11" s="978"/>
      <c r="CY11" s="978"/>
      <c r="CZ11" s="978"/>
      <c r="DA11" s="979"/>
      <c r="DB11" s="977" t="s">
        <v>554</v>
      </c>
      <c r="DC11" s="978"/>
      <c r="DD11" s="978"/>
      <c r="DE11" s="978"/>
      <c r="DF11" s="979"/>
      <c r="DG11" s="977" t="s">
        <v>554</v>
      </c>
      <c r="DH11" s="978"/>
      <c r="DI11" s="978"/>
      <c r="DJ11" s="978"/>
      <c r="DK11" s="979"/>
      <c r="DL11" s="977" t="s">
        <v>554</v>
      </c>
      <c r="DM11" s="978"/>
      <c r="DN11" s="978"/>
      <c r="DO11" s="978"/>
      <c r="DP11" s="979"/>
      <c r="DQ11" s="977" t="s">
        <v>554</v>
      </c>
      <c r="DR11" s="978"/>
      <c r="DS11" s="978"/>
      <c r="DT11" s="978"/>
      <c r="DU11" s="979"/>
      <c r="DV11" s="980"/>
      <c r="DW11" s="981"/>
      <c r="DX11" s="981"/>
      <c r="DY11" s="981"/>
      <c r="DZ11" s="982"/>
      <c r="EA11" s="199"/>
    </row>
    <row r="12" spans="1:131" s="200" customFormat="1" ht="26.25" customHeight="1">
      <c r="A12" s="206">
        <v>6</v>
      </c>
      <c r="B12" s="1033" t="s">
        <v>337</v>
      </c>
      <c r="C12" s="1034"/>
      <c r="D12" s="1034"/>
      <c r="E12" s="1034"/>
      <c r="F12" s="1034"/>
      <c r="G12" s="1034"/>
      <c r="H12" s="1034"/>
      <c r="I12" s="1034"/>
      <c r="J12" s="1034"/>
      <c r="K12" s="1034"/>
      <c r="L12" s="1034"/>
      <c r="M12" s="1034"/>
      <c r="N12" s="1034"/>
      <c r="O12" s="1034"/>
      <c r="P12" s="1035"/>
      <c r="Q12" s="1040">
        <v>2779</v>
      </c>
      <c r="R12" s="1037"/>
      <c r="S12" s="1037"/>
      <c r="T12" s="1037"/>
      <c r="U12" s="1037"/>
      <c r="V12" s="1037">
        <v>2779</v>
      </c>
      <c r="W12" s="1037"/>
      <c r="X12" s="1037"/>
      <c r="Y12" s="1037"/>
      <c r="Z12" s="1037"/>
      <c r="AA12" s="1037" t="s">
        <v>554</v>
      </c>
      <c r="AB12" s="1037"/>
      <c r="AC12" s="1037"/>
      <c r="AD12" s="1037"/>
      <c r="AE12" s="1041"/>
      <c r="AF12" s="1090" t="s">
        <v>102</v>
      </c>
      <c r="AG12" s="1042"/>
      <c r="AH12" s="1042"/>
      <c r="AI12" s="1042"/>
      <c r="AJ12" s="1043"/>
      <c r="AK12" s="1091">
        <v>2776</v>
      </c>
      <c r="AL12" s="1092"/>
      <c r="AM12" s="1092"/>
      <c r="AN12" s="1092"/>
      <c r="AO12" s="1092"/>
      <c r="AP12" s="1092" t="s">
        <v>554</v>
      </c>
      <c r="AQ12" s="1092"/>
      <c r="AR12" s="1092"/>
      <c r="AS12" s="1092"/>
      <c r="AT12" s="1092"/>
      <c r="AU12" s="1088"/>
      <c r="AV12" s="1088"/>
      <c r="AW12" s="1088"/>
      <c r="AX12" s="1088"/>
      <c r="AY12" s="1089"/>
      <c r="AZ12" s="197"/>
      <c r="BA12" s="197"/>
      <c r="BB12" s="197"/>
      <c r="BC12" s="197"/>
      <c r="BD12" s="197"/>
      <c r="BE12" s="198"/>
      <c r="BF12" s="198"/>
      <c r="BG12" s="198"/>
      <c r="BH12" s="198"/>
      <c r="BI12" s="198"/>
      <c r="BJ12" s="198"/>
      <c r="BK12" s="198"/>
      <c r="BL12" s="198"/>
      <c r="BM12" s="198"/>
      <c r="BN12" s="198"/>
      <c r="BO12" s="198"/>
      <c r="BP12" s="198"/>
      <c r="BQ12" s="207">
        <v>6</v>
      </c>
      <c r="BR12" s="208"/>
      <c r="BS12" s="1002" t="s">
        <v>523</v>
      </c>
      <c r="BT12" s="1003"/>
      <c r="BU12" s="1003"/>
      <c r="BV12" s="1003"/>
      <c r="BW12" s="1003"/>
      <c r="BX12" s="1003"/>
      <c r="BY12" s="1003"/>
      <c r="BZ12" s="1003"/>
      <c r="CA12" s="1003"/>
      <c r="CB12" s="1003"/>
      <c r="CC12" s="1003"/>
      <c r="CD12" s="1003"/>
      <c r="CE12" s="1003"/>
      <c r="CF12" s="1003"/>
      <c r="CG12" s="1004"/>
      <c r="CH12" s="977" t="s">
        <v>554</v>
      </c>
      <c r="CI12" s="978"/>
      <c r="CJ12" s="978"/>
      <c r="CK12" s="978"/>
      <c r="CL12" s="979"/>
      <c r="CM12" s="977">
        <v>27</v>
      </c>
      <c r="CN12" s="978"/>
      <c r="CO12" s="978"/>
      <c r="CP12" s="978"/>
      <c r="CQ12" s="979"/>
      <c r="CR12" s="977">
        <v>10</v>
      </c>
      <c r="CS12" s="978"/>
      <c r="CT12" s="978"/>
      <c r="CU12" s="978"/>
      <c r="CV12" s="979"/>
      <c r="CW12" s="977" t="s">
        <v>554</v>
      </c>
      <c r="CX12" s="978"/>
      <c r="CY12" s="978"/>
      <c r="CZ12" s="978"/>
      <c r="DA12" s="979"/>
      <c r="DB12" s="977" t="s">
        <v>554</v>
      </c>
      <c r="DC12" s="978"/>
      <c r="DD12" s="978"/>
      <c r="DE12" s="978"/>
      <c r="DF12" s="979"/>
      <c r="DG12" s="977" t="s">
        <v>554</v>
      </c>
      <c r="DH12" s="978"/>
      <c r="DI12" s="978"/>
      <c r="DJ12" s="978"/>
      <c r="DK12" s="979"/>
      <c r="DL12" s="977" t="s">
        <v>554</v>
      </c>
      <c r="DM12" s="978"/>
      <c r="DN12" s="978"/>
      <c r="DO12" s="978"/>
      <c r="DP12" s="979"/>
      <c r="DQ12" s="977" t="s">
        <v>554</v>
      </c>
      <c r="DR12" s="978"/>
      <c r="DS12" s="978"/>
      <c r="DT12" s="978"/>
      <c r="DU12" s="979"/>
      <c r="DV12" s="980"/>
      <c r="DW12" s="981"/>
      <c r="DX12" s="981"/>
      <c r="DY12" s="981"/>
      <c r="DZ12" s="982"/>
      <c r="EA12" s="199"/>
    </row>
    <row r="13" spans="1:131" s="200" customFormat="1" ht="26.25" customHeight="1">
      <c r="A13" s="206">
        <v>7</v>
      </c>
      <c r="B13" s="1033" t="s">
        <v>338</v>
      </c>
      <c r="C13" s="1034"/>
      <c r="D13" s="1034"/>
      <c r="E13" s="1034"/>
      <c r="F13" s="1034"/>
      <c r="G13" s="1034"/>
      <c r="H13" s="1034"/>
      <c r="I13" s="1034"/>
      <c r="J13" s="1034"/>
      <c r="K13" s="1034"/>
      <c r="L13" s="1034"/>
      <c r="M13" s="1034"/>
      <c r="N13" s="1034"/>
      <c r="O13" s="1034"/>
      <c r="P13" s="1035"/>
      <c r="Q13" s="1040">
        <v>2650</v>
      </c>
      <c r="R13" s="1037"/>
      <c r="S13" s="1037"/>
      <c r="T13" s="1037"/>
      <c r="U13" s="1037"/>
      <c r="V13" s="1037">
        <v>2576</v>
      </c>
      <c r="W13" s="1037"/>
      <c r="X13" s="1037"/>
      <c r="Y13" s="1037"/>
      <c r="Z13" s="1037"/>
      <c r="AA13" s="1037">
        <v>74</v>
      </c>
      <c r="AB13" s="1037"/>
      <c r="AC13" s="1037"/>
      <c r="AD13" s="1037"/>
      <c r="AE13" s="1041"/>
      <c r="AF13" s="1090">
        <v>74</v>
      </c>
      <c r="AG13" s="1042"/>
      <c r="AH13" s="1042"/>
      <c r="AI13" s="1042"/>
      <c r="AJ13" s="1043"/>
      <c r="AK13" s="1091" t="s">
        <v>554</v>
      </c>
      <c r="AL13" s="1092"/>
      <c r="AM13" s="1092"/>
      <c r="AN13" s="1092"/>
      <c r="AO13" s="1092"/>
      <c r="AP13" s="1092" t="s">
        <v>554</v>
      </c>
      <c r="AQ13" s="1092"/>
      <c r="AR13" s="1092"/>
      <c r="AS13" s="1092"/>
      <c r="AT13" s="1092"/>
      <c r="AU13" s="1088"/>
      <c r="AV13" s="1088"/>
      <c r="AW13" s="1088"/>
      <c r="AX13" s="1088"/>
      <c r="AY13" s="1089"/>
      <c r="AZ13" s="197"/>
      <c r="BA13" s="197"/>
      <c r="BB13" s="197"/>
      <c r="BC13" s="197"/>
      <c r="BD13" s="197"/>
      <c r="BE13" s="198"/>
      <c r="BF13" s="198"/>
      <c r="BG13" s="198"/>
      <c r="BH13" s="198"/>
      <c r="BI13" s="198"/>
      <c r="BJ13" s="198"/>
      <c r="BK13" s="198"/>
      <c r="BL13" s="198"/>
      <c r="BM13" s="198"/>
      <c r="BN13" s="198"/>
      <c r="BO13" s="198"/>
      <c r="BP13" s="198"/>
      <c r="BQ13" s="207">
        <v>7</v>
      </c>
      <c r="BR13" s="208"/>
      <c r="BS13" s="1002" t="s">
        <v>524</v>
      </c>
      <c r="BT13" s="1003"/>
      <c r="BU13" s="1003"/>
      <c r="BV13" s="1003"/>
      <c r="BW13" s="1003"/>
      <c r="BX13" s="1003"/>
      <c r="BY13" s="1003"/>
      <c r="BZ13" s="1003"/>
      <c r="CA13" s="1003"/>
      <c r="CB13" s="1003"/>
      <c r="CC13" s="1003"/>
      <c r="CD13" s="1003"/>
      <c r="CE13" s="1003"/>
      <c r="CF13" s="1003"/>
      <c r="CG13" s="1004"/>
      <c r="CH13" s="977">
        <v>1</v>
      </c>
      <c r="CI13" s="978"/>
      <c r="CJ13" s="978"/>
      <c r="CK13" s="978"/>
      <c r="CL13" s="979"/>
      <c r="CM13" s="977">
        <v>292</v>
      </c>
      <c r="CN13" s="978"/>
      <c r="CO13" s="978"/>
      <c r="CP13" s="978"/>
      <c r="CQ13" s="979"/>
      <c r="CR13" s="977">
        <v>187</v>
      </c>
      <c r="CS13" s="978"/>
      <c r="CT13" s="978"/>
      <c r="CU13" s="978"/>
      <c r="CV13" s="979"/>
      <c r="CW13" s="977" t="s">
        <v>554</v>
      </c>
      <c r="CX13" s="978"/>
      <c r="CY13" s="978"/>
      <c r="CZ13" s="978"/>
      <c r="DA13" s="979"/>
      <c r="DB13" s="977" t="s">
        <v>554</v>
      </c>
      <c r="DC13" s="978"/>
      <c r="DD13" s="978"/>
      <c r="DE13" s="978"/>
      <c r="DF13" s="979"/>
      <c r="DG13" s="977" t="s">
        <v>554</v>
      </c>
      <c r="DH13" s="978"/>
      <c r="DI13" s="978"/>
      <c r="DJ13" s="978"/>
      <c r="DK13" s="979"/>
      <c r="DL13" s="977" t="s">
        <v>554</v>
      </c>
      <c r="DM13" s="978"/>
      <c r="DN13" s="978"/>
      <c r="DO13" s="978"/>
      <c r="DP13" s="979"/>
      <c r="DQ13" s="977" t="s">
        <v>554</v>
      </c>
      <c r="DR13" s="978"/>
      <c r="DS13" s="978"/>
      <c r="DT13" s="978"/>
      <c r="DU13" s="979"/>
      <c r="DV13" s="980"/>
      <c r="DW13" s="981"/>
      <c r="DX13" s="981"/>
      <c r="DY13" s="981"/>
      <c r="DZ13" s="982"/>
      <c r="EA13" s="199"/>
    </row>
    <row r="14" spans="1:131" s="200" customFormat="1" ht="26.25" customHeight="1">
      <c r="A14" s="206">
        <v>8</v>
      </c>
      <c r="B14" s="1033" t="s">
        <v>339</v>
      </c>
      <c r="C14" s="1034"/>
      <c r="D14" s="1034"/>
      <c r="E14" s="1034"/>
      <c r="F14" s="1034"/>
      <c r="G14" s="1034"/>
      <c r="H14" s="1034"/>
      <c r="I14" s="1034"/>
      <c r="J14" s="1034"/>
      <c r="K14" s="1034"/>
      <c r="L14" s="1034"/>
      <c r="M14" s="1034"/>
      <c r="N14" s="1034"/>
      <c r="O14" s="1034"/>
      <c r="P14" s="1035"/>
      <c r="Q14" s="1040">
        <v>16</v>
      </c>
      <c r="R14" s="1037"/>
      <c r="S14" s="1037"/>
      <c r="T14" s="1037"/>
      <c r="U14" s="1037"/>
      <c r="V14" s="1037">
        <v>16</v>
      </c>
      <c r="W14" s="1037"/>
      <c r="X14" s="1037"/>
      <c r="Y14" s="1037"/>
      <c r="Z14" s="1037"/>
      <c r="AA14" s="1037" t="s">
        <v>554</v>
      </c>
      <c r="AB14" s="1037"/>
      <c r="AC14" s="1037"/>
      <c r="AD14" s="1037"/>
      <c r="AE14" s="1041"/>
      <c r="AF14" s="1090" t="s">
        <v>102</v>
      </c>
      <c r="AG14" s="1042"/>
      <c r="AH14" s="1042"/>
      <c r="AI14" s="1042"/>
      <c r="AJ14" s="1043"/>
      <c r="AK14" s="1091" t="s">
        <v>554</v>
      </c>
      <c r="AL14" s="1092"/>
      <c r="AM14" s="1092"/>
      <c r="AN14" s="1092"/>
      <c r="AO14" s="1092"/>
      <c r="AP14" s="1092" t="s">
        <v>555</v>
      </c>
      <c r="AQ14" s="1092"/>
      <c r="AR14" s="1092"/>
      <c r="AS14" s="1092"/>
      <c r="AT14" s="1092"/>
      <c r="AU14" s="1088"/>
      <c r="AV14" s="1088"/>
      <c r="AW14" s="1088"/>
      <c r="AX14" s="1088"/>
      <c r="AY14" s="1089"/>
      <c r="AZ14" s="197"/>
      <c r="BA14" s="197"/>
      <c r="BB14" s="197"/>
      <c r="BC14" s="197"/>
      <c r="BD14" s="197"/>
      <c r="BE14" s="198"/>
      <c r="BF14" s="198"/>
      <c r="BG14" s="198"/>
      <c r="BH14" s="198"/>
      <c r="BI14" s="198"/>
      <c r="BJ14" s="198"/>
      <c r="BK14" s="198"/>
      <c r="BL14" s="198"/>
      <c r="BM14" s="198"/>
      <c r="BN14" s="198"/>
      <c r="BO14" s="198"/>
      <c r="BP14" s="198"/>
      <c r="BQ14" s="207">
        <v>8</v>
      </c>
      <c r="BR14" s="208" t="s">
        <v>552</v>
      </c>
      <c r="BS14" s="1002" t="s">
        <v>525</v>
      </c>
      <c r="BT14" s="1003"/>
      <c r="BU14" s="1003"/>
      <c r="BV14" s="1003"/>
      <c r="BW14" s="1003"/>
      <c r="BX14" s="1003"/>
      <c r="BY14" s="1003"/>
      <c r="BZ14" s="1003"/>
      <c r="CA14" s="1003"/>
      <c r="CB14" s="1003"/>
      <c r="CC14" s="1003"/>
      <c r="CD14" s="1003"/>
      <c r="CE14" s="1003"/>
      <c r="CF14" s="1003"/>
      <c r="CG14" s="1004"/>
      <c r="CH14" s="977">
        <v>35</v>
      </c>
      <c r="CI14" s="978"/>
      <c r="CJ14" s="978"/>
      <c r="CK14" s="978"/>
      <c r="CL14" s="979"/>
      <c r="CM14" s="977">
        <v>1651</v>
      </c>
      <c r="CN14" s="978"/>
      <c r="CO14" s="978"/>
      <c r="CP14" s="978"/>
      <c r="CQ14" s="979"/>
      <c r="CR14" s="977">
        <v>8</v>
      </c>
      <c r="CS14" s="978"/>
      <c r="CT14" s="978"/>
      <c r="CU14" s="978"/>
      <c r="CV14" s="979"/>
      <c r="CW14" s="977">
        <v>248</v>
      </c>
      <c r="CX14" s="978"/>
      <c r="CY14" s="978"/>
      <c r="CZ14" s="978"/>
      <c r="DA14" s="979"/>
      <c r="DB14" s="977">
        <v>3293</v>
      </c>
      <c r="DC14" s="978"/>
      <c r="DD14" s="978"/>
      <c r="DE14" s="978"/>
      <c r="DF14" s="979"/>
      <c r="DG14" s="977" t="s">
        <v>554</v>
      </c>
      <c r="DH14" s="978"/>
      <c r="DI14" s="978"/>
      <c r="DJ14" s="978"/>
      <c r="DK14" s="979"/>
      <c r="DL14" s="977">
        <v>605</v>
      </c>
      <c r="DM14" s="978"/>
      <c r="DN14" s="978"/>
      <c r="DO14" s="978"/>
      <c r="DP14" s="979"/>
      <c r="DQ14" s="977">
        <v>61</v>
      </c>
      <c r="DR14" s="978"/>
      <c r="DS14" s="978"/>
      <c r="DT14" s="978"/>
      <c r="DU14" s="979"/>
      <c r="DV14" s="980"/>
      <c r="DW14" s="981"/>
      <c r="DX14" s="981"/>
      <c r="DY14" s="981"/>
      <c r="DZ14" s="982"/>
      <c r="EA14" s="199"/>
    </row>
    <row r="15" spans="1:131" s="200" customFormat="1" ht="26.25" customHeight="1">
      <c r="A15" s="206">
        <v>9</v>
      </c>
      <c r="B15" s="1033" t="s">
        <v>340</v>
      </c>
      <c r="C15" s="1034"/>
      <c r="D15" s="1034"/>
      <c r="E15" s="1034"/>
      <c r="F15" s="1034"/>
      <c r="G15" s="1034"/>
      <c r="H15" s="1034"/>
      <c r="I15" s="1034"/>
      <c r="J15" s="1034"/>
      <c r="K15" s="1034"/>
      <c r="L15" s="1034"/>
      <c r="M15" s="1034"/>
      <c r="N15" s="1034"/>
      <c r="O15" s="1034"/>
      <c r="P15" s="1035"/>
      <c r="Q15" s="1040">
        <v>158</v>
      </c>
      <c r="R15" s="1037"/>
      <c r="S15" s="1037"/>
      <c r="T15" s="1037"/>
      <c r="U15" s="1037"/>
      <c r="V15" s="1037">
        <v>15</v>
      </c>
      <c r="W15" s="1037"/>
      <c r="X15" s="1037"/>
      <c r="Y15" s="1037"/>
      <c r="Z15" s="1037"/>
      <c r="AA15" s="1037">
        <v>143</v>
      </c>
      <c r="AB15" s="1037"/>
      <c r="AC15" s="1037"/>
      <c r="AD15" s="1037"/>
      <c r="AE15" s="1041"/>
      <c r="AF15" s="1090" t="s">
        <v>102</v>
      </c>
      <c r="AG15" s="1042"/>
      <c r="AH15" s="1042"/>
      <c r="AI15" s="1042"/>
      <c r="AJ15" s="1043"/>
      <c r="AK15" s="1091" t="s">
        <v>554</v>
      </c>
      <c r="AL15" s="1092"/>
      <c r="AM15" s="1092"/>
      <c r="AN15" s="1092"/>
      <c r="AO15" s="1092"/>
      <c r="AP15" s="1092" t="s">
        <v>555</v>
      </c>
      <c r="AQ15" s="1092"/>
      <c r="AR15" s="1092"/>
      <c r="AS15" s="1092"/>
      <c r="AT15" s="1092"/>
      <c r="AU15" s="1088"/>
      <c r="AV15" s="1088"/>
      <c r="AW15" s="1088"/>
      <c r="AX15" s="1088"/>
      <c r="AY15" s="1089"/>
      <c r="AZ15" s="197"/>
      <c r="BA15" s="197"/>
      <c r="BB15" s="197"/>
      <c r="BC15" s="197"/>
      <c r="BD15" s="197"/>
      <c r="BE15" s="198"/>
      <c r="BF15" s="198"/>
      <c r="BG15" s="198"/>
      <c r="BH15" s="198"/>
      <c r="BI15" s="198"/>
      <c r="BJ15" s="198"/>
      <c r="BK15" s="198"/>
      <c r="BL15" s="198"/>
      <c r="BM15" s="198"/>
      <c r="BN15" s="198"/>
      <c r="BO15" s="198"/>
      <c r="BP15" s="198"/>
      <c r="BQ15" s="207">
        <v>9</v>
      </c>
      <c r="BR15" s="208" t="s">
        <v>553</v>
      </c>
      <c r="BS15" s="1002" t="s">
        <v>526</v>
      </c>
      <c r="BT15" s="1003"/>
      <c r="BU15" s="1003"/>
      <c r="BV15" s="1003"/>
      <c r="BW15" s="1003"/>
      <c r="BX15" s="1003"/>
      <c r="BY15" s="1003"/>
      <c r="BZ15" s="1003"/>
      <c r="CA15" s="1003"/>
      <c r="CB15" s="1003"/>
      <c r="CC15" s="1003"/>
      <c r="CD15" s="1003"/>
      <c r="CE15" s="1003"/>
      <c r="CF15" s="1003"/>
      <c r="CG15" s="1004"/>
      <c r="CH15" s="977">
        <v>0</v>
      </c>
      <c r="CI15" s="978"/>
      <c r="CJ15" s="978"/>
      <c r="CK15" s="978"/>
      <c r="CL15" s="979"/>
      <c r="CM15" s="977">
        <v>868</v>
      </c>
      <c r="CN15" s="978"/>
      <c r="CO15" s="978"/>
      <c r="CP15" s="978"/>
      <c r="CQ15" s="979"/>
      <c r="CR15" s="977">
        <v>11</v>
      </c>
      <c r="CS15" s="978"/>
      <c r="CT15" s="978"/>
      <c r="CU15" s="978"/>
      <c r="CV15" s="979"/>
      <c r="CW15" s="977">
        <v>66</v>
      </c>
      <c r="CX15" s="978"/>
      <c r="CY15" s="978"/>
      <c r="CZ15" s="978"/>
      <c r="DA15" s="979"/>
      <c r="DB15" s="977">
        <v>782</v>
      </c>
      <c r="DC15" s="978"/>
      <c r="DD15" s="978"/>
      <c r="DE15" s="978"/>
      <c r="DF15" s="979"/>
      <c r="DG15" s="977" t="s">
        <v>554</v>
      </c>
      <c r="DH15" s="978"/>
      <c r="DI15" s="978"/>
      <c r="DJ15" s="978"/>
      <c r="DK15" s="979"/>
      <c r="DL15" s="977">
        <v>63</v>
      </c>
      <c r="DM15" s="978"/>
      <c r="DN15" s="978"/>
      <c r="DO15" s="978"/>
      <c r="DP15" s="979"/>
      <c r="DQ15" s="977">
        <v>44</v>
      </c>
      <c r="DR15" s="978"/>
      <c r="DS15" s="978"/>
      <c r="DT15" s="978"/>
      <c r="DU15" s="979"/>
      <c r="DV15" s="980"/>
      <c r="DW15" s="981"/>
      <c r="DX15" s="981"/>
      <c r="DY15" s="981"/>
      <c r="DZ15" s="982"/>
      <c r="EA15" s="199"/>
    </row>
    <row r="16" spans="1:131" s="200" customFormat="1" ht="26.25" customHeight="1">
      <c r="A16" s="206">
        <v>10</v>
      </c>
      <c r="B16" s="1033" t="s">
        <v>341</v>
      </c>
      <c r="C16" s="1034"/>
      <c r="D16" s="1034"/>
      <c r="E16" s="1034"/>
      <c r="F16" s="1034"/>
      <c r="G16" s="1034"/>
      <c r="H16" s="1034"/>
      <c r="I16" s="1034"/>
      <c r="J16" s="1034"/>
      <c r="K16" s="1034"/>
      <c r="L16" s="1034"/>
      <c r="M16" s="1034"/>
      <c r="N16" s="1034"/>
      <c r="O16" s="1034"/>
      <c r="P16" s="1035"/>
      <c r="Q16" s="1040">
        <v>582</v>
      </c>
      <c r="R16" s="1037"/>
      <c r="S16" s="1037"/>
      <c r="T16" s="1037"/>
      <c r="U16" s="1037"/>
      <c r="V16" s="1037">
        <v>5</v>
      </c>
      <c r="W16" s="1037"/>
      <c r="X16" s="1037"/>
      <c r="Y16" s="1037"/>
      <c r="Z16" s="1037"/>
      <c r="AA16" s="1037">
        <v>577</v>
      </c>
      <c r="AB16" s="1037"/>
      <c r="AC16" s="1037"/>
      <c r="AD16" s="1037"/>
      <c r="AE16" s="1041"/>
      <c r="AF16" s="1090" t="s">
        <v>102</v>
      </c>
      <c r="AG16" s="1042"/>
      <c r="AH16" s="1042"/>
      <c r="AI16" s="1042"/>
      <c r="AJ16" s="1043"/>
      <c r="AK16" s="1091" t="s">
        <v>554</v>
      </c>
      <c r="AL16" s="1092"/>
      <c r="AM16" s="1092"/>
      <c r="AN16" s="1092"/>
      <c r="AO16" s="1092"/>
      <c r="AP16" s="1092" t="s">
        <v>555</v>
      </c>
      <c r="AQ16" s="1092"/>
      <c r="AR16" s="1092"/>
      <c r="AS16" s="1092"/>
      <c r="AT16" s="1092"/>
      <c r="AU16" s="1088"/>
      <c r="AV16" s="1088"/>
      <c r="AW16" s="1088"/>
      <c r="AX16" s="1088"/>
      <c r="AY16" s="1089"/>
      <c r="AZ16" s="197"/>
      <c r="BA16" s="197"/>
      <c r="BB16" s="197"/>
      <c r="BC16" s="197"/>
      <c r="BD16" s="197"/>
      <c r="BE16" s="198"/>
      <c r="BF16" s="198"/>
      <c r="BG16" s="198"/>
      <c r="BH16" s="198"/>
      <c r="BI16" s="198"/>
      <c r="BJ16" s="198"/>
      <c r="BK16" s="198"/>
      <c r="BL16" s="198"/>
      <c r="BM16" s="198"/>
      <c r="BN16" s="198"/>
      <c r="BO16" s="198"/>
      <c r="BP16" s="198"/>
      <c r="BQ16" s="207">
        <v>10</v>
      </c>
      <c r="BR16" s="208"/>
      <c r="BS16" s="1002" t="s">
        <v>527</v>
      </c>
      <c r="BT16" s="1003"/>
      <c r="BU16" s="1003"/>
      <c r="BV16" s="1003"/>
      <c r="BW16" s="1003"/>
      <c r="BX16" s="1003"/>
      <c r="BY16" s="1003"/>
      <c r="BZ16" s="1003"/>
      <c r="CA16" s="1003"/>
      <c r="CB16" s="1003"/>
      <c r="CC16" s="1003"/>
      <c r="CD16" s="1003"/>
      <c r="CE16" s="1003"/>
      <c r="CF16" s="1003"/>
      <c r="CG16" s="1004"/>
      <c r="CH16" s="977">
        <v>-2</v>
      </c>
      <c r="CI16" s="978"/>
      <c r="CJ16" s="978"/>
      <c r="CK16" s="978"/>
      <c r="CL16" s="979"/>
      <c r="CM16" s="977">
        <v>625</v>
      </c>
      <c r="CN16" s="978"/>
      <c r="CO16" s="978"/>
      <c r="CP16" s="978"/>
      <c r="CQ16" s="979"/>
      <c r="CR16" s="977">
        <v>551</v>
      </c>
      <c r="CS16" s="978"/>
      <c r="CT16" s="978"/>
      <c r="CU16" s="978"/>
      <c r="CV16" s="979"/>
      <c r="CW16" s="977" t="s">
        <v>554</v>
      </c>
      <c r="CX16" s="978"/>
      <c r="CY16" s="978"/>
      <c r="CZ16" s="978"/>
      <c r="DA16" s="979"/>
      <c r="DB16" s="977" t="s">
        <v>554</v>
      </c>
      <c r="DC16" s="978"/>
      <c r="DD16" s="978"/>
      <c r="DE16" s="978"/>
      <c r="DF16" s="979"/>
      <c r="DG16" s="977" t="s">
        <v>554</v>
      </c>
      <c r="DH16" s="978"/>
      <c r="DI16" s="978"/>
      <c r="DJ16" s="978"/>
      <c r="DK16" s="979"/>
      <c r="DL16" s="977" t="s">
        <v>554</v>
      </c>
      <c r="DM16" s="978"/>
      <c r="DN16" s="978"/>
      <c r="DO16" s="978"/>
      <c r="DP16" s="979"/>
      <c r="DQ16" s="977" t="s">
        <v>554</v>
      </c>
      <c r="DR16" s="978"/>
      <c r="DS16" s="978"/>
      <c r="DT16" s="978"/>
      <c r="DU16" s="979"/>
      <c r="DV16" s="980"/>
      <c r="DW16" s="981"/>
      <c r="DX16" s="981"/>
      <c r="DY16" s="981"/>
      <c r="DZ16" s="982"/>
      <c r="EA16" s="199"/>
    </row>
    <row r="17" spans="1:131" s="200" customFormat="1" ht="26.25" customHeight="1">
      <c r="A17" s="206">
        <v>11</v>
      </c>
      <c r="B17" s="1033" t="s">
        <v>342</v>
      </c>
      <c r="C17" s="1034"/>
      <c r="D17" s="1034"/>
      <c r="E17" s="1034"/>
      <c r="F17" s="1034"/>
      <c r="G17" s="1034"/>
      <c r="H17" s="1034"/>
      <c r="I17" s="1034"/>
      <c r="J17" s="1034"/>
      <c r="K17" s="1034"/>
      <c r="L17" s="1034"/>
      <c r="M17" s="1034"/>
      <c r="N17" s="1034"/>
      <c r="O17" s="1034"/>
      <c r="P17" s="1035"/>
      <c r="Q17" s="1040">
        <v>89929</v>
      </c>
      <c r="R17" s="1037"/>
      <c r="S17" s="1037"/>
      <c r="T17" s="1037"/>
      <c r="U17" s="1037"/>
      <c r="V17" s="1037">
        <v>89929</v>
      </c>
      <c r="W17" s="1037"/>
      <c r="X17" s="1037"/>
      <c r="Y17" s="1037"/>
      <c r="Z17" s="1037"/>
      <c r="AA17" s="1037">
        <v>0</v>
      </c>
      <c r="AB17" s="1037"/>
      <c r="AC17" s="1037"/>
      <c r="AD17" s="1037"/>
      <c r="AE17" s="1041"/>
      <c r="AF17" s="1090" t="s">
        <v>102</v>
      </c>
      <c r="AG17" s="1042"/>
      <c r="AH17" s="1042"/>
      <c r="AI17" s="1042"/>
      <c r="AJ17" s="1043"/>
      <c r="AK17" s="1091">
        <v>62754</v>
      </c>
      <c r="AL17" s="1092"/>
      <c r="AM17" s="1092"/>
      <c r="AN17" s="1092"/>
      <c r="AO17" s="1092"/>
      <c r="AP17" s="1092" t="s">
        <v>554</v>
      </c>
      <c r="AQ17" s="1092"/>
      <c r="AR17" s="1092"/>
      <c r="AS17" s="1092"/>
      <c r="AT17" s="1092"/>
      <c r="AU17" s="1088"/>
      <c r="AV17" s="1088"/>
      <c r="AW17" s="1088"/>
      <c r="AX17" s="1088"/>
      <c r="AY17" s="1089"/>
      <c r="AZ17" s="197"/>
      <c r="BA17" s="197"/>
      <c r="BB17" s="197"/>
      <c r="BC17" s="197"/>
      <c r="BD17" s="197"/>
      <c r="BE17" s="198"/>
      <c r="BF17" s="198"/>
      <c r="BG17" s="198"/>
      <c r="BH17" s="198"/>
      <c r="BI17" s="198"/>
      <c r="BJ17" s="198"/>
      <c r="BK17" s="198"/>
      <c r="BL17" s="198"/>
      <c r="BM17" s="198"/>
      <c r="BN17" s="198"/>
      <c r="BO17" s="198"/>
      <c r="BP17" s="198"/>
      <c r="BQ17" s="207">
        <v>11</v>
      </c>
      <c r="BR17" s="208" t="s">
        <v>553</v>
      </c>
      <c r="BS17" s="1002" t="s">
        <v>528</v>
      </c>
      <c r="BT17" s="1003"/>
      <c r="BU17" s="1003"/>
      <c r="BV17" s="1003"/>
      <c r="BW17" s="1003"/>
      <c r="BX17" s="1003"/>
      <c r="BY17" s="1003"/>
      <c r="BZ17" s="1003"/>
      <c r="CA17" s="1003"/>
      <c r="CB17" s="1003"/>
      <c r="CC17" s="1003"/>
      <c r="CD17" s="1003"/>
      <c r="CE17" s="1003"/>
      <c r="CF17" s="1003"/>
      <c r="CG17" s="1004"/>
      <c r="CH17" s="977">
        <v>5</v>
      </c>
      <c r="CI17" s="978"/>
      <c r="CJ17" s="978"/>
      <c r="CK17" s="978"/>
      <c r="CL17" s="979"/>
      <c r="CM17" s="977">
        <v>198</v>
      </c>
      <c r="CN17" s="978"/>
      <c r="CO17" s="978"/>
      <c r="CP17" s="978"/>
      <c r="CQ17" s="979"/>
      <c r="CR17" s="977">
        <v>5</v>
      </c>
      <c r="CS17" s="978"/>
      <c r="CT17" s="978"/>
      <c r="CU17" s="978"/>
      <c r="CV17" s="979"/>
      <c r="CW17" s="977" t="s">
        <v>554</v>
      </c>
      <c r="CX17" s="978"/>
      <c r="CY17" s="978"/>
      <c r="CZ17" s="978"/>
      <c r="DA17" s="979"/>
      <c r="DB17" s="977" t="s">
        <v>554</v>
      </c>
      <c r="DC17" s="978"/>
      <c r="DD17" s="978"/>
      <c r="DE17" s="978"/>
      <c r="DF17" s="979"/>
      <c r="DG17" s="977" t="s">
        <v>554</v>
      </c>
      <c r="DH17" s="978"/>
      <c r="DI17" s="978"/>
      <c r="DJ17" s="978"/>
      <c r="DK17" s="979"/>
      <c r="DL17" s="977">
        <v>13</v>
      </c>
      <c r="DM17" s="978"/>
      <c r="DN17" s="978"/>
      <c r="DO17" s="978"/>
      <c r="DP17" s="979"/>
      <c r="DQ17" s="977">
        <v>1</v>
      </c>
      <c r="DR17" s="978"/>
      <c r="DS17" s="978"/>
      <c r="DT17" s="978"/>
      <c r="DU17" s="979"/>
      <c r="DV17" s="980"/>
      <c r="DW17" s="981"/>
      <c r="DX17" s="981"/>
      <c r="DY17" s="981"/>
      <c r="DZ17" s="982"/>
      <c r="EA17" s="199"/>
    </row>
    <row r="18" spans="1:131" s="200" customFormat="1" ht="26.25" customHeight="1">
      <c r="A18" s="206">
        <v>12</v>
      </c>
      <c r="B18" s="1033" t="s">
        <v>343</v>
      </c>
      <c r="C18" s="1034"/>
      <c r="D18" s="1034"/>
      <c r="E18" s="1034"/>
      <c r="F18" s="1034"/>
      <c r="G18" s="1034"/>
      <c r="H18" s="1034"/>
      <c r="I18" s="1034"/>
      <c r="J18" s="1034"/>
      <c r="K18" s="1034"/>
      <c r="L18" s="1034"/>
      <c r="M18" s="1034"/>
      <c r="N18" s="1034"/>
      <c r="O18" s="1034"/>
      <c r="P18" s="1035"/>
      <c r="Q18" s="1040">
        <v>1155</v>
      </c>
      <c r="R18" s="1037"/>
      <c r="S18" s="1037"/>
      <c r="T18" s="1037"/>
      <c r="U18" s="1037"/>
      <c r="V18" s="1037">
        <v>834</v>
      </c>
      <c r="W18" s="1037"/>
      <c r="X18" s="1037"/>
      <c r="Y18" s="1037"/>
      <c r="Z18" s="1037"/>
      <c r="AA18" s="1037">
        <v>320</v>
      </c>
      <c r="AB18" s="1037"/>
      <c r="AC18" s="1037"/>
      <c r="AD18" s="1037"/>
      <c r="AE18" s="1041"/>
      <c r="AF18" s="1090" t="s">
        <v>102</v>
      </c>
      <c r="AG18" s="1042"/>
      <c r="AH18" s="1042"/>
      <c r="AI18" s="1042"/>
      <c r="AJ18" s="1043"/>
      <c r="AK18" s="1091">
        <v>1</v>
      </c>
      <c r="AL18" s="1092"/>
      <c r="AM18" s="1092"/>
      <c r="AN18" s="1092"/>
      <c r="AO18" s="1092"/>
      <c r="AP18" s="1092" t="s">
        <v>554</v>
      </c>
      <c r="AQ18" s="1092"/>
      <c r="AR18" s="1092"/>
      <c r="AS18" s="1092"/>
      <c r="AT18" s="1092"/>
      <c r="AU18" s="1088"/>
      <c r="AV18" s="1088"/>
      <c r="AW18" s="1088"/>
      <c r="AX18" s="1088"/>
      <c r="AY18" s="1089"/>
      <c r="AZ18" s="197"/>
      <c r="BA18" s="197"/>
      <c r="BB18" s="197"/>
      <c r="BC18" s="197"/>
      <c r="BD18" s="197"/>
      <c r="BE18" s="198"/>
      <c r="BF18" s="198"/>
      <c r="BG18" s="198"/>
      <c r="BH18" s="198"/>
      <c r="BI18" s="198"/>
      <c r="BJ18" s="198"/>
      <c r="BK18" s="198"/>
      <c r="BL18" s="198"/>
      <c r="BM18" s="198"/>
      <c r="BN18" s="198"/>
      <c r="BO18" s="198"/>
      <c r="BP18" s="198"/>
      <c r="BQ18" s="207">
        <v>12</v>
      </c>
      <c r="BR18" s="208"/>
      <c r="BS18" s="1002" t="s">
        <v>529</v>
      </c>
      <c r="BT18" s="1003"/>
      <c r="BU18" s="1003"/>
      <c r="BV18" s="1003"/>
      <c r="BW18" s="1003"/>
      <c r="BX18" s="1003"/>
      <c r="BY18" s="1003"/>
      <c r="BZ18" s="1003"/>
      <c r="CA18" s="1003"/>
      <c r="CB18" s="1003"/>
      <c r="CC18" s="1003"/>
      <c r="CD18" s="1003"/>
      <c r="CE18" s="1003"/>
      <c r="CF18" s="1003"/>
      <c r="CG18" s="1004"/>
      <c r="CH18" s="977">
        <v>-1</v>
      </c>
      <c r="CI18" s="978"/>
      <c r="CJ18" s="978"/>
      <c r="CK18" s="978"/>
      <c r="CL18" s="979"/>
      <c r="CM18" s="977">
        <v>58</v>
      </c>
      <c r="CN18" s="978"/>
      <c r="CO18" s="978"/>
      <c r="CP18" s="978"/>
      <c r="CQ18" s="979"/>
      <c r="CR18" s="977">
        <v>20</v>
      </c>
      <c r="CS18" s="978"/>
      <c r="CT18" s="978"/>
      <c r="CU18" s="978"/>
      <c r="CV18" s="979"/>
      <c r="CW18" s="977" t="s">
        <v>554</v>
      </c>
      <c r="CX18" s="978"/>
      <c r="CY18" s="978"/>
      <c r="CZ18" s="978"/>
      <c r="DA18" s="979"/>
      <c r="DB18" s="977" t="s">
        <v>554</v>
      </c>
      <c r="DC18" s="978"/>
      <c r="DD18" s="978"/>
      <c r="DE18" s="978"/>
      <c r="DF18" s="979"/>
      <c r="DG18" s="977" t="s">
        <v>554</v>
      </c>
      <c r="DH18" s="978"/>
      <c r="DI18" s="978"/>
      <c r="DJ18" s="978"/>
      <c r="DK18" s="979"/>
      <c r="DL18" s="977" t="s">
        <v>554</v>
      </c>
      <c r="DM18" s="978"/>
      <c r="DN18" s="978"/>
      <c r="DO18" s="978"/>
      <c r="DP18" s="979"/>
      <c r="DQ18" s="977" t="s">
        <v>554</v>
      </c>
      <c r="DR18" s="978"/>
      <c r="DS18" s="978"/>
      <c r="DT18" s="978"/>
      <c r="DU18" s="979"/>
      <c r="DV18" s="980"/>
      <c r="DW18" s="981"/>
      <c r="DX18" s="981"/>
      <c r="DY18" s="981"/>
      <c r="DZ18" s="982"/>
      <c r="EA18" s="199"/>
    </row>
    <row r="19" spans="1:131" s="200" customFormat="1" ht="26.25" customHeight="1">
      <c r="A19" s="206">
        <v>13</v>
      </c>
      <c r="B19" s="1033" t="s">
        <v>344</v>
      </c>
      <c r="C19" s="1034"/>
      <c r="D19" s="1034"/>
      <c r="E19" s="1034"/>
      <c r="F19" s="1034"/>
      <c r="G19" s="1034"/>
      <c r="H19" s="1034"/>
      <c r="I19" s="1034"/>
      <c r="J19" s="1034"/>
      <c r="K19" s="1034"/>
      <c r="L19" s="1034"/>
      <c r="M19" s="1034"/>
      <c r="N19" s="1034"/>
      <c r="O19" s="1034"/>
      <c r="P19" s="1035"/>
      <c r="Q19" s="1040">
        <v>2125</v>
      </c>
      <c r="R19" s="1037"/>
      <c r="S19" s="1037"/>
      <c r="T19" s="1037"/>
      <c r="U19" s="1037"/>
      <c r="V19" s="1037">
        <v>2125</v>
      </c>
      <c r="W19" s="1037"/>
      <c r="X19" s="1037"/>
      <c r="Y19" s="1037"/>
      <c r="Z19" s="1037"/>
      <c r="AA19" s="1037" t="s">
        <v>554</v>
      </c>
      <c r="AB19" s="1037"/>
      <c r="AC19" s="1037"/>
      <c r="AD19" s="1037"/>
      <c r="AE19" s="1041"/>
      <c r="AF19" s="1090" t="s">
        <v>102</v>
      </c>
      <c r="AG19" s="1042"/>
      <c r="AH19" s="1042"/>
      <c r="AI19" s="1042"/>
      <c r="AJ19" s="1043"/>
      <c r="AK19" s="1091" t="s">
        <v>554</v>
      </c>
      <c r="AL19" s="1092"/>
      <c r="AM19" s="1092"/>
      <c r="AN19" s="1092"/>
      <c r="AO19" s="1092"/>
      <c r="AP19" s="1092">
        <v>15142</v>
      </c>
      <c r="AQ19" s="1092"/>
      <c r="AR19" s="1092"/>
      <c r="AS19" s="1092"/>
      <c r="AT19" s="1092"/>
      <c r="AU19" s="1088"/>
      <c r="AV19" s="1088"/>
      <c r="AW19" s="1088"/>
      <c r="AX19" s="1088"/>
      <c r="AY19" s="1089"/>
      <c r="AZ19" s="197"/>
      <c r="BA19" s="197"/>
      <c r="BB19" s="197"/>
      <c r="BC19" s="197"/>
      <c r="BD19" s="197"/>
      <c r="BE19" s="198"/>
      <c r="BF19" s="198"/>
      <c r="BG19" s="198"/>
      <c r="BH19" s="198"/>
      <c r="BI19" s="198"/>
      <c r="BJ19" s="198"/>
      <c r="BK19" s="198"/>
      <c r="BL19" s="198"/>
      <c r="BM19" s="198"/>
      <c r="BN19" s="198"/>
      <c r="BO19" s="198"/>
      <c r="BP19" s="198"/>
      <c r="BQ19" s="207">
        <v>13</v>
      </c>
      <c r="BR19" s="208"/>
      <c r="BS19" s="1002" t="s">
        <v>530</v>
      </c>
      <c r="BT19" s="1003"/>
      <c r="BU19" s="1003"/>
      <c r="BV19" s="1003"/>
      <c r="BW19" s="1003"/>
      <c r="BX19" s="1003"/>
      <c r="BY19" s="1003"/>
      <c r="BZ19" s="1003"/>
      <c r="CA19" s="1003"/>
      <c r="CB19" s="1003"/>
      <c r="CC19" s="1003"/>
      <c r="CD19" s="1003"/>
      <c r="CE19" s="1003"/>
      <c r="CF19" s="1003"/>
      <c r="CG19" s="1004"/>
      <c r="CH19" s="977" t="s">
        <v>554</v>
      </c>
      <c r="CI19" s="978"/>
      <c r="CJ19" s="978"/>
      <c r="CK19" s="978"/>
      <c r="CL19" s="979"/>
      <c r="CM19" s="977">
        <v>26</v>
      </c>
      <c r="CN19" s="978"/>
      <c r="CO19" s="978"/>
      <c r="CP19" s="978"/>
      <c r="CQ19" s="979"/>
      <c r="CR19" s="977">
        <v>5</v>
      </c>
      <c r="CS19" s="978"/>
      <c r="CT19" s="978"/>
      <c r="CU19" s="978"/>
      <c r="CV19" s="979"/>
      <c r="CW19" s="977" t="s">
        <v>554</v>
      </c>
      <c r="CX19" s="978"/>
      <c r="CY19" s="978"/>
      <c r="CZ19" s="978"/>
      <c r="DA19" s="979"/>
      <c r="DB19" s="977" t="s">
        <v>554</v>
      </c>
      <c r="DC19" s="978"/>
      <c r="DD19" s="978"/>
      <c r="DE19" s="978"/>
      <c r="DF19" s="979"/>
      <c r="DG19" s="977" t="s">
        <v>554</v>
      </c>
      <c r="DH19" s="978"/>
      <c r="DI19" s="978"/>
      <c r="DJ19" s="978"/>
      <c r="DK19" s="979"/>
      <c r="DL19" s="977" t="s">
        <v>554</v>
      </c>
      <c r="DM19" s="978"/>
      <c r="DN19" s="978"/>
      <c r="DO19" s="978"/>
      <c r="DP19" s="979"/>
      <c r="DQ19" s="977" t="s">
        <v>554</v>
      </c>
      <c r="DR19" s="978"/>
      <c r="DS19" s="978"/>
      <c r="DT19" s="978"/>
      <c r="DU19" s="979"/>
      <c r="DV19" s="980"/>
      <c r="DW19" s="981"/>
      <c r="DX19" s="981"/>
      <c r="DY19" s="981"/>
      <c r="DZ19" s="982"/>
      <c r="EA19" s="199"/>
    </row>
    <row r="20" spans="1:131" s="200" customFormat="1" ht="26.25" customHeight="1">
      <c r="A20" s="206">
        <v>14</v>
      </c>
      <c r="B20" s="1033"/>
      <c r="C20" s="1034"/>
      <c r="D20" s="1034"/>
      <c r="E20" s="1034"/>
      <c r="F20" s="1034"/>
      <c r="G20" s="1034"/>
      <c r="H20" s="1034"/>
      <c r="I20" s="1034"/>
      <c r="J20" s="1034"/>
      <c r="K20" s="1034"/>
      <c r="L20" s="1034"/>
      <c r="M20" s="1034"/>
      <c r="N20" s="1034"/>
      <c r="O20" s="1034"/>
      <c r="P20" s="1035"/>
      <c r="Q20" s="1040"/>
      <c r="R20" s="1037"/>
      <c r="S20" s="1037"/>
      <c r="T20" s="1037"/>
      <c r="U20" s="1037"/>
      <c r="V20" s="1037"/>
      <c r="W20" s="1037"/>
      <c r="X20" s="1037"/>
      <c r="Y20" s="1037"/>
      <c r="Z20" s="1037"/>
      <c r="AA20" s="1037"/>
      <c r="AB20" s="1037"/>
      <c r="AC20" s="1037"/>
      <c r="AD20" s="1037"/>
      <c r="AE20" s="1041"/>
      <c r="AF20" s="1090"/>
      <c r="AG20" s="1042"/>
      <c r="AH20" s="1042"/>
      <c r="AI20" s="1042"/>
      <c r="AJ20" s="1043"/>
      <c r="AK20" s="1091"/>
      <c r="AL20" s="1092"/>
      <c r="AM20" s="1092"/>
      <c r="AN20" s="1092"/>
      <c r="AO20" s="1092"/>
      <c r="AP20" s="1092"/>
      <c r="AQ20" s="1092"/>
      <c r="AR20" s="1092"/>
      <c r="AS20" s="1092"/>
      <c r="AT20" s="1092"/>
      <c r="AU20" s="1088"/>
      <c r="AV20" s="1088"/>
      <c r="AW20" s="1088"/>
      <c r="AX20" s="1088"/>
      <c r="AY20" s="1089"/>
      <c r="AZ20" s="197"/>
      <c r="BA20" s="197"/>
      <c r="BB20" s="197"/>
      <c r="BC20" s="197"/>
      <c r="BD20" s="197"/>
      <c r="BE20" s="198"/>
      <c r="BF20" s="198"/>
      <c r="BG20" s="198"/>
      <c r="BH20" s="198"/>
      <c r="BI20" s="198"/>
      <c r="BJ20" s="198"/>
      <c r="BK20" s="198"/>
      <c r="BL20" s="198"/>
      <c r="BM20" s="198"/>
      <c r="BN20" s="198"/>
      <c r="BO20" s="198"/>
      <c r="BP20" s="198"/>
      <c r="BQ20" s="207">
        <v>14</v>
      </c>
      <c r="BR20" s="208"/>
      <c r="BS20" s="1002" t="s">
        <v>531</v>
      </c>
      <c r="BT20" s="1003"/>
      <c r="BU20" s="1003"/>
      <c r="BV20" s="1003"/>
      <c r="BW20" s="1003"/>
      <c r="BX20" s="1003"/>
      <c r="BY20" s="1003"/>
      <c r="BZ20" s="1003"/>
      <c r="CA20" s="1003"/>
      <c r="CB20" s="1003"/>
      <c r="CC20" s="1003"/>
      <c r="CD20" s="1003"/>
      <c r="CE20" s="1003"/>
      <c r="CF20" s="1003"/>
      <c r="CG20" s="1004"/>
      <c r="CH20" s="977">
        <v>-58</v>
      </c>
      <c r="CI20" s="978"/>
      <c r="CJ20" s="978"/>
      <c r="CK20" s="978"/>
      <c r="CL20" s="979"/>
      <c r="CM20" s="977">
        <v>1121</v>
      </c>
      <c r="CN20" s="978"/>
      <c r="CO20" s="978"/>
      <c r="CP20" s="978"/>
      <c r="CQ20" s="979"/>
      <c r="CR20" s="977">
        <v>4</v>
      </c>
      <c r="CS20" s="978"/>
      <c r="CT20" s="978"/>
      <c r="CU20" s="978"/>
      <c r="CV20" s="979"/>
      <c r="CW20" s="977" t="s">
        <v>554</v>
      </c>
      <c r="CX20" s="978"/>
      <c r="CY20" s="978"/>
      <c r="CZ20" s="978"/>
      <c r="DA20" s="979"/>
      <c r="DB20" s="977" t="s">
        <v>554</v>
      </c>
      <c r="DC20" s="978"/>
      <c r="DD20" s="978"/>
      <c r="DE20" s="978"/>
      <c r="DF20" s="979"/>
      <c r="DG20" s="977" t="s">
        <v>554</v>
      </c>
      <c r="DH20" s="978"/>
      <c r="DI20" s="978"/>
      <c r="DJ20" s="978"/>
      <c r="DK20" s="979"/>
      <c r="DL20" s="977" t="s">
        <v>554</v>
      </c>
      <c r="DM20" s="978"/>
      <c r="DN20" s="978"/>
      <c r="DO20" s="978"/>
      <c r="DP20" s="979"/>
      <c r="DQ20" s="977" t="s">
        <v>554</v>
      </c>
      <c r="DR20" s="978"/>
      <c r="DS20" s="978"/>
      <c r="DT20" s="978"/>
      <c r="DU20" s="979"/>
      <c r="DV20" s="980"/>
      <c r="DW20" s="981"/>
      <c r="DX20" s="981"/>
      <c r="DY20" s="981"/>
      <c r="DZ20" s="982"/>
      <c r="EA20" s="199"/>
    </row>
    <row r="21" spans="1:131" s="200" customFormat="1" ht="26.25" customHeight="1" thickBot="1">
      <c r="A21" s="206">
        <v>15</v>
      </c>
      <c r="B21" s="1033"/>
      <c r="C21" s="1034"/>
      <c r="D21" s="1034"/>
      <c r="E21" s="1034"/>
      <c r="F21" s="1034"/>
      <c r="G21" s="1034"/>
      <c r="H21" s="1034"/>
      <c r="I21" s="1034"/>
      <c r="J21" s="1034"/>
      <c r="K21" s="1034"/>
      <c r="L21" s="1034"/>
      <c r="M21" s="1034"/>
      <c r="N21" s="1034"/>
      <c r="O21" s="1034"/>
      <c r="P21" s="1035"/>
      <c r="Q21" s="1040"/>
      <c r="R21" s="1037"/>
      <c r="S21" s="1037"/>
      <c r="T21" s="1037"/>
      <c r="U21" s="1037"/>
      <c r="V21" s="1037"/>
      <c r="W21" s="1037"/>
      <c r="X21" s="1037"/>
      <c r="Y21" s="1037"/>
      <c r="Z21" s="1037"/>
      <c r="AA21" s="1037"/>
      <c r="AB21" s="1037"/>
      <c r="AC21" s="1037"/>
      <c r="AD21" s="1037"/>
      <c r="AE21" s="1041"/>
      <c r="AF21" s="1090"/>
      <c r="AG21" s="1042"/>
      <c r="AH21" s="1042"/>
      <c r="AI21" s="1042"/>
      <c r="AJ21" s="1043"/>
      <c r="AK21" s="1091"/>
      <c r="AL21" s="1092"/>
      <c r="AM21" s="1092"/>
      <c r="AN21" s="1092"/>
      <c r="AO21" s="1092"/>
      <c r="AP21" s="1092"/>
      <c r="AQ21" s="1092"/>
      <c r="AR21" s="1092"/>
      <c r="AS21" s="1092"/>
      <c r="AT21" s="1092"/>
      <c r="AU21" s="1088"/>
      <c r="AV21" s="1088"/>
      <c r="AW21" s="1088"/>
      <c r="AX21" s="1088"/>
      <c r="AY21" s="1089"/>
      <c r="AZ21" s="197"/>
      <c r="BA21" s="197"/>
      <c r="BB21" s="197"/>
      <c r="BC21" s="197"/>
      <c r="BD21" s="197"/>
      <c r="BE21" s="198"/>
      <c r="BF21" s="198"/>
      <c r="BG21" s="198"/>
      <c r="BH21" s="198"/>
      <c r="BI21" s="198"/>
      <c r="BJ21" s="198"/>
      <c r="BK21" s="198"/>
      <c r="BL21" s="198"/>
      <c r="BM21" s="198"/>
      <c r="BN21" s="198"/>
      <c r="BO21" s="198"/>
      <c r="BP21" s="198"/>
      <c r="BQ21" s="207">
        <v>15</v>
      </c>
      <c r="BR21" s="208"/>
      <c r="BS21" s="1002" t="s">
        <v>532</v>
      </c>
      <c r="BT21" s="1003"/>
      <c r="BU21" s="1003"/>
      <c r="BV21" s="1003"/>
      <c r="BW21" s="1003"/>
      <c r="BX21" s="1003"/>
      <c r="BY21" s="1003"/>
      <c r="BZ21" s="1003"/>
      <c r="CA21" s="1003"/>
      <c r="CB21" s="1003"/>
      <c r="CC21" s="1003"/>
      <c r="CD21" s="1003"/>
      <c r="CE21" s="1003"/>
      <c r="CF21" s="1003"/>
      <c r="CG21" s="1004"/>
      <c r="CH21" s="977">
        <v>1</v>
      </c>
      <c r="CI21" s="978"/>
      <c r="CJ21" s="978"/>
      <c r="CK21" s="978"/>
      <c r="CL21" s="979"/>
      <c r="CM21" s="977">
        <v>12</v>
      </c>
      <c r="CN21" s="978"/>
      <c r="CO21" s="978"/>
      <c r="CP21" s="978"/>
      <c r="CQ21" s="979"/>
      <c r="CR21" s="977">
        <v>2</v>
      </c>
      <c r="CS21" s="978"/>
      <c r="CT21" s="978"/>
      <c r="CU21" s="978"/>
      <c r="CV21" s="979"/>
      <c r="CW21" s="977">
        <v>13</v>
      </c>
      <c r="CX21" s="978"/>
      <c r="CY21" s="978"/>
      <c r="CZ21" s="978"/>
      <c r="DA21" s="979"/>
      <c r="DB21" s="977" t="s">
        <v>554</v>
      </c>
      <c r="DC21" s="978"/>
      <c r="DD21" s="978"/>
      <c r="DE21" s="978"/>
      <c r="DF21" s="979"/>
      <c r="DG21" s="977" t="s">
        <v>554</v>
      </c>
      <c r="DH21" s="978"/>
      <c r="DI21" s="978"/>
      <c r="DJ21" s="978"/>
      <c r="DK21" s="979"/>
      <c r="DL21" s="977" t="s">
        <v>554</v>
      </c>
      <c r="DM21" s="978"/>
      <c r="DN21" s="978"/>
      <c r="DO21" s="978"/>
      <c r="DP21" s="979"/>
      <c r="DQ21" s="977" t="s">
        <v>554</v>
      </c>
      <c r="DR21" s="978"/>
      <c r="DS21" s="978"/>
      <c r="DT21" s="978"/>
      <c r="DU21" s="979"/>
      <c r="DV21" s="980"/>
      <c r="DW21" s="981"/>
      <c r="DX21" s="981"/>
      <c r="DY21" s="981"/>
      <c r="DZ21" s="982"/>
      <c r="EA21" s="199"/>
    </row>
    <row r="22" spans="1:131" s="200" customFormat="1" ht="26.25" customHeight="1">
      <c r="A22" s="206">
        <v>16</v>
      </c>
      <c r="B22" s="1079"/>
      <c r="C22" s="1080"/>
      <c r="D22" s="1080"/>
      <c r="E22" s="1080"/>
      <c r="F22" s="1080"/>
      <c r="G22" s="1080"/>
      <c r="H22" s="1080"/>
      <c r="I22" s="1080"/>
      <c r="J22" s="1080"/>
      <c r="K22" s="1080"/>
      <c r="L22" s="1080"/>
      <c r="M22" s="1080"/>
      <c r="N22" s="1080"/>
      <c r="O22" s="1080"/>
      <c r="P22" s="1081"/>
      <c r="Q22" s="1082"/>
      <c r="R22" s="1083"/>
      <c r="S22" s="1083"/>
      <c r="T22" s="1083"/>
      <c r="U22" s="1083"/>
      <c r="V22" s="1083"/>
      <c r="W22" s="1083"/>
      <c r="X22" s="1083"/>
      <c r="Y22" s="1083"/>
      <c r="Z22" s="1083"/>
      <c r="AA22" s="1083"/>
      <c r="AB22" s="1083"/>
      <c r="AC22" s="1083"/>
      <c r="AD22" s="1083"/>
      <c r="AE22" s="1084"/>
      <c r="AF22" s="1085"/>
      <c r="AG22" s="1086"/>
      <c r="AH22" s="1086"/>
      <c r="AI22" s="1086"/>
      <c r="AJ22" s="1087"/>
      <c r="AK22" s="1075"/>
      <c r="AL22" s="1076"/>
      <c r="AM22" s="1076"/>
      <c r="AN22" s="1076"/>
      <c r="AO22" s="1076"/>
      <c r="AP22" s="1076"/>
      <c r="AQ22" s="1076"/>
      <c r="AR22" s="1076"/>
      <c r="AS22" s="1076"/>
      <c r="AT22" s="1076"/>
      <c r="AU22" s="1077"/>
      <c r="AV22" s="1077"/>
      <c r="AW22" s="1077"/>
      <c r="AX22" s="1077"/>
      <c r="AY22" s="1078"/>
      <c r="AZ22" s="1024" t="s">
        <v>345</v>
      </c>
      <c r="BA22" s="1024"/>
      <c r="BB22" s="1024"/>
      <c r="BC22" s="1024"/>
      <c r="BD22" s="1025"/>
      <c r="BE22" s="198"/>
      <c r="BF22" s="198"/>
      <c r="BG22" s="198"/>
      <c r="BH22" s="198"/>
      <c r="BI22" s="198"/>
      <c r="BJ22" s="198"/>
      <c r="BK22" s="198"/>
      <c r="BL22" s="198"/>
      <c r="BM22" s="198"/>
      <c r="BN22" s="198"/>
      <c r="BO22" s="198"/>
      <c r="BP22" s="198"/>
      <c r="BQ22" s="207">
        <v>16</v>
      </c>
      <c r="BR22" s="208"/>
      <c r="BS22" s="1002" t="s">
        <v>533</v>
      </c>
      <c r="BT22" s="1003"/>
      <c r="BU22" s="1003"/>
      <c r="BV22" s="1003"/>
      <c r="BW22" s="1003"/>
      <c r="BX22" s="1003"/>
      <c r="BY22" s="1003"/>
      <c r="BZ22" s="1003"/>
      <c r="CA22" s="1003"/>
      <c r="CB22" s="1003"/>
      <c r="CC22" s="1003"/>
      <c r="CD22" s="1003"/>
      <c r="CE22" s="1003"/>
      <c r="CF22" s="1003"/>
      <c r="CG22" s="1004"/>
      <c r="CH22" s="977">
        <v>218</v>
      </c>
      <c r="CI22" s="978"/>
      <c r="CJ22" s="978"/>
      <c r="CK22" s="978"/>
      <c r="CL22" s="979"/>
      <c r="CM22" s="977">
        <v>5415</v>
      </c>
      <c r="CN22" s="978"/>
      <c r="CO22" s="978"/>
      <c r="CP22" s="978"/>
      <c r="CQ22" s="979"/>
      <c r="CR22" s="977">
        <v>30</v>
      </c>
      <c r="CS22" s="978"/>
      <c r="CT22" s="978"/>
      <c r="CU22" s="978"/>
      <c r="CV22" s="979"/>
      <c r="CW22" s="977">
        <v>230</v>
      </c>
      <c r="CX22" s="978"/>
      <c r="CY22" s="978"/>
      <c r="CZ22" s="978"/>
      <c r="DA22" s="979"/>
      <c r="DB22" s="977">
        <v>1342</v>
      </c>
      <c r="DC22" s="978"/>
      <c r="DD22" s="978"/>
      <c r="DE22" s="978"/>
      <c r="DF22" s="979"/>
      <c r="DG22" s="977" t="s">
        <v>554</v>
      </c>
      <c r="DH22" s="978"/>
      <c r="DI22" s="978"/>
      <c r="DJ22" s="978"/>
      <c r="DK22" s="979"/>
      <c r="DL22" s="977" t="s">
        <v>554</v>
      </c>
      <c r="DM22" s="978"/>
      <c r="DN22" s="978"/>
      <c r="DO22" s="978"/>
      <c r="DP22" s="979"/>
      <c r="DQ22" s="977" t="s">
        <v>554</v>
      </c>
      <c r="DR22" s="978"/>
      <c r="DS22" s="978"/>
      <c r="DT22" s="978"/>
      <c r="DU22" s="979"/>
      <c r="DV22" s="980"/>
      <c r="DW22" s="981"/>
      <c r="DX22" s="981"/>
      <c r="DY22" s="981"/>
      <c r="DZ22" s="982"/>
      <c r="EA22" s="199"/>
    </row>
    <row r="23" spans="1:131" s="200" customFormat="1" ht="26.25" customHeight="1" thickBot="1">
      <c r="A23" s="209" t="s">
        <v>346</v>
      </c>
      <c r="B23" s="932" t="s">
        <v>347</v>
      </c>
      <c r="C23" s="933"/>
      <c r="D23" s="933"/>
      <c r="E23" s="933"/>
      <c r="F23" s="933"/>
      <c r="G23" s="933"/>
      <c r="H23" s="933"/>
      <c r="I23" s="933"/>
      <c r="J23" s="933"/>
      <c r="K23" s="933"/>
      <c r="L23" s="933"/>
      <c r="M23" s="933"/>
      <c r="N23" s="933"/>
      <c r="O23" s="933"/>
      <c r="P23" s="934"/>
      <c r="Q23" s="1066">
        <v>435470</v>
      </c>
      <c r="R23" s="1067"/>
      <c r="S23" s="1067"/>
      <c r="T23" s="1067"/>
      <c r="U23" s="1067"/>
      <c r="V23" s="1067">
        <v>425563</v>
      </c>
      <c r="W23" s="1067"/>
      <c r="X23" s="1067"/>
      <c r="Y23" s="1067"/>
      <c r="Z23" s="1067"/>
      <c r="AA23" s="1067">
        <v>9907</v>
      </c>
      <c r="AB23" s="1067"/>
      <c r="AC23" s="1067"/>
      <c r="AD23" s="1067"/>
      <c r="AE23" s="1068"/>
      <c r="AF23" s="1069">
        <v>4027</v>
      </c>
      <c r="AG23" s="1067"/>
      <c r="AH23" s="1067"/>
      <c r="AI23" s="1067"/>
      <c r="AJ23" s="1070"/>
      <c r="AK23" s="1071"/>
      <c r="AL23" s="1072"/>
      <c r="AM23" s="1072"/>
      <c r="AN23" s="1072"/>
      <c r="AO23" s="1072"/>
      <c r="AP23" s="1067">
        <v>711667</v>
      </c>
      <c r="AQ23" s="1067"/>
      <c r="AR23" s="1067"/>
      <c r="AS23" s="1067"/>
      <c r="AT23" s="1067"/>
      <c r="AU23" s="1073"/>
      <c r="AV23" s="1073"/>
      <c r="AW23" s="1073"/>
      <c r="AX23" s="1073"/>
      <c r="AY23" s="1074"/>
      <c r="AZ23" s="1063" t="s">
        <v>348</v>
      </c>
      <c r="BA23" s="1064"/>
      <c r="BB23" s="1064"/>
      <c r="BC23" s="1064"/>
      <c r="BD23" s="1065"/>
      <c r="BE23" s="198"/>
      <c r="BF23" s="198"/>
      <c r="BG23" s="198"/>
      <c r="BH23" s="198"/>
      <c r="BI23" s="198"/>
      <c r="BJ23" s="198"/>
      <c r="BK23" s="198"/>
      <c r="BL23" s="198"/>
      <c r="BM23" s="198"/>
      <c r="BN23" s="198"/>
      <c r="BO23" s="198"/>
      <c r="BP23" s="198"/>
      <c r="BQ23" s="207">
        <v>17</v>
      </c>
      <c r="BR23" s="208"/>
      <c r="BS23" s="1002" t="s">
        <v>534</v>
      </c>
      <c r="BT23" s="1003"/>
      <c r="BU23" s="1003"/>
      <c r="BV23" s="1003"/>
      <c r="BW23" s="1003"/>
      <c r="BX23" s="1003"/>
      <c r="BY23" s="1003"/>
      <c r="BZ23" s="1003"/>
      <c r="CA23" s="1003"/>
      <c r="CB23" s="1003"/>
      <c r="CC23" s="1003"/>
      <c r="CD23" s="1003"/>
      <c r="CE23" s="1003"/>
      <c r="CF23" s="1003"/>
      <c r="CG23" s="1004"/>
      <c r="CH23" s="977" t="s">
        <v>554</v>
      </c>
      <c r="CI23" s="978"/>
      <c r="CJ23" s="978"/>
      <c r="CK23" s="978"/>
      <c r="CL23" s="979"/>
      <c r="CM23" s="977">
        <v>684</v>
      </c>
      <c r="CN23" s="978"/>
      <c r="CO23" s="978"/>
      <c r="CP23" s="978"/>
      <c r="CQ23" s="979"/>
      <c r="CR23" s="977">
        <v>70</v>
      </c>
      <c r="CS23" s="978"/>
      <c r="CT23" s="978"/>
      <c r="CU23" s="978"/>
      <c r="CV23" s="979"/>
      <c r="CW23" s="977">
        <v>1</v>
      </c>
      <c r="CX23" s="978"/>
      <c r="CY23" s="978"/>
      <c r="CZ23" s="978"/>
      <c r="DA23" s="979"/>
      <c r="DB23" s="977" t="s">
        <v>554</v>
      </c>
      <c r="DC23" s="978"/>
      <c r="DD23" s="978"/>
      <c r="DE23" s="978"/>
      <c r="DF23" s="979"/>
      <c r="DG23" s="977" t="s">
        <v>554</v>
      </c>
      <c r="DH23" s="978"/>
      <c r="DI23" s="978"/>
      <c r="DJ23" s="978"/>
      <c r="DK23" s="979"/>
      <c r="DL23" s="977" t="s">
        <v>554</v>
      </c>
      <c r="DM23" s="978"/>
      <c r="DN23" s="978"/>
      <c r="DO23" s="978"/>
      <c r="DP23" s="979"/>
      <c r="DQ23" s="977" t="s">
        <v>554</v>
      </c>
      <c r="DR23" s="978"/>
      <c r="DS23" s="978"/>
      <c r="DT23" s="978"/>
      <c r="DU23" s="979"/>
      <c r="DV23" s="980"/>
      <c r="DW23" s="981"/>
      <c r="DX23" s="981"/>
      <c r="DY23" s="981"/>
      <c r="DZ23" s="982"/>
      <c r="EA23" s="199"/>
    </row>
    <row r="24" spans="1:131" s="200" customFormat="1" ht="26.25" customHeight="1">
      <c r="A24" s="1062" t="s">
        <v>349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97"/>
      <c r="BA24" s="197"/>
      <c r="BB24" s="197"/>
      <c r="BC24" s="197"/>
      <c r="BD24" s="197"/>
      <c r="BE24" s="198"/>
      <c r="BF24" s="198"/>
      <c r="BG24" s="198"/>
      <c r="BH24" s="198"/>
      <c r="BI24" s="198"/>
      <c r="BJ24" s="198"/>
      <c r="BK24" s="198"/>
      <c r="BL24" s="198"/>
      <c r="BM24" s="198"/>
      <c r="BN24" s="198"/>
      <c r="BO24" s="198"/>
      <c r="BP24" s="198"/>
      <c r="BQ24" s="207">
        <v>18</v>
      </c>
      <c r="BR24" s="208"/>
      <c r="BS24" s="1002" t="s">
        <v>535</v>
      </c>
      <c r="BT24" s="1003"/>
      <c r="BU24" s="1003"/>
      <c r="BV24" s="1003"/>
      <c r="BW24" s="1003"/>
      <c r="BX24" s="1003"/>
      <c r="BY24" s="1003"/>
      <c r="BZ24" s="1003"/>
      <c r="CA24" s="1003"/>
      <c r="CB24" s="1003"/>
      <c r="CC24" s="1003"/>
      <c r="CD24" s="1003"/>
      <c r="CE24" s="1003"/>
      <c r="CF24" s="1003"/>
      <c r="CG24" s="1004"/>
      <c r="CH24" s="977">
        <v>232</v>
      </c>
      <c r="CI24" s="978"/>
      <c r="CJ24" s="978"/>
      <c r="CK24" s="978"/>
      <c r="CL24" s="979"/>
      <c r="CM24" s="977">
        <v>45</v>
      </c>
      <c r="CN24" s="978"/>
      <c r="CO24" s="978"/>
      <c r="CP24" s="978"/>
      <c r="CQ24" s="979"/>
      <c r="CR24" s="977">
        <v>96</v>
      </c>
      <c r="CS24" s="978"/>
      <c r="CT24" s="978"/>
      <c r="CU24" s="978"/>
      <c r="CV24" s="979"/>
      <c r="CW24" s="977" t="s">
        <v>556</v>
      </c>
      <c r="CX24" s="978"/>
      <c r="CY24" s="978"/>
      <c r="CZ24" s="978"/>
      <c r="DA24" s="979"/>
      <c r="DB24" s="977" t="s">
        <v>554</v>
      </c>
      <c r="DC24" s="978"/>
      <c r="DD24" s="978"/>
      <c r="DE24" s="978"/>
      <c r="DF24" s="979"/>
      <c r="DG24" s="977" t="s">
        <v>554</v>
      </c>
      <c r="DH24" s="978"/>
      <c r="DI24" s="978"/>
      <c r="DJ24" s="978"/>
      <c r="DK24" s="979"/>
      <c r="DL24" s="977" t="s">
        <v>554</v>
      </c>
      <c r="DM24" s="978"/>
      <c r="DN24" s="978"/>
      <c r="DO24" s="978"/>
      <c r="DP24" s="979"/>
      <c r="DQ24" s="977" t="s">
        <v>554</v>
      </c>
      <c r="DR24" s="978"/>
      <c r="DS24" s="978"/>
      <c r="DT24" s="978"/>
      <c r="DU24" s="979"/>
      <c r="DV24" s="980"/>
      <c r="DW24" s="981"/>
      <c r="DX24" s="981"/>
      <c r="DY24" s="981"/>
      <c r="DZ24" s="982"/>
      <c r="EA24" s="199"/>
    </row>
    <row r="25" spans="1:131" s="192" customFormat="1" ht="26.25" customHeight="1" thickBot="1">
      <c r="A25" s="1061" t="s">
        <v>350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197"/>
      <c r="BK25" s="197"/>
      <c r="BL25" s="197"/>
      <c r="BM25" s="197"/>
      <c r="BN25" s="197"/>
      <c r="BO25" s="210"/>
      <c r="BP25" s="210"/>
      <c r="BQ25" s="207">
        <v>19</v>
      </c>
      <c r="BR25" s="208"/>
      <c r="BS25" s="1002" t="s">
        <v>536</v>
      </c>
      <c r="BT25" s="1003"/>
      <c r="BU25" s="1003"/>
      <c r="BV25" s="1003"/>
      <c r="BW25" s="1003"/>
      <c r="BX25" s="1003"/>
      <c r="BY25" s="1003"/>
      <c r="BZ25" s="1003"/>
      <c r="CA25" s="1003"/>
      <c r="CB25" s="1003"/>
      <c r="CC25" s="1003"/>
      <c r="CD25" s="1003"/>
      <c r="CE25" s="1003"/>
      <c r="CF25" s="1003"/>
      <c r="CG25" s="1004"/>
      <c r="CH25" s="977">
        <v>-5</v>
      </c>
      <c r="CI25" s="978"/>
      <c r="CJ25" s="978"/>
      <c r="CK25" s="978"/>
      <c r="CL25" s="979"/>
      <c r="CM25" s="977">
        <v>1357</v>
      </c>
      <c r="CN25" s="978"/>
      <c r="CO25" s="978"/>
      <c r="CP25" s="978"/>
      <c r="CQ25" s="979"/>
      <c r="CR25" s="977">
        <v>78</v>
      </c>
      <c r="CS25" s="978"/>
      <c r="CT25" s="978"/>
      <c r="CU25" s="978"/>
      <c r="CV25" s="979"/>
      <c r="CW25" s="977" t="s">
        <v>554</v>
      </c>
      <c r="CX25" s="978"/>
      <c r="CY25" s="978"/>
      <c r="CZ25" s="978"/>
      <c r="DA25" s="979"/>
      <c r="DB25" s="977" t="s">
        <v>554</v>
      </c>
      <c r="DC25" s="978"/>
      <c r="DD25" s="978"/>
      <c r="DE25" s="978"/>
      <c r="DF25" s="979"/>
      <c r="DG25" s="977" t="s">
        <v>554</v>
      </c>
      <c r="DH25" s="978"/>
      <c r="DI25" s="978"/>
      <c r="DJ25" s="978"/>
      <c r="DK25" s="979"/>
      <c r="DL25" s="977" t="s">
        <v>554</v>
      </c>
      <c r="DM25" s="978"/>
      <c r="DN25" s="978"/>
      <c r="DO25" s="978"/>
      <c r="DP25" s="979"/>
      <c r="DQ25" s="977" t="s">
        <v>554</v>
      </c>
      <c r="DR25" s="978"/>
      <c r="DS25" s="978"/>
      <c r="DT25" s="978"/>
      <c r="DU25" s="979"/>
      <c r="DV25" s="980"/>
      <c r="DW25" s="981"/>
      <c r="DX25" s="981"/>
      <c r="DY25" s="981"/>
      <c r="DZ25" s="982"/>
      <c r="EA25" s="191"/>
    </row>
    <row r="26" spans="1:131" s="192" customFormat="1" ht="26.25" customHeight="1">
      <c r="A26" s="983" t="s">
        <v>315</v>
      </c>
      <c r="B26" s="984"/>
      <c r="C26" s="984"/>
      <c r="D26" s="984"/>
      <c r="E26" s="984"/>
      <c r="F26" s="984"/>
      <c r="G26" s="984"/>
      <c r="H26" s="984"/>
      <c r="I26" s="984"/>
      <c r="J26" s="984"/>
      <c r="K26" s="984"/>
      <c r="L26" s="984"/>
      <c r="M26" s="984"/>
      <c r="N26" s="984"/>
      <c r="O26" s="984"/>
      <c r="P26" s="985"/>
      <c r="Q26" s="989" t="s">
        <v>351</v>
      </c>
      <c r="R26" s="990"/>
      <c r="S26" s="990"/>
      <c r="T26" s="990"/>
      <c r="U26" s="991"/>
      <c r="V26" s="989" t="s">
        <v>352</v>
      </c>
      <c r="W26" s="990"/>
      <c r="X26" s="990"/>
      <c r="Y26" s="990"/>
      <c r="Z26" s="991"/>
      <c r="AA26" s="989" t="s">
        <v>353</v>
      </c>
      <c r="AB26" s="990"/>
      <c r="AC26" s="990"/>
      <c r="AD26" s="990"/>
      <c r="AE26" s="990"/>
      <c r="AF26" s="1057" t="s">
        <v>354</v>
      </c>
      <c r="AG26" s="996"/>
      <c r="AH26" s="996"/>
      <c r="AI26" s="996"/>
      <c r="AJ26" s="1058"/>
      <c r="AK26" s="990" t="s">
        <v>355</v>
      </c>
      <c r="AL26" s="990"/>
      <c r="AM26" s="990"/>
      <c r="AN26" s="990"/>
      <c r="AO26" s="991"/>
      <c r="AP26" s="989" t="s">
        <v>356</v>
      </c>
      <c r="AQ26" s="990"/>
      <c r="AR26" s="990"/>
      <c r="AS26" s="990"/>
      <c r="AT26" s="991"/>
      <c r="AU26" s="989" t="s">
        <v>357</v>
      </c>
      <c r="AV26" s="990"/>
      <c r="AW26" s="990"/>
      <c r="AX26" s="990"/>
      <c r="AY26" s="991"/>
      <c r="AZ26" s="989" t="s">
        <v>358</v>
      </c>
      <c r="BA26" s="990"/>
      <c r="BB26" s="990"/>
      <c r="BC26" s="990"/>
      <c r="BD26" s="991"/>
      <c r="BE26" s="989" t="s">
        <v>322</v>
      </c>
      <c r="BF26" s="990"/>
      <c r="BG26" s="990"/>
      <c r="BH26" s="990"/>
      <c r="BI26" s="1005"/>
      <c r="BJ26" s="197"/>
      <c r="BK26" s="197"/>
      <c r="BL26" s="197"/>
      <c r="BM26" s="197"/>
      <c r="BN26" s="197"/>
      <c r="BO26" s="210"/>
      <c r="BP26" s="210"/>
      <c r="BQ26" s="207">
        <v>20</v>
      </c>
      <c r="BR26" s="208"/>
      <c r="BS26" s="1002" t="s">
        <v>537</v>
      </c>
      <c r="BT26" s="1003"/>
      <c r="BU26" s="1003"/>
      <c r="BV26" s="1003"/>
      <c r="BW26" s="1003"/>
      <c r="BX26" s="1003"/>
      <c r="BY26" s="1003"/>
      <c r="BZ26" s="1003"/>
      <c r="CA26" s="1003"/>
      <c r="CB26" s="1003"/>
      <c r="CC26" s="1003"/>
      <c r="CD26" s="1003"/>
      <c r="CE26" s="1003"/>
      <c r="CF26" s="1003"/>
      <c r="CG26" s="1004"/>
      <c r="CH26" s="977" t="s">
        <v>554</v>
      </c>
      <c r="CI26" s="978"/>
      <c r="CJ26" s="978"/>
      <c r="CK26" s="978"/>
      <c r="CL26" s="979"/>
      <c r="CM26" s="977">
        <v>51</v>
      </c>
      <c r="CN26" s="978"/>
      <c r="CO26" s="978"/>
      <c r="CP26" s="978"/>
      <c r="CQ26" s="979"/>
      <c r="CR26" s="977">
        <v>20</v>
      </c>
      <c r="CS26" s="978"/>
      <c r="CT26" s="978"/>
      <c r="CU26" s="978"/>
      <c r="CV26" s="979"/>
      <c r="CW26" s="977">
        <v>12</v>
      </c>
      <c r="CX26" s="978"/>
      <c r="CY26" s="978"/>
      <c r="CZ26" s="978"/>
      <c r="DA26" s="979"/>
      <c r="DB26" s="977" t="s">
        <v>554</v>
      </c>
      <c r="DC26" s="978"/>
      <c r="DD26" s="978"/>
      <c r="DE26" s="978"/>
      <c r="DF26" s="979"/>
      <c r="DG26" s="977" t="s">
        <v>554</v>
      </c>
      <c r="DH26" s="978"/>
      <c r="DI26" s="978"/>
      <c r="DJ26" s="978"/>
      <c r="DK26" s="979"/>
      <c r="DL26" s="977" t="s">
        <v>554</v>
      </c>
      <c r="DM26" s="978"/>
      <c r="DN26" s="978"/>
      <c r="DO26" s="978"/>
      <c r="DP26" s="979"/>
      <c r="DQ26" s="977" t="s">
        <v>554</v>
      </c>
      <c r="DR26" s="978"/>
      <c r="DS26" s="978"/>
      <c r="DT26" s="978"/>
      <c r="DU26" s="979"/>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9"/>
      <c r="AG27" s="999"/>
      <c r="AH27" s="999"/>
      <c r="AI27" s="999"/>
      <c r="AJ27" s="1060"/>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538</v>
      </c>
      <c r="BT27" s="1003"/>
      <c r="BU27" s="1003"/>
      <c r="BV27" s="1003"/>
      <c r="BW27" s="1003"/>
      <c r="BX27" s="1003"/>
      <c r="BY27" s="1003"/>
      <c r="BZ27" s="1003"/>
      <c r="CA27" s="1003"/>
      <c r="CB27" s="1003"/>
      <c r="CC27" s="1003"/>
      <c r="CD27" s="1003"/>
      <c r="CE27" s="1003"/>
      <c r="CF27" s="1003"/>
      <c r="CG27" s="1004"/>
      <c r="CH27" s="977">
        <v>4</v>
      </c>
      <c r="CI27" s="978"/>
      <c r="CJ27" s="978"/>
      <c r="CK27" s="978"/>
      <c r="CL27" s="979"/>
      <c r="CM27" s="977">
        <v>667</v>
      </c>
      <c r="CN27" s="978"/>
      <c r="CO27" s="978"/>
      <c r="CP27" s="978"/>
      <c r="CQ27" s="979"/>
      <c r="CR27" s="977">
        <v>250</v>
      </c>
      <c r="CS27" s="978"/>
      <c r="CT27" s="978"/>
      <c r="CU27" s="978"/>
      <c r="CV27" s="979"/>
      <c r="CW27" s="977" t="s">
        <v>554</v>
      </c>
      <c r="CX27" s="978"/>
      <c r="CY27" s="978"/>
      <c r="CZ27" s="978"/>
      <c r="DA27" s="979"/>
      <c r="DB27" s="977" t="s">
        <v>554</v>
      </c>
      <c r="DC27" s="978"/>
      <c r="DD27" s="978"/>
      <c r="DE27" s="978"/>
      <c r="DF27" s="979"/>
      <c r="DG27" s="977" t="s">
        <v>554</v>
      </c>
      <c r="DH27" s="978"/>
      <c r="DI27" s="978"/>
      <c r="DJ27" s="978"/>
      <c r="DK27" s="979"/>
      <c r="DL27" s="977" t="s">
        <v>554</v>
      </c>
      <c r="DM27" s="978"/>
      <c r="DN27" s="978"/>
      <c r="DO27" s="978"/>
      <c r="DP27" s="979"/>
      <c r="DQ27" s="977" t="s">
        <v>554</v>
      </c>
      <c r="DR27" s="978"/>
      <c r="DS27" s="978"/>
      <c r="DT27" s="978"/>
      <c r="DU27" s="979"/>
      <c r="DV27" s="980"/>
      <c r="DW27" s="981"/>
      <c r="DX27" s="981"/>
      <c r="DY27" s="981"/>
      <c r="DZ27" s="982"/>
      <c r="EA27" s="191"/>
    </row>
    <row r="28" spans="1:131" s="192" customFormat="1" ht="26.25" customHeight="1" thickTop="1">
      <c r="A28" s="211">
        <v>1</v>
      </c>
      <c r="B28" s="1048" t="s">
        <v>359</v>
      </c>
      <c r="C28" s="1049"/>
      <c r="D28" s="1049"/>
      <c r="E28" s="1049"/>
      <c r="F28" s="1049"/>
      <c r="G28" s="1049"/>
      <c r="H28" s="1049"/>
      <c r="I28" s="1049"/>
      <c r="J28" s="1049"/>
      <c r="K28" s="1049"/>
      <c r="L28" s="1049"/>
      <c r="M28" s="1049"/>
      <c r="N28" s="1049"/>
      <c r="O28" s="1049"/>
      <c r="P28" s="1050"/>
      <c r="Q28" s="1051">
        <v>405</v>
      </c>
      <c r="R28" s="1052"/>
      <c r="S28" s="1052"/>
      <c r="T28" s="1052"/>
      <c r="U28" s="1052"/>
      <c r="V28" s="1052">
        <v>394</v>
      </c>
      <c r="W28" s="1052"/>
      <c r="X28" s="1052"/>
      <c r="Y28" s="1052"/>
      <c r="Z28" s="1052"/>
      <c r="AA28" s="1052">
        <f>Q28-V28</f>
        <v>11</v>
      </c>
      <c r="AB28" s="1052"/>
      <c r="AC28" s="1052"/>
      <c r="AD28" s="1052"/>
      <c r="AE28" s="1053"/>
      <c r="AF28" s="1054">
        <v>2016</v>
      </c>
      <c r="AG28" s="1052"/>
      <c r="AH28" s="1052"/>
      <c r="AI28" s="1052"/>
      <c r="AJ28" s="1055"/>
      <c r="AK28" s="1056" t="s">
        <v>554</v>
      </c>
      <c r="AL28" s="1044"/>
      <c r="AM28" s="1044"/>
      <c r="AN28" s="1044"/>
      <c r="AO28" s="1044"/>
      <c r="AP28" s="1044" t="s">
        <v>554</v>
      </c>
      <c r="AQ28" s="1044"/>
      <c r="AR28" s="1044"/>
      <c r="AS28" s="1044"/>
      <c r="AT28" s="1044"/>
      <c r="AU28" s="1044" t="s">
        <v>554</v>
      </c>
      <c r="AV28" s="1044"/>
      <c r="AW28" s="1044"/>
      <c r="AX28" s="1044"/>
      <c r="AY28" s="1044"/>
      <c r="AZ28" s="1045" t="s">
        <v>554</v>
      </c>
      <c r="BA28" s="1045"/>
      <c r="BB28" s="1045"/>
      <c r="BC28" s="1045"/>
      <c r="BD28" s="1045"/>
      <c r="BE28" s="1046" t="s">
        <v>360</v>
      </c>
      <c r="BF28" s="1046"/>
      <c r="BG28" s="1046"/>
      <c r="BH28" s="1046"/>
      <c r="BI28" s="1047"/>
      <c r="BJ28" s="197"/>
      <c r="BK28" s="197"/>
      <c r="BL28" s="197"/>
      <c r="BM28" s="197"/>
      <c r="BN28" s="197"/>
      <c r="BO28" s="210"/>
      <c r="BP28" s="210"/>
      <c r="BQ28" s="207">
        <v>22</v>
      </c>
      <c r="BR28" s="208"/>
      <c r="BS28" s="1002" t="s">
        <v>539</v>
      </c>
      <c r="BT28" s="1003"/>
      <c r="BU28" s="1003"/>
      <c r="BV28" s="1003"/>
      <c r="BW28" s="1003"/>
      <c r="BX28" s="1003"/>
      <c r="BY28" s="1003"/>
      <c r="BZ28" s="1003"/>
      <c r="CA28" s="1003"/>
      <c r="CB28" s="1003"/>
      <c r="CC28" s="1003"/>
      <c r="CD28" s="1003"/>
      <c r="CE28" s="1003"/>
      <c r="CF28" s="1003"/>
      <c r="CG28" s="1004"/>
      <c r="CH28" s="977" t="s">
        <v>554</v>
      </c>
      <c r="CI28" s="978"/>
      <c r="CJ28" s="978"/>
      <c r="CK28" s="978"/>
      <c r="CL28" s="979"/>
      <c r="CM28" s="977">
        <v>490</v>
      </c>
      <c r="CN28" s="978"/>
      <c r="CO28" s="978"/>
      <c r="CP28" s="978"/>
      <c r="CQ28" s="979"/>
      <c r="CR28" s="977">
        <v>200</v>
      </c>
      <c r="CS28" s="978"/>
      <c r="CT28" s="978"/>
      <c r="CU28" s="978"/>
      <c r="CV28" s="979"/>
      <c r="CW28" s="977">
        <v>2</v>
      </c>
      <c r="CX28" s="978"/>
      <c r="CY28" s="978"/>
      <c r="CZ28" s="978"/>
      <c r="DA28" s="979"/>
      <c r="DB28" s="977" t="s">
        <v>554</v>
      </c>
      <c r="DC28" s="978"/>
      <c r="DD28" s="978"/>
      <c r="DE28" s="978"/>
      <c r="DF28" s="979"/>
      <c r="DG28" s="977" t="s">
        <v>554</v>
      </c>
      <c r="DH28" s="978"/>
      <c r="DI28" s="978"/>
      <c r="DJ28" s="978"/>
      <c r="DK28" s="979"/>
      <c r="DL28" s="977" t="s">
        <v>554</v>
      </c>
      <c r="DM28" s="978"/>
      <c r="DN28" s="978"/>
      <c r="DO28" s="978"/>
      <c r="DP28" s="979"/>
      <c r="DQ28" s="977" t="s">
        <v>554</v>
      </c>
      <c r="DR28" s="978"/>
      <c r="DS28" s="978"/>
      <c r="DT28" s="978"/>
      <c r="DU28" s="979"/>
      <c r="DV28" s="980"/>
      <c r="DW28" s="981"/>
      <c r="DX28" s="981"/>
      <c r="DY28" s="981"/>
      <c r="DZ28" s="982"/>
      <c r="EA28" s="191"/>
    </row>
    <row r="29" spans="1:131" s="192" customFormat="1" ht="26.25" customHeight="1">
      <c r="A29" s="211">
        <v>2</v>
      </c>
      <c r="B29" s="1033" t="s">
        <v>361</v>
      </c>
      <c r="C29" s="1034"/>
      <c r="D29" s="1034"/>
      <c r="E29" s="1034"/>
      <c r="F29" s="1034"/>
      <c r="G29" s="1034"/>
      <c r="H29" s="1034"/>
      <c r="I29" s="1034"/>
      <c r="J29" s="1034"/>
      <c r="K29" s="1034"/>
      <c r="L29" s="1034"/>
      <c r="M29" s="1034"/>
      <c r="N29" s="1034"/>
      <c r="O29" s="1034"/>
      <c r="P29" s="1035"/>
      <c r="Q29" s="1040">
        <v>290</v>
      </c>
      <c r="R29" s="1037"/>
      <c r="S29" s="1037"/>
      <c r="T29" s="1037"/>
      <c r="U29" s="1037"/>
      <c r="V29" s="1037">
        <v>81</v>
      </c>
      <c r="W29" s="1037"/>
      <c r="X29" s="1037"/>
      <c r="Y29" s="1037"/>
      <c r="Z29" s="1037"/>
      <c r="AA29" s="1041">
        <f t="shared" ref="AA29:AA30" si="0">Q29-V29</f>
        <v>209</v>
      </c>
      <c r="AB29" s="1042"/>
      <c r="AC29" s="1042"/>
      <c r="AD29" s="1042"/>
      <c r="AE29" s="1043"/>
      <c r="AF29" s="1036">
        <v>764</v>
      </c>
      <c r="AG29" s="1037"/>
      <c r="AH29" s="1037"/>
      <c r="AI29" s="1037"/>
      <c r="AJ29" s="1038"/>
      <c r="AK29" s="968" t="s">
        <v>554</v>
      </c>
      <c r="AL29" s="959"/>
      <c r="AM29" s="959"/>
      <c r="AN29" s="959"/>
      <c r="AO29" s="959"/>
      <c r="AP29" s="959">
        <v>3186</v>
      </c>
      <c r="AQ29" s="959"/>
      <c r="AR29" s="959"/>
      <c r="AS29" s="959"/>
      <c r="AT29" s="959"/>
      <c r="AU29" s="959" t="s">
        <v>554</v>
      </c>
      <c r="AV29" s="959"/>
      <c r="AW29" s="959"/>
      <c r="AX29" s="959"/>
      <c r="AY29" s="959"/>
      <c r="AZ29" s="1039" t="s">
        <v>554</v>
      </c>
      <c r="BA29" s="1039"/>
      <c r="BB29" s="1039"/>
      <c r="BC29" s="1039"/>
      <c r="BD29" s="1039"/>
      <c r="BE29" s="1031" t="s">
        <v>362</v>
      </c>
      <c r="BF29" s="1031"/>
      <c r="BG29" s="1031"/>
      <c r="BH29" s="1031"/>
      <c r="BI29" s="1032"/>
      <c r="BJ29" s="197"/>
      <c r="BK29" s="197"/>
      <c r="BL29" s="197"/>
      <c r="BM29" s="197"/>
      <c r="BN29" s="197"/>
      <c r="BO29" s="210"/>
      <c r="BP29" s="210"/>
      <c r="BQ29" s="207">
        <v>23</v>
      </c>
      <c r="BR29" s="208"/>
      <c r="BS29" s="1002" t="s">
        <v>540</v>
      </c>
      <c r="BT29" s="1003"/>
      <c r="BU29" s="1003"/>
      <c r="BV29" s="1003"/>
      <c r="BW29" s="1003"/>
      <c r="BX29" s="1003"/>
      <c r="BY29" s="1003"/>
      <c r="BZ29" s="1003"/>
      <c r="CA29" s="1003"/>
      <c r="CB29" s="1003"/>
      <c r="CC29" s="1003"/>
      <c r="CD29" s="1003"/>
      <c r="CE29" s="1003"/>
      <c r="CF29" s="1003"/>
      <c r="CG29" s="1004"/>
      <c r="CH29" s="977" t="s">
        <v>554</v>
      </c>
      <c r="CI29" s="978"/>
      <c r="CJ29" s="978"/>
      <c r="CK29" s="978"/>
      <c r="CL29" s="979"/>
      <c r="CM29" s="977" t="s">
        <v>554</v>
      </c>
      <c r="CN29" s="978"/>
      <c r="CO29" s="978"/>
      <c r="CP29" s="978"/>
      <c r="CQ29" s="979"/>
      <c r="CR29" s="977">
        <v>2</v>
      </c>
      <c r="CS29" s="978"/>
      <c r="CT29" s="978"/>
      <c r="CU29" s="978"/>
      <c r="CV29" s="979"/>
      <c r="CW29" s="977" t="s">
        <v>554</v>
      </c>
      <c r="CX29" s="978"/>
      <c r="CY29" s="978"/>
      <c r="CZ29" s="978"/>
      <c r="DA29" s="979"/>
      <c r="DB29" s="977" t="s">
        <v>554</v>
      </c>
      <c r="DC29" s="978"/>
      <c r="DD29" s="978"/>
      <c r="DE29" s="978"/>
      <c r="DF29" s="979"/>
      <c r="DG29" s="977" t="s">
        <v>554</v>
      </c>
      <c r="DH29" s="978"/>
      <c r="DI29" s="978"/>
      <c r="DJ29" s="978"/>
      <c r="DK29" s="979"/>
      <c r="DL29" s="977" t="s">
        <v>554</v>
      </c>
      <c r="DM29" s="978"/>
      <c r="DN29" s="978"/>
      <c r="DO29" s="978"/>
      <c r="DP29" s="979"/>
      <c r="DQ29" s="977" t="s">
        <v>554</v>
      </c>
      <c r="DR29" s="978"/>
      <c r="DS29" s="978"/>
      <c r="DT29" s="978"/>
      <c r="DU29" s="979"/>
      <c r="DV29" s="980"/>
      <c r="DW29" s="981"/>
      <c r="DX29" s="981"/>
      <c r="DY29" s="981"/>
      <c r="DZ29" s="982"/>
      <c r="EA29" s="191"/>
    </row>
    <row r="30" spans="1:131" s="192" customFormat="1" ht="26.25" customHeight="1">
      <c r="A30" s="211">
        <v>3</v>
      </c>
      <c r="B30" s="1033" t="s">
        <v>363</v>
      </c>
      <c r="C30" s="1034"/>
      <c r="D30" s="1034"/>
      <c r="E30" s="1034"/>
      <c r="F30" s="1034"/>
      <c r="G30" s="1034"/>
      <c r="H30" s="1034"/>
      <c r="I30" s="1034"/>
      <c r="J30" s="1034"/>
      <c r="K30" s="1034"/>
      <c r="L30" s="1034"/>
      <c r="M30" s="1034"/>
      <c r="N30" s="1034"/>
      <c r="O30" s="1034"/>
      <c r="P30" s="1035"/>
      <c r="Q30" s="1040">
        <v>94</v>
      </c>
      <c r="R30" s="1037"/>
      <c r="S30" s="1037"/>
      <c r="T30" s="1037"/>
      <c r="U30" s="1037"/>
      <c r="V30" s="1037">
        <v>28</v>
      </c>
      <c r="W30" s="1037"/>
      <c r="X30" s="1037"/>
      <c r="Y30" s="1037"/>
      <c r="Z30" s="1037"/>
      <c r="AA30" s="1041">
        <f t="shared" si="0"/>
        <v>66</v>
      </c>
      <c r="AB30" s="1042"/>
      <c r="AC30" s="1042"/>
      <c r="AD30" s="1042"/>
      <c r="AE30" s="1043"/>
      <c r="AF30" s="1036">
        <v>608</v>
      </c>
      <c r="AG30" s="1037"/>
      <c r="AH30" s="1037"/>
      <c r="AI30" s="1037"/>
      <c r="AJ30" s="1038"/>
      <c r="AK30" s="968" t="s">
        <v>554</v>
      </c>
      <c r="AL30" s="959"/>
      <c r="AM30" s="959"/>
      <c r="AN30" s="959"/>
      <c r="AO30" s="959"/>
      <c r="AP30" s="959" t="s">
        <v>554</v>
      </c>
      <c r="AQ30" s="959"/>
      <c r="AR30" s="959"/>
      <c r="AS30" s="959"/>
      <c r="AT30" s="959"/>
      <c r="AU30" s="959" t="s">
        <v>554</v>
      </c>
      <c r="AV30" s="959"/>
      <c r="AW30" s="959"/>
      <c r="AX30" s="959"/>
      <c r="AY30" s="959"/>
      <c r="AZ30" s="1039" t="s">
        <v>554</v>
      </c>
      <c r="BA30" s="1039"/>
      <c r="BB30" s="1039"/>
      <c r="BC30" s="1039"/>
      <c r="BD30" s="1039"/>
      <c r="BE30" s="1031" t="s">
        <v>362</v>
      </c>
      <c r="BF30" s="1031"/>
      <c r="BG30" s="1031"/>
      <c r="BH30" s="1031"/>
      <c r="BI30" s="1032"/>
      <c r="BJ30" s="197"/>
      <c r="BK30" s="197"/>
      <c r="BL30" s="197"/>
      <c r="BM30" s="197"/>
      <c r="BN30" s="197"/>
      <c r="BO30" s="210"/>
      <c r="BP30" s="210"/>
      <c r="BQ30" s="207">
        <v>24</v>
      </c>
      <c r="BR30" s="208"/>
      <c r="BS30" s="1002" t="s">
        <v>541</v>
      </c>
      <c r="BT30" s="1003"/>
      <c r="BU30" s="1003"/>
      <c r="BV30" s="1003"/>
      <c r="BW30" s="1003"/>
      <c r="BX30" s="1003"/>
      <c r="BY30" s="1003"/>
      <c r="BZ30" s="1003"/>
      <c r="CA30" s="1003"/>
      <c r="CB30" s="1003"/>
      <c r="CC30" s="1003"/>
      <c r="CD30" s="1003"/>
      <c r="CE30" s="1003"/>
      <c r="CF30" s="1003"/>
      <c r="CG30" s="1004"/>
      <c r="CH30" s="977">
        <v>141</v>
      </c>
      <c r="CI30" s="978"/>
      <c r="CJ30" s="978"/>
      <c r="CK30" s="978"/>
      <c r="CL30" s="979"/>
      <c r="CM30" s="977">
        <v>1040</v>
      </c>
      <c r="CN30" s="978"/>
      <c r="CO30" s="978"/>
      <c r="CP30" s="978"/>
      <c r="CQ30" s="979"/>
      <c r="CR30" s="977">
        <v>10</v>
      </c>
      <c r="CS30" s="978"/>
      <c r="CT30" s="978"/>
      <c r="CU30" s="978"/>
      <c r="CV30" s="979"/>
      <c r="CW30" s="977" t="s">
        <v>554</v>
      </c>
      <c r="CX30" s="978"/>
      <c r="CY30" s="978"/>
      <c r="CZ30" s="978"/>
      <c r="DA30" s="979"/>
      <c r="DB30" s="977" t="s">
        <v>554</v>
      </c>
      <c r="DC30" s="978"/>
      <c r="DD30" s="978"/>
      <c r="DE30" s="978"/>
      <c r="DF30" s="979"/>
      <c r="DG30" s="977" t="s">
        <v>554</v>
      </c>
      <c r="DH30" s="978"/>
      <c r="DI30" s="978"/>
      <c r="DJ30" s="978"/>
      <c r="DK30" s="979"/>
      <c r="DL30" s="977" t="s">
        <v>554</v>
      </c>
      <c r="DM30" s="978"/>
      <c r="DN30" s="978"/>
      <c r="DO30" s="978"/>
      <c r="DP30" s="979"/>
      <c r="DQ30" s="977" t="s">
        <v>554</v>
      </c>
      <c r="DR30" s="978"/>
      <c r="DS30" s="978"/>
      <c r="DT30" s="978"/>
      <c r="DU30" s="979"/>
      <c r="DV30" s="980"/>
      <c r="DW30" s="981"/>
      <c r="DX30" s="981"/>
      <c r="DY30" s="981"/>
      <c r="DZ30" s="982"/>
      <c r="EA30" s="191"/>
    </row>
    <row r="31" spans="1:131" s="192" customFormat="1" ht="26.25" customHeight="1">
      <c r="A31" s="211">
        <v>4</v>
      </c>
      <c r="B31" s="1033"/>
      <c r="C31" s="1034"/>
      <c r="D31" s="1034"/>
      <c r="E31" s="1034"/>
      <c r="F31" s="1034"/>
      <c r="G31" s="1034"/>
      <c r="H31" s="1034"/>
      <c r="I31" s="1034"/>
      <c r="J31" s="1034"/>
      <c r="K31" s="1034"/>
      <c r="L31" s="1034"/>
      <c r="M31" s="1034"/>
      <c r="N31" s="1034"/>
      <c r="O31" s="1034"/>
      <c r="P31" s="1035"/>
      <c r="Q31" s="1040"/>
      <c r="R31" s="1037"/>
      <c r="S31" s="1037"/>
      <c r="T31" s="1037"/>
      <c r="U31" s="1037"/>
      <c r="V31" s="1037"/>
      <c r="W31" s="1037"/>
      <c r="X31" s="1037"/>
      <c r="Y31" s="1037"/>
      <c r="Z31" s="1037"/>
      <c r="AA31" s="1037"/>
      <c r="AB31" s="1037"/>
      <c r="AC31" s="1037"/>
      <c r="AD31" s="1037"/>
      <c r="AE31" s="1041"/>
      <c r="AF31" s="1036"/>
      <c r="AG31" s="1037"/>
      <c r="AH31" s="1037"/>
      <c r="AI31" s="1037"/>
      <c r="AJ31" s="1038"/>
      <c r="AK31" s="968"/>
      <c r="AL31" s="959"/>
      <c r="AM31" s="959"/>
      <c r="AN31" s="959"/>
      <c r="AO31" s="959"/>
      <c r="AP31" s="959"/>
      <c r="AQ31" s="959"/>
      <c r="AR31" s="959"/>
      <c r="AS31" s="959"/>
      <c r="AT31" s="959"/>
      <c r="AU31" s="959"/>
      <c r="AV31" s="959"/>
      <c r="AW31" s="959"/>
      <c r="AX31" s="959"/>
      <c r="AY31" s="959"/>
      <c r="AZ31" s="1039"/>
      <c r="BA31" s="1039"/>
      <c r="BB31" s="1039"/>
      <c r="BC31" s="1039"/>
      <c r="BD31" s="1039"/>
      <c r="BE31" s="1031"/>
      <c r="BF31" s="1031"/>
      <c r="BG31" s="1031"/>
      <c r="BH31" s="1031"/>
      <c r="BI31" s="1032"/>
      <c r="BJ31" s="197"/>
      <c r="BK31" s="197"/>
      <c r="BL31" s="197"/>
      <c r="BM31" s="197"/>
      <c r="BN31" s="197"/>
      <c r="BO31" s="210"/>
      <c r="BP31" s="210"/>
      <c r="BQ31" s="207">
        <v>25</v>
      </c>
      <c r="BR31" s="208"/>
      <c r="BS31" s="1002" t="s">
        <v>542</v>
      </c>
      <c r="BT31" s="1003"/>
      <c r="BU31" s="1003"/>
      <c r="BV31" s="1003"/>
      <c r="BW31" s="1003"/>
      <c r="BX31" s="1003"/>
      <c r="BY31" s="1003"/>
      <c r="BZ31" s="1003"/>
      <c r="CA31" s="1003"/>
      <c r="CB31" s="1003"/>
      <c r="CC31" s="1003"/>
      <c r="CD31" s="1003"/>
      <c r="CE31" s="1003"/>
      <c r="CF31" s="1003"/>
      <c r="CG31" s="1004"/>
      <c r="CH31" s="977" t="s">
        <v>554</v>
      </c>
      <c r="CI31" s="978"/>
      <c r="CJ31" s="978"/>
      <c r="CK31" s="978"/>
      <c r="CL31" s="979"/>
      <c r="CM31" s="977">
        <v>83</v>
      </c>
      <c r="CN31" s="978"/>
      <c r="CO31" s="978"/>
      <c r="CP31" s="978"/>
      <c r="CQ31" s="979"/>
      <c r="CR31" s="977">
        <v>19</v>
      </c>
      <c r="CS31" s="978"/>
      <c r="CT31" s="978"/>
      <c r="CU31" s="978"/>
      <c r="CV31" s="979"/>
      <c r="CW31" s="977" t="s">
        <v>554</v>
      </c>
      <c r="CX31" s="978"/>
      <c r="CY31" s="978"/>
      <c r="CZ31" s="978"/>
      <c r="DA31" s="979"/>
      <c r="DB31" s="977" t="s">
        <v>554</v>
      </c>
      <c r="DC31" s="978"/>
      <c r="DD31" s="978"/>
      <c r="DE31" s="978"/>
      <c r="DF31" s="979"/>
      <c r="DG31" s="977" t="s">
        <v>554</v>
      </c>
      <c r="DH31" s="978"/>
      <c r="DI31" s="978"/>
      <c r="DJ31" s="978"/>
      <c r="DK31" s="979"/>
      <c r="DL31" s="977" t="s">
        <v>554</v>
      </c>
      <c r="DM31" s="978"/>
      <c r="DN31" s="978"/>
      <c r="DO31" s="978"/>
      <c r="DP31" s="979"/>
      <c r="DQ31" s="977" t="s">
        <v>554</v>
      </c>
      <c r="DR31" s="978"/>
      <c r="DS31" s="978"/>
      <c r="DT31" s="978"/>
      <c r="DU31" s="979"/>
      <c r="DV31" s="980"/>
      <c r="DW31" s="981"/>
      <c r="DX31" s="981"/>
      <c r="DY31" s="981"/>
      <c r="DZ31" s="982"/>
      <c r="EA31" s="191"/>
    </row>
    <row r="32" spans="1:131" s="192" customFormat="1" ht="26.25" customHeight="1">
      <c r="A32" s="211">
        <v>5</v>
      </c>
      <c r="B32" s="1033"/>
      <c r="C32" s="1034"/>
      <c r="D32" s="1034"/>
      <c r="E32" s="1034"/>
      <c r="F32" s="1034"/>
      <c r="G32" s="1034"/>
      <c r="H32" s="1034"/>
      <c r="I32" s="1034"/>
      <c r="J32" s="1034"/>
      <c r="K32" s="1034"/>
      <c r="L32" s="1034"/>
      <c r="M32" s="1034"/>
      <c r="N32" s="1034"/>
      <c r="O32" s="1034"/>
      <c r="P32" s="1035"/>
      <c r="Q32" s="1040"/>
      <c r="R32" s="1037"/>
      <c r="S32" s="1037"/>
      <c r="T32" s="1037"/>
      <c r="U32" s="1037"/>
      <c r="V32" s="1037"/>
      <c r="W32" s="1037"/>
      <c r="X32" s="1037"/>
      <c r="Y32" s="1037"/>
      <c r="Z32" s="1037"/>
      <c r="AA32" s="1037"/>
      <c r="AB32" s="1037"/>
      <c r="AC32" s="1037"/>
      <c r="AD32" s="1037"/>
      <c r="AE32" s="1041"/>
      <c r="AF32" s="1036"/>
      <c r="AG32" s="1037"/>
      <c r="AH32" s="1037"/>
      <c r="AI32" s="1037"/>
      <c r="AJ32" s="1038"/>
      <c r="AK32" s="968"/>
      <c r="AL32" s="959"/>
      <c r="AM32" s="959"/>
      <c r="AN32" s="959"/>
      <c r="AO32" s="959"/>
      <c r="AP32" s="959"/>
      <c r="AQ32" s="959"/>
      <c r="AR32" s="959"/>
      <c r="AS32" s="959"/>
      <c r="AT32" s="959"/>
      <c r="AU32" s="959"/>
      <c r="AV32" s="959"/>
      <c r="AW32" s="959"/>
      <c r="AX32" s="959"/>
      <c r="AY32" s="959"/>
      <c r="AZ32" s="1039"/>
      <c r="BA32" s="1039"/>
      <c r="BB32" s="1039"/>
      <c r="BC32" s="1039"/>
      <c r="BD32" s="1039"/>
      <c r="BE32" s="1031"/>
      <c r="BF32" s="1031"/>
      <c r="BG32" s="1031"/>
      <c r="BH32" s="1031"/>
      <c r="BI32" s="1032"/>
      <c r="BJ32" s="197"/>
      <c r="BK32" s="197"/>
      <c r="BL32" s="197"/>
      <c r="BM32" s="197"/>
      <c r="BN32" s="197"/>
      <c r="BO32" s="210"/>
      <c r="BP32" s="210"/>
      <c r="BQ32" s="207">
        <v>26</v>
      </c>
      <c r="BR32" s="208"/>
      <c r="BS32" s="1002" t="s">
        <v>543</v>
      </c>
      <c r="BT32" s="1003"/>
      <c r="BU32" s="1003"/>
      <c r="BV32" s="1003"/>
      <c r="BW32" s="1003"/>
      <c r="BX32" s="1003"/>
      <c r="BY32" s="1003"/>
      <c r="BZ32" s="1003"/>
      <c r="CA32" s="1003"/>
      <c r="CB32" s="1003"/>
      <c r="CC32" s="1003"/>
      <c r="CD32" s="1003"/>
      <c r="CE32" s="1003"/>
      <c r="CF32" s="1003"/>
      <c r="CG32" s="1004"/>
      <c r="CH32" s="977">
        <v>-2</v>
      </c>
      <c r="CI32" s="978"/>
      <c r="CJ32" s="978"/>
      <c r="CK32" s="978"/>
      <c r="CL32" s="979"/>
      <c r="CM32" s="977">
        <v>100</v>
      </c>
      <c r="CN32" s="978"/>
      <c r="CO32" s="978"/>
      <c r="CP32" s="978"/>
      <c r="CQ32" s="979"/>
      <c r="CR32" s="977">
        <v>10</v>
      </c>
      <c r="CS32" s="978"/>
      <c r="CT32" s="978"/>
      <c r="CU32" s="978"/>
      <c r="CV32" s="979"/>
      <c r="CW32" s="977" t="s">
        <v>554</v>
      </c>
      <c r="CX32" s="978"/>
      <c r="CY32" s="978"/>
      <c r="CZ32" s="978"/>
      <c r="DA32" s="979"/>
      <c r="DB32" s="977" t="s">
        <v>554</v>
      </c>
      <c r="DC32" s="978"/>
      <c r="DD32" s="978"/>
      <c r="DE32" s="978"/>
      <c r="DF32" s="979"/>
      <c r="DG32" s="977" t="s">
        <v>554</v>
      </c>
      <c r="DH32" s="978"/>
      <c r="DI32" s="978"/>
      <c r="DJ32" s="978"/>
      <c r="DK32" s="979"/>
      <c r="DL32" s="977" t="s">
        <v>554</v>
      </c>
      <c r="DM32" s="978"/>
      <c r="DN32" s="978"/>
      <c r="DO32" s="978"/>
      <c r="DP32" s="979"/>
      <c r="DQ32" s="977" t="s">
        <v>554</v>
      </c>
      <c r="DR32" s="978"/>
      <c r="DS32" s="978"/>
      <c r="DT32" s="978"/>
      <c r="DU32" s="979"/>
      <c r="DV32" s="980"/>
      <c r="DW32" s="981"/>
      <c r="DX32" s="981"/>
      <c r="DY32" s="981"/>
      <c r="DZ32" s="982"/>
      <c r="EA32" s="191"/>
    </row>
    <row r="33" spans="1:131" s="192" customFormat="1" ht="26.25" customHeight="1">
      <c r="A33" s="211">
        <v>6</v>
      </c>
      <c r="B33" s="1033"/>
      <c r="C33" s="1034"/>
      <c r="D33" s="1034"/>
      <c r="E33" s="1034"/>
      <c r="F33" s="1034"/>
      <c r="G33" s="1034"/>
      <c r="H33" s="1034"/>
      <c r="I33" s="1034"/>
      <c r="J33" s="1034"/>
      <c r="K33" s="1034"/>
      <c r="L33" s="1034"/>
      <c r="M33" s="1034"/>
      <c r="N33" s="1034"/>
      <c r="O33" s="1034"/>
      <c r="P33" s="1035"/>
      <c r="Q33" s="1040"/>
      <c r="R33" s="1037"/>
      <c r="S33" s="1037"/>
      <c r="T33" s="1037"/>
      <c r="U33" s="1037"/>
      <c r="V33" s="1037"/>
      <c r="W33" s="1037"/>
      <c r="X33" s="1037"/>
      <c r="Y33" s="1037"/>
      <c r="Z33" s="1037"/>
      <c r="AA33" s="1037"/>
      <c r="AB33" s="1037"/>
      <c r="AC33" s="1037"/>
      <c r="AD33" s="1037"/>
      <c r="AE33" s="1041"/>
      <c r="AF33" s="1036"/>
      <c r="AG33" s="1037"/>
      <c r="AH33" s="1037"/>
      <c r="AI33" s="1037"/>
      <c r="AJ33" s="1038"/>
      <c r="AK33" s="968"/>
      <c r="AL33" s="959"/>
      <c r="AM33" s="959"/>
      <c r="AN33" s="959"/>
      <c r="AO33" s="959"/>
      <c r="AP33" s="959"/>
      <c r="AQ33" s="959"/>
      <c r="AR33" s="959"/>
      <c r="AS33" s="959"/>
      <c r="AT33" s="959"/>
      <c r="AU33" s="959"/>
      <c r="AV33" s="959"/>
      <c r="AW33" s="959"/>
      <c r="AX33" s="959"/>
      <c r="AY33" s="959"/>
      <c r="AZ33" s="1039"/>
      <c r="BA33" s="1039"/>
      <c r="BB33" s="1039"/>
      <c r="BC33" s="1039"/>
      <c r="BD33" s="1039"/>
      <c r="BE33" s="1031"/>
      <c r="BF33" s="1031"/>
      <c r="BG33" s="1031"/>
      <c r="BH33" s="1031"/>
      <c r="BI33" s="1032"/>
      <c r="BJ33" s="197"/>
      <c r="BK33" s="197"/>
      <c r="BL33" s="197"/>
      <c r="BM33" s="197"/>
      <c r="BN33" s="197"/>
      <c r="BO33" s="210"/>
      <c r="BP33" s="210"/>
      <c r="BQ33" s="207">
        <v>27</v>
      </c>
      <c r="BR33" s="208"/>
      <c r="BS33" s="1002" t="s">
        <v>544</v>
      </c>
      <c r="BT33" s="1003"/>
      <c r="BU33" s="1003"/>
      <c r="BV33" s="1003"/>
      <c r="BW33" s="1003"/>
      <c r="BX33" s="1003"/>
      <c r="BY33" s="1003"/>
      <c r="BZ33" s="1003"/>
      <c r="CA33" s="1003"/>
      <c r="CB33" s="1003"/>
      <c r="CC33" s="1003"/>
      <c r="CD33" s="1003"/>
      <c r="CE33" s="1003"/>
      <c r="CF33" s="1003"/>
      <c r="CG33" s="1004"/>
      <c r="CH33" s="977">
        <v>137</v>
      </c>
      <c r="CI33" s="978"/>
      <c r="CJ33" s="978"/>
      <c r="CK33" s="978"/>
      <c r="CL33" s="979"/>
      <c r="CM33" s="977">
        <v>1621</v>
      </c>
      <c r="CN33" s="978"/>
      <c r="CO33" s="978"/>
      <c r="CP33" s="978"/>
      <c r="CQ33" s="979"/>
      <c r="CR33" s="977">
        <v>604</v>
      </c>
      <c r="CS33" s="978"/>
      <c r="CT33" s="978"/>
      <c r="CU33" s="978"/>
      <c r="CV33" s="979"/>
      <c r="CW33" s="977" t="s">
        <v>554</v>
      </c>
      <c r="CX33" s="978"/>
      <c r="CY33" s="978"/>
      <c r="CZ33" s="978"/>
      <c r="DA33" s="979"/>
      <c r="DB33" s="977">
        <v>175</v>
      </c>
      <c r="DC33" s="978"/>
      <c r="DD33" s="978"/>
      <c r="DE33" s="978"/>
      <c r="DF33" s="979"/>
      <c r="DG33" s="977" t="s">
        <v>554</v>
      </c>
      <c r="DH33" s="978"/>
      <c r="DI33" s="978"/>
      <c r="DJ33" s="978"/>
      <c r="DK33" s="979"/>
      <c r="DL33" s="977" t="s">
        <v>554</v>
      </c>
      <c r="DM33" s="978"/>
      <c r="DN33" s="978"/>
      <c r="DO33" s="978"/>
      <c r="DP33" s="979"/>
      <c r="DQ33" s="977" t="s">
        <v>554</v>
      </c>
      <c r="DR33" s="978"/>
      <c r="DS33" s="978"/>
      <c r="DT33" s="978"/>
      <c r="DU33" s="979"/>
      <c r="DV33" s="980"/>
      <c r="DW33" s="981"/>
      <c r="DX33" s="981"/>
      <c r="DY33" s="981"/>
      <c r="DZ33" s="982"/>
      <c r="EA33" s="191"/>
    </row>
    <row r="34" spans="1:131" s="192" customFormat="1" ht="26.25" customHeight="1">
      <c r="A34" s="211">
        <v>7</v>
      </c>
      <c r="B34" s="1033"/>
      <c r="C34" s="1034"/>
      <c r="D34" s="1034"/>
      <c r="E34" s="1034"/>
      <c r="F34" s="1034"/>
      <c r="G34" s="1034"/>
      <c r="H34" s="1034"/>
      <c r="I34" s="1034"/>
      <c r="J34" s="1034"/>
      <c r="K34" s="1034"/>
      <c r="L34" s="1034"/>
      <c r="M34" s="1034"/>
      <c r="N34" s="1034"/>
      <c r="O34" s="1034"/>
      <c r="P34" s="1035"/>
      <c r="Q34" s="1040"/>
      <c r="R34" s="1037"/>
      <c r="S34" s="1037"/>
      <c r="T34" s="1037"/>
      <c r="U34" s="1037"/>
      <c r="V34" s="1037"/>
      <c r="W34" s="1037"/>
      <c r="X34" s="1037"/>
      <c r="Y34" s="1037"/>
      <c r="Z34" s="1037"/>
      <c r="AA34" s="1037"/>
      <c r="AB34" s="1037"/>
      <c r="AC34" s="1037"/>
      <c r="AD34" s="1037"/>
      <c r="AE34" s="1041"/>
      <c r="AF34" s="1036"/>
      <c r="AG34" s="1037"/>
      <c r="AH34" s="1037"/>
      <c r="AI34" s="1037"/>
      <c r="AJ34" s="1038"/>
      <c r="AK34" s="968"/>
      <c r="AL34" s="959"/>
      <c r="AM34" s="959"/>
      <c r="AN34" s="959"/>
      <c r="AO34" s="959"/>
      <c r="AP34" s="959"/>
      <c r="AQ34" s="959"/>
      <c r="AR34" s="959"/>
      <c r="AS34" s="959"/>
      <c r="AT34" s="959"/>
      <c r="AU34" s="959"/>
      <c r="AV34" s="959"/>
      <c r="AW34" s="959"/>
      <c r="AX34" s="959"/>
      <c r="AY34" s="959"/>
      <c r="AZ34" s="1039"/>
      <c r="BA34" s="1039"/>
      <c r="BB34" s="1039"/>
      <c r="BC34" s="1039"/>
      <c r="BD34" s="1039"/>
      <c r="BE34" s="1031"/>
      <c r="BF34" s="1031"/>
      <c r="BG34" s="1031"/>
      <c r="BH34" s="1031"/>
      <c r="BI34" s="1032"/>
      <c r="BJ34" s="197"/>
      <c r="BK34" s="197"/>
      <c r="BL34" s="197"/>
      <c r="BM34" s="197"/>
      <c r="BN34" s="197"/>
      <c r="BO34" s="210"/>
      <c r="BP34" s="210"/>
      <c r="BQ34" s="207">
        <v>28</v>
      </c>
      <c r="BR34" s="208"/>
      <c r="BS34" s="1002" t="s">
        <v>545</v>
      </c>
      <c r="BT34" s="1003"/>
      <c r="BU34" s="1003"/>
      <c r="BV34" s="1003"/>
      <c r="BW34" s="1003"/>
      <c r="BX34" s="1003"/>
      <c r="BY34" s="1003"/>
      <c r="BZ34" s="1003"/>
      <c r="CA34" s="1003"/>
      <c r="CB34" s="1003"/>
      <c r="CC34" s="1003"/>
      <c r="CD34" s="1003"/>
      <c r="CE34" s="1003"/>
      <c r="CF34" s="1003"/>
      <c r="CG34" s="1004"/>
      <c r="CH34" s="977" t="s">
        <v>554</v>
      </c>
      <c r="CI34" s="978"/>
      <c r="CJ34" s="978"/>
      <c r="CK34" s="978"/>
      <c r="CL34" s="979"/>
      <c r="CM34" s="977" t="s">
        <v>555</v>
      </c>
      <c r="CN34" s="978"/>
      <c r="CO34" s="978"/>
      <c r="CP34" s="978"/>
      <c r="CQ34" s="979"/>
      <c r="CR34" s="977">
        <v>30</v>
      </c>
      <c r="CS34" s="978"/>
      <c r="CT34" s="978"/>
      <c r="CU34" s="978"/>
      <c r="CV34" s="979"/>
      <c r="CW34" s="977" t="s">
        <v>554</v>
      </c>
      <c r="CX34" s="978"/>
      <c r="CY34" s="978"/>
      <c r="CZ34" s="978"/>
      <c r="DA34" s="979"/>
      <c r="DB34" s="977" t="s">
        <v>555</v>
      </c>
      <c r="DC34" s="978"/>
      <c r="DD34" s="978"/>
      <c r="DE34" s="978"/>
      <c r="DF34" s="979"/>
      <c r="DG34" s="977" t="s">
        <v>554</v>
      </c>
      <c r="DH34" s="978"/>
      <c r="DI34" s="978"/>
      <c r="DJ34" s="978"/>
      <c r="DK34" s="979"/>
      <c r="DL34" s="977" t="s">
        <v>554</v>
      </c>
      <c r="DM34" s="978"/>
      <c r="DN34" s="978"/>
      <c r="DO34" s="978"/>
      <c r="DP34" s="979"/>
      <c r="DQ34" s="977" t="s">
        <v>554</v>
      </c>
      <c r="DR34" s="978"/>
      <c r="DS34" s="978"/>
      <c r="DT34" s="978"/>
      <c r="DU34" s="979"/>
      <c r="DV34" s="980"/>
      <c r="DW34" s="981"/>
      <c r="DX34" s="981"/>
      <c r="DY34" s="981"/>
      <c r="DZ34" s="982"/>
      <c r="EA34" s="191"/>
    </row>
    <row r="35" spans="1:131" s="192" customFormat="1" ht="26.25" customHeight="1">
      <c r="A35" s="211">
        <v>8</v>
      </c>
      <c r="B35" s="1033"/>
      <c r="C35" s="1034"/>
      <c r="D35" s="1034"/>
      <c r="E35" s="1034"/>
      <c r="F35" s="1034"/>
      <c r="G35" s="1034"/>
      <c r="H35" s="1034"/>
      <c r="I35" s="1034"/>
      <c r="J35" s="1034"/>
      <c r="K35" s="1034"/>
      <c r="L35" s="1034"/>
      <c r="M35" s="1034"/>
      <c r="N35" s="1034"/>
      <c r="O35" s="1034"/>
      <c r="P35" s="1035"/>
      <c r="Q35" s="1040"/>
      <c r="R35" s="1037"/>
      <c r="S35" s="1037"/>
      <c r="T35" s="1037"/>
      <c r="U35" s="1037"/>
      <c r="V35" s="1037"/>
      <c r="W35" s="1037"/>
      <c r="X35" s="1037"/>
      <c r="Y35" s="1037"/>
      <c r="Z35" s="1037"/>
      <c r="AA35" s="1037"/>
      <c r="AB35" s="1037"/>
      <c r="AC35" s="1037"/>
      <c r="AD35" s="1037"/>
      <c r="AE35" s="1041"/>
      <c r="AF35" s="1036"/>
      <c r="AG35" s="1037"/>
      <c r="AH35" s="1037"/>
      <c r="AI35" s="1037"/>
      <c r="AJ35" s="1038"/>
      <c r="AK35" s="968"/>
      <c r="AL35" s="959"/>
      <c r="AM35" s="959"/>
      <c r="AN35" s="959"/>
      <c r="AO35" s="959"/>
      <c r="AP35" s="959"/>
      <c r="AQ35" s="959"/>
      <c r="AR35" s="959"/>
      <c r="AS35" s="959"/>
      <c r="AT35" s="959"/>
      <c r="AU35" s="959"/>
      <c r="AV35" s="959"/>
      <c r="AW35" s="959"/>
      <c r="AX35" s="959"/>
      <c r="AY35" s="959"/>
      <c r="AZ35" s="1039"/>
      <c r="BA35" s="1039"/>
      <c r="BB35" s="1039"/>
      <c r="BC35" s="1039"/>
      <c r="BD35" s="1039"/>
      <c r="BE35" s="1031"/>
      <c r="BF35" s="1031"/>
      <c r="BG35" s="1031"/>
      <c r="BH35" s="1031"/>
      <c r="BI35" s="1032"/>
      <c r="BJ35" s="197"/>
      <c r="BK35" s="197"/>
      <c r="BL35" s="197"/>
      <c r="BM35" s="197"/>
      <c r="BN35" s="197"/>
      <c r="BO35" s="210"/>
      <c r="BP35" s="210"/>
      <c r="BQ35" s="207">
        <v>29</v>
      </c>
      <c r="BR35" s="208" t="s">
        <v>558</v>
      </c>
      <c r="BS35" s="1002" t="s">
        <v>546</v>
      </c>
      <c r="BT35" s="1003"/>
      <c r="BU35" s="1003"/>
      <c r="BV35" s="1003"/>
      <c r="BW35" s="1003"/>
      <c r="BX35" s="1003"/>
      <c r="BY35" s="1003"/>
      <c r="BZ35" s="1003"/>
      <c r="CA35" s="1003"/>
      <c r="CB35" s="1003"/>
      <c r="CC35" s="1003"/>
      <c r="CD35" s="1003"/>
      <c r="CE35" s="1003"/>
      <c r="CF35" s="1003"/>
      <c r="CG35" s="1004"/>
      <c r="CH35" s="977">
        <v>5</v>
      </c>
      <c r="CI35" s="978"/>
      <c r="CJ35" s="978"/>
      <c r="CK35" s="978"/>
      <c r="CL35" s="979"/>
      <c r="CM35" s="977">
        <v>1622</v>
      </c>
      <c r="CN35" s="978"/>
      <c r="CO35" s="978"/>
      <c r="CP35" s="978"/>
      <c r="CQ35" s="979"/>
      <c r="CR35" s="977">
        <v>30</v>
      </c>
      <c r="CS35" s="978"/>
      <c r="CT35" s="978"/>
      <c r="CU35" s="978"/>
      <c r="CV35" s="979"/>
      <c r="CW35" s="977" t="s">
        <v>554</v>
      </c>
      <c r="CX35" s="978"/>
      <c r="CY35" s="978"/>
      <c r="CZ35" s="978"/>
      <c r="DA35" s="979"/>
      <c r="DB35" s="977" t="s">
        <v>554</v>
      </c>
      <c r="DC35" s="978"/>
      <c r="DD35" s="978"/>
      <c r="DE35" s="978"/>
      <c r="DF35" s="979"/>
      <c r="DG35" s="977" t="s">
        <v>554</v>
      </c>
      <c r="DH35" s="978"/>
      <c r="DI35" s="978"/>
      <c r="DJ35" s="978"/>
      <c r="DK35" s="979"/>
      <c r="DL35" s="977" t="s">
        <v>554</v>
      </c>
      <c r="DM35" s="978"/>
      <c r="DN35" s="978"/>
      <c r="DO35" s="978"/>
      <c r="DP35" s="979"/>
      <c r="DQ35" s="977" t="s">
        <v>554</v>
      </c>
      <c r="DR35" s="978"/>
      <c r="DS35" s="978"/>
      <c r="DT35" s="978"/>
      <c r="DU35" s="979"/>
      <c r="DV35" s="980"/>
      <c r="DW35" s="981"/>
      <c r="DX35" s="981"/>
      <c r="DY35" s="981"/>
      <c r="DZ35" s="982"/>
      <c r="EA35" s="191"/>
    </row>
    <row r="36" spans="1:131" s="192" customFormat="1" ht="26.25" customHeight="1">
      <c r="A36" s="211">
        <v>9</v>
      </c>
      <c r="B36" s="1033"/>
      <c r="C36" s="1034"/>
      <c r="D36" s="1034"/>
      <c r="E36" s="1034"/>
      <c r="F36" s="1034"/>
      <c r="G36" s="1034"/>
      <c r="H36" s="1034"/>
      <c r="I36" s="1034"/>
      <c r="J36" s="1034"/>
      <c r="K36" s="1034"/>
      <c r="L36" s="1034"/>
      <c r="M36" s="1034"/>
      <c r="N36" s="1034"/>
      <c r="O36" s="1034"/>
      <c r="P36" s="1035"/>
      <c r="Q36" s="1040"/>
      <c r="R36" s="1037"/>
      <c r="S36" s="1037"/>
      <c r="T36" s="1037"/>
      <c r="U36" s="1037"/>
      <c r="V36" s="1037"/>
      <c r="W36" s="1037"/>
      <c r="X36" s="1037"/>
      <c r="Y36" s="1037"/>
      <c r="Z36" s="1037"/>
      <c r="AA36" s="1037"/>
      <c r="AB36" s="1037"/>
      <c r="AC36" s="1037"/>
      <c r="AD36" s="1037"/>
      <c r="AE36" s="1041"/>
      <c r="AF36" s="1036"/>
      <c r="AG36" s="1037"/>
      <c r="AH36" s="1037"/>
      <c r="AI36" s="1037"/>
      <c r="AJ36" s="1038"/>
      <c r="AK36" s="968"/>
      <c r="AL36" s="959"/>
      <c r="AM36" s="959"/>
      <c r="AN36" s="959"/>
      <c r="AO36" s="959"/>
      <c r="AP36" s="959"/>
      <c r="AQ36" s="959"/>
      <c r="AR36" s="959"/>
      <c r="AS36" s="959"/>
      <c r="AT36" s="959"/>
      <c r="AU36" s="959"/>
      <c r="AV36" s="959"/>
      <c r="AW36" s="959"/>
      <c r="AX36" s="959"/>
      <c r="AY36" s="959"/>
      <c r="AZ36" s="1039"/>
      <c r="BA36" s="1039"/>
      <c r="BB36" s="1039"/>
      <c r="BC36" s="1039"/>
      <c r="BD36" s="1039"/>
      <c r="BE36" s="1031"/>
      <c r="BF36" s="1031"/>
      <c r="BG36" s="1031"/>
      <c r="BH36" s="1031"/>
      <c r="BI36" s="1032"/>
      <c r="BJ36" s="197"/>
      <c r="BK36" s="197"/>
      <c r="BL36" s="197"/>
      <c r="BM36" s="197"/>
      <c r="BN36" s="197"/>
      <c r="BO36" s="210"/>
      <c r="BP36" s="210"/>
      <c r="BQ36" s="207">
        <v>30</v>
      </c>
      <c r="BR36" s="208" t="s">
        <v>558</v>
      </c>
      <c r="BS36" s="1002" t="s">
        <v>547</v>
      </c>
      <c r="BT36" s="1003"/>
      <c r="BU36" s="1003"/>
      <c r="BV36" s="1003"/>
      <c r="BW36" s="1003"/>
      <c r="BX36" s="1003"/>
      <c r="BY36" s="1003"/>
      <c r="BZ36" s="1003"/>
      <c r="CA36" s="1003"/>
      <c r="CB36" s="1003"/>
      <c r="CC36" s="1003"/>
      <c r="CD36" s="1003"/>
      <c r="CE36" s="1003"/>
      <c r="CF36" s="1003"/>
      <c r="CG36" s="1004"/>
      <c r="CH36" s="977" t="s">
        <v>554</v>
      </c>
      <c r="CI36" s="978"/>
      <c r="CJ36" s="978"/>
      <c r="CK36" s="978"/>
      <c r="CL36" s="979"/>
      <c r="CM36" s="977">
        <v>9890</v>
      </c>
      <c r="CN36" s="978"/>
      <c r="CO36" s="978"/>
      <c r="CP36" s="978"/>
      <c r="CQ36" s="979"/>
      <c r="CR36" s="977">
        <v>7490</v>
      </c>
      <c r="CS36" s="978"/>
      <c r="CT36" s="978"/>
      <c r="CU36" s="978"/>
      <c r="CV36" s="979"/>
      <c r="CW36" s="977" t="s">
        <v>554</v>
      </c>
      <c r="CX36" s="978"/>
      <c r="CY36" s="978"/>
      <c r="CZ36" s="978"/>
      <c r="DA36" s="979"/>
      <c r="DB36" s="977">
        <v>450</v>
      </c>
      <c r="DC36" s="978"/>
      <c r="DD36" s="978"/>
      <c r="DE36" s="978"/>
      <c r="DF36" s="979"/>
      <c r="DG36" s="977">
        <v>3960</v>
      </c>
      <c r="DH36" s="978"/>
      <c r="DI36" s="978"/>
      <c r="DJ36" s="978"/>
      <c r="DK36" s="979"/>
      <c r="DL36" s="977" t="s">
        <v>554</v>
      </c>
      <c r="DM36" s="978"/>
      <c r="DN36" s="978"/>
      <c r="DO36" s="978"/>
      <c r="DP36" s="979"/>
      <c r="DQ36" s="977" t="s">
        <v>554</v>
      </c>
      <c r="DR36" s="978"/>
      <c r="DS36" s="978"/>
      <c r="DT36" s="978"/>
      <c r="DU36" s="979"/>
      <c r="DV36" s="980"/>
      <c r="DW36" s="981"/>
      <c r="DX36" s="981"/>
      <c r="DY36" s="981"/>
      <c r="DZ36" s="982"/>
      <c r="EA36" s="191"/>
    </row>
    <row r="37" spans="1:131" s="192" customFormat="1" ht="26.25" customHeight="1">
      <c r="A37" s="211">
        <v>10</v>
      </c>
      <c r="B37" s="1033"/>
      <c r="C37" s="1034"/>
      <c r="D37" s="1034"/>
      <c r="E37" s="1034"/>
      <c r="F37" s="1034"/>
      <c r="G37" s="1034"/>
      <c r="H37" s="1034"/>
      <c r="I37" s="1034"/>
      <c r="J37" s="1034"/>
      <c r="K37" s="1034"/>
      <c r="L37" s="1034"/>
      <c r="M37" s="1034"/>
      <c r="N37" s="1034"/>
      <c r="O37" s="1034"/>
      <c r="P37" s="1035"/>
      <c r="Q37" s="1040"/>
      <c r="R37" s="1037"/>
      <c r="S37" s="1037"/>
      <c r="T37" s="1037"/>
      <c r="U37" s="1037"/>
      <c r="V37" s="1037"/>
      <c r="W37" s="1037"/>
      <c r="X37" s="1037"/>
      <c r="Y37" s="1037"/>
      <c r="Z37" s="1037"/>
      <c r="AA37" s="1037"/>
      <c r="AB37" s="1037"/>
      <c r="AC37" s="1037"/>
      <c r="AD37" s="1037"/>
      <c r="AE37" s="1041"/>
      <c r="AF37" s="1036"/>
      <c r="AG37" s="1037"/>
      <c r="AH37" s="1037"/>
      <c r="AI37" s="1037"/>
      <c r="AJ37" s="1038"/>
      <c r="AK37" s="968"/>
      <c r="AL37" s="959"/>
      <c r="AM37" s="959"/>
      <c r="AN37" s="959"/>
      <c r="AO37" s="959"/>
      <c r="AP37" s="959"/>
      <c r="AQ37" s="959"/>
      <c r="AR37" s="959"/>
      <c r="AS37" s="959"/>
      <c r="AT37" s="959"/>
      <c r="AU37" s="959"/>
      <c r="AV37" s="959"/>
      <c r="AW37" s="959"/>
      <c r="AX37" s="959"/>
      <c r="AY37" s="959"/>
      <c r="AZ37" s="1039"/>
      <c r="BA37" s="1039"/>
      <c r="BB37" s="1039"/>
      <c r="BC37" s="1039"/>
      <c r="BD37" s="1039"/>
      <c r="BE37" s="1031"/>
      <c r="BF37" s="1031"/>
      <c r="BG37" s="1031"/>
      <c r="BH37" s="1031"/>
      <c r="BI37" s="1032"/>
      <c r="BJ37" s="197"/>
      <c r="BK37" s="197"/>
      <c r="BL37" s="197"/>
      <c r="BM37" s="197"/>
      <c r="BN37" s="197"/>
      <c r="BO37" s="210"/>
      <c r="BP37" s="210"/>
      <c r="BQ37" s="207">
        <v>31</v>
      </c>
      <c r="BR37" s="208"/>
      <c r="BS37" s="1002" t="s">
        <v>548</v>
      </c>
      <c r="BT37" s="1003"/>
      <c r="BU37" s="1003"/>
      <c r="BV37" s="1003"/>
      <c r="BW37" s="1003"/>
      <c r="BX37" s="1003"/>
      <c r="BY37" s="1003"/>
      <c r="BZ37" s="1003"/>
      <c r="CA37" s="1003"/>
      <c r="CB37" s="1003"/>
      <c r="CC37" s="1003"/>
      <c r="CD37" s="1003"/>
      <c r="CE37" s="1003"/>
      <c r="CF37" s="1003"/>
      <c r="CG37" s="1004"/>
      <c r="CH37" s="977">
        <v>4</v>
      </c>
      <c r="CI37" s="978"/>
      <c r="CJ37" s="978"/>
      <c r="CK37" s="978"/>
      <c r="CL37" s="979"/>
      <c r="CM37" s="977">
        <v>516</v>
      </c>
      <c r="CN37" s="978"/>
      <c r="CO37" s="978"/>
      <c r="CP37" s="978"/>
      <c r="CQ37" s="979"/>
      <c r="CR37" s="977">
        <v>116</v>
      </c>
      <c r="CS37" s="978"/>
      <c r="CT37" s="978"/>
      <c r="CU37" s="978"/>
      <c r="CV37" s="979"/>
      <c r="CW37" s="977">
        <v>165</v>
      </c>
      <c r="CX37" s="978"/>
      <c r="CY37" s="978"/>
      <c r="CZ37" s="978"/>
      <c r="DA37" s="979"/>
      <c r="DB37" s="977" t="s">
        <v>554</v>
      </c>
      <c r="DC37" s="978"/>
      <c r="DD37" s="978"/>
      <c r="DE37" s="978"/>
      <c r="DF37" s="979"/>
      <c r="DG37" s="977" t="s">
        <v>554</v>
      </c>
      <c r="DH37" s="978"/>
      <c r="DI37" s="978"/>
      <c r="DJ37" s="978"/>
      <c r="DK37" s="979"/>
      <c r="DL37" s="977" t="s">
        <v>554</v>
      </c>
      <c r="DM37" s="978"/>
      <c r="DN37" s="978"/>
      <c r="DO37" s="978"/>
      <c r="DP37" s="979"/>
      <c r="DQ37" s="977" t="s">
        <v>554</v>
      </c>
      <c r="DR37" s="978"/>
      <c r="DS37" s="978"/>
      <c r="DT37" s="978"/>
      <c r="DU37" s="979"/>
      <c r="DV37" s="980"/>
      <c r="DW37" s="981"/>
      <c r="DX37" s="981"/>
      <c r="DY37" s="981"/>
      <c r="DZ37" s="982"/>
      <c r="EA37" s="191"/>
    </row>
    <row r="38" spans="1:131" s="192" customFormat="1" ht="26.25" customHeight="1">
      <c r="A38" s="211">
        <v>11</v>
      </c>
      <c r="B38" s="1033"/>
      <c r="C38" s="1034"/>
      <c r="D38" s="1034"/>
      <c r="E38" s="1034"/>
      <c r="F38" s="1034"/>
      <c r="G38" s="1034"/>
      <c r="H38" s="1034"/>
      <c r="I38" s="1034"/>
      <c r="J38" s="1034"/>
      <c r="K38" s="1034"/>
      <c r="L38" s="1034"/>
      <c r="M38" s="1034"/>
      <c r="N38" s="1034"/>
      <c r="O38" s="1034"/>
      <c r="P38" s="1035"/>
      <c r="Q38" s="1040"/>
      <c r="R38" s="1037"/>
      <c r="S38" s="1037"/>
      <c r="T38" s="1037"/>
      <c r="U38" s="1037"/>
      <c r="V38" s="1037"/>
      <c r="W38" s="1037"/>
      <c r="X38" s="1037"/>
      <c r="Y38" s="1037"/>
      <c r="Z38" s="1037"/>
      <c r="AA38" s="1037"/>
      <c r="AB38" s="1037"/>
      <c r="AC38" s="1037"/>
      <c r="AD38" s="1037"/>
      <c r="AE38" s="1041"/>
      <c r="AF38" s="1036"/>
      <c r="AG38" s="1037"/>
      <c r="AH38" s="1037"/>
      <c r="AI38" s="1037"/>
      <c r="AJ38" s="1038"/>
      <c r="AK38" s="968"/>
      <c r="AL38" s="959"/>
      <c r="AM38" s="959"/>
      <c r="AN38" s="959"/>
      <c r="AO38" s="959"/>
      <c r="AP38" s="959"/>
      <c r="AQ38" s="959"/>
      <c r="AR38" s="959"/>
      <c r="AS38" s="959"/>
      <c r="AT38" s="959"/>
      <c r="AU38" s="959"/>
      <c r="AV38" s="959"/>
      <c r="AW38" s="959"/>
      <c r="AX38" s="959"/>
      <c r="AY38" s="959"/>
      <c r="AZ38" s="1039"/>
      <c r="BA38" s="1039"/>
      <c r="BB38" s="1039"/>
      <c r="BC38" s="1039"/>
      <c r="BD38" s="1039"/>
      <c r="BE38" s="1031"/>
      <c r="BF38" s="1031"/>
      <c r="BG38" s="1031"/>
      <c r="BH38" s="1031"/>
      <c r="BI38" s="1032"/>
      <c r="BJ38" s="197"/>
      <c r="BK38" s="197"/>
      <c r="BL38" s="197"/>
      <c r="BM38" s="197"/>
      <c r="BN38" s="197"/>
      <c r="BO38" s="210"/>
      <c r="BP38" s="210"/>
      <c r="BQ38" s="207">
        <v>32</v>
      </c>
      <c r="BR38" s="208"/>
      <c r="BS38" s="1002" t="s">
        <v>549</v>
      </c>
      <c r="BT38" s="1003"/>
      <c r="BU38" s="1003"/>
      <c r="BV38" s="1003"/>
      <c r="BW38" s="1003"/>
      <c r="BX38" s="1003"/>
      <c r="BY38" s="1003"/>
      <c r="BZ38" s="1003"/>
      <c r="CA38" s="1003"/>
      <c r="CB38" s="1003"/>
      <c r="CC38" s="1003"/>
      <c r="CD38" s="1003"/>
      <c r="CE38" s="1003"/>
      <c r="CF38" s="1003"/>
      <c r="CG38" s="1004"/>
      <c r="CH38" s="977" t="s">
        <v>554</v>
      </c>
      <c r="CI38" s="978"/>
      <c r="CJ38" s="978"/>
      <c r="CK38" s="978"/>
      <c r="CL38" s="979"/>
      <c r="CM38" s="977" t="s">
        <v>554</v>
      </c>
      <c r="CN38" s="978"/>
      <c r="CO38" s="978"/>
      <c r="CP38" s="978"/>
      <c r="CQ38" s="979"/>
      <c r="CR38" s="977">
        <v>3</v>
      </c>
      <c r="CS38" s="978"/>
      <c r="CT38" s="978"/>
      <c r="CU38" s="978"/>
      <c r="CV38" s="979"/>
      <c r="CW38" s="977" t="s">
        <v>554</v>
      </c>
      <c r="CX38" s="978"/>
      <c r="CY38" s="978"/>
      <c r="CZ38" s="978"/>
      <c r="DA38" s="979"/>
      <c r="DB38" s="977" t="s">
        <v>554</v>
      </c>
      <c r="DC38" s="978"/>
      <c r="DD38" s="978"/>
      <c r="DE38" s="978"/>
      <c r="DF38" s="979"/>
      <c r="DG38" s="977" t="s">
        <v>557</v>
      </c>
      <c r="DH38" s="978"/>
      <c r="DI38" s="978"/>
      <c r="DJ38" s="978"/>
      <c r="DK38" s="979"/>
      <c r="DL38" s="977" t="s">
        <v>554</v>
      </c>
      <c r="DM38" s="978"/>
      <c r="DN38" s="978"/>
      <c r="DO38" s="978"/>
      <c r="DP38" s="979"/>
      <c r="DQ38" s="977" t="s">
        <v>554</v>
      </c>
      <c r="DR38" s="978"/>
      <c r="DS38" s="978"/>
      <c r="DT38" s="978"/>
      <c r="DU38" s="979"/>
      <c r="DV38" s="980"/>
      <c r="DW38" s="981"/>
      <c r="DX38" s="981"/>
      <c r="DY38" s="981"/>
      <c r="DZ38" s="982"/>
      <c r="EA38" s="191"/>
    </row>
    <row r="39" spans="1:131" s="192" customFormat="1" ht="26.25" customHeight="1">
      <c r="A39" s="211">
        <v>12</v>
      </c>
      <c r="B39" s="1033"/>
      <c r="C39" s="1034"/>
      <c r="D39" s="1034"/>
      <c r="E39" s="1034"/>
      <c r="F39" s="1034"/>
      <c r="G39" s="1034"/>
      <c r="H39" s="1034"/>
      <c r="I39" s="1034"/>
      <c r="J39" s="1034"/>
      <c r="K39" s="1034"/>
      <c r="L39" s="1034"/>
      <c r="M39" s="1034"/>
      <c r="N39" s="1034"/>
      <c r="O39" s="1034"/>
      <c r="P39" s="1035"/>
      <c r="Q39" s="1040"/>
      <c r="R39" s="1037"/>
      <c r="S39" s="1037"/>
      <c r="T39" s="1037"/>
      <c r="U39" s="1037"/>
      <c r="V39" s="1037"/>
      <c r="W39" s="1037"/>
      <c r="X39" s="1037"/>
      <c r="Y39" s="1037"/>
      <c r="Z39" s="1037"/>
      <c r="AA39" s="1037"/>
      <c r="AB39" s="1037"/>
      <c r="AC39" s="1037"/>
      <c r="AD39" s="1037"/>
      <c r="AE39" s="1041"/>
      <c r="AF39" s="1036"/>
      <c r="AG39" s="1037"/>
      <c r="AH39" s="1037"/>
      <c r="AI39" s="1037"/>
      <c r="AJ39" s="1038"/>
      <c r="AK39" s="968"/>
      <c r="AL39" s="959"/>
      <c r="AM39" s="959"/>
      <c r="AN39" s="959"/>
      <c r="AO39" s="959"/>
      <c r="AP39" s="959"/>
      <c r="AQ39" s="959"/>
      <c r="AR39" s="959"/>
      <c r="AS39" s="959"/>
      <c r="AT39" s="959"/>
      <c r="AU39" s="959"/>
      <c r="AV39" s="959"/>
      <c r="AW39" s="959"/>
      <c r="AX39" s="959"/>
      <c r="AY39" s="959"/>
      <c r="AZ39" s="1039"/>
      <c r="BA39" s="1039"/>
      <c r="BB39" s="1039"/>
      <c r="BC39" s="1039"/>
      <c r="BD39" s="1039"/>
      <c r="BE39" s="1031"/>
      <c r="BF39" s="1031"/>
      <c r="BG39" s="1031"/>
      <c r="BH39" s="1031"/>
      <c r="BI39" s="1032"/>
      <c r="BJ39" s="197"/>
      <c r="BK39" s="197"/>
      <c r="BL39" s="197"/>
      <c r="BM39" s="197"/>
      <c r="BN39" s="197"/>
      <c r="BO39" s="210"/>
      <c r="BP39" s="210"/>
      <c r="BQ39" s="207">
        <v>33</v>
      </c>
      <c r="BR39" s="208"/>
      <c r="BS39" s="1002" t="s">
        <v>550</v>
      </c>
      <c r="BT39" s="1003"/>
      <c r="BU39" s="1003"/>
      <c r="BV39" s="1003"/>
      <c r="BW39" s="1003"/>
      <c r="BX39" s="1003"/>
      <c r="BY39" s="1003"/>
      <c r="BZ39" s="1003"/>
      <c r="CA39" s="1003"/>
      <c r="CB39" s="1003"/>
      <c r="CC39" s="1003"/>
      <c r="CD39" s="1003"/>
      <c r="CE39" s="1003"/>
      <c r="CF39" s="1003"/>
      <c r="CG39" s="1004"/>
      <c r="CH39" s="977">
        <v>88</v>
      </c>
      <c r="CI39" s="978"/>
      <c r="CJ39" s="978"/>
      <c r="CK39" s="978"/>
      <c r="CL39" s="979"/>
      <c r="CM39" s="977">
        <v>3610</v>
      </c>
      <c r="CN39" s="978"/>
      <c r="CO39" s="978"/>
      <c r="CP39" s="978"/>
      <c r="CQ39" s="979"/>
      <c r="CR39" s="977">
        <v>10</v>
      </c>
      <c r="CS39" s="978"/>
      <c r="CT39" s="978"/>
      <c r="CU39" s="978"/>
      <c r="CV39" s="979"/>
      <c r="CW39" s="977" t="s">
        <v>554</v>
      </c>
      <c r="CX39" s="978"/>
      <c r="CY39" s="978"/>
      <c r="CZ39" s="978"/>
      <c r="DA39" s="979"/>
      <c r="DB39" s="977" t="s">
        <v>554</v>
      </c>
      <c r="DC39" s="978"/>
      <c r="DD39" s="978"/>
      <c r="DE39" s="978"/>
      <c r="DF39" s="979"/>
      <c r="DG39" s="977" t="s">
        <v>554</v>
      </c>
      <c r="DH39" s="978"/>
      <c r="DI39" s="978"/>
      <c r="DJ39" s="978"/>
      <c r="DK39" s="979"/>
      <c r="DL39" s="977" t="s">
        <v>554</v>
      </c>
      <c r="DM39" s="978"/>
      <c r="DN39" s="978"/>
      <c r="DO39" s="978"/>
      <c r="DP39" s="979"/>
      <c r="DQ39" s="977" t="s">
        <v>554</v>
      </c>
      <c r="DR39" s="978"/>
      <c r="DS39" s="978"/>
      <c r="DT39" s="978"/>
      <c r="DU39" s="979"/>
      <c r="DV39" s="980"/>
      <c r="DW39" s="981"/>
      <c r="DX39" s="981"/>
      <c r="DY39" s="981"/>
      <c r="DZ39" s="982"/>
      <c r="EA39" s="191"/>
    </row>
    <row r="40" spans="1:131" s="192" customFormat="1" ht="26.25" customHeight="1">
      <c r="A40" s="206">
        <v>13</v>
      </c>
      <c r="B40" s="1033"/>
      <c r="C40" s="1034"/>
      <c r="D40" s="1034"/>
      <c r="E40" s="1034"/>
      <c r="F40" s="1034"/>
      <c r="G40" s="1034"/>
      <c r="H40" s="1034"/>
      <c r="I40" s="1034"/>
      <c r="J40" s="1034"/>
      <c r="K40" s="1034"/>
      <c r="L40" s="1034"/>
      <c r="M40" s="1034"/>
      <c r="N40" s="1034"/>
      <c r="O40" s="1034"/>
      <c r="P40" s="1035"/>
      <c r="Q40" s="1040"/>
      <c r="R40" s="1037"/>
      <c r="S40" s="1037"/>
      <c r="T40" s="1037"/>
      <c r="U40" s="1037"/>
      <c r="V40" s="1037"/>
      <c r="W40" s="1037"/>
      <c r="X40" s="1037"/>
      <c r="Y40" s="1037"/>
      <c r="Z40" s="1037"/>
      <c r="AA40" s="1037"/>
      <c r="AB40" s="1037"/>
      <c r="AC40" s="1037"/>
      <c r="AD40" s="1037"/>
      <c r="AE40" s="1041"/>
      <c r="AF40" s="1036"/>
      <c r="AG40" s="1037"/>
      <c r="AH40" s="1037"/>
      <c r="AI40" s="1037"/>
      <c r="AJ40" s="1038"/>
      <c r="AK40" s="968"/>
      <c r="AL40" s="959"/>
      <c r="AM40" s="959"/>
      <c r="AN40" s="959"/>
      <c r="AO40" s="959"/>
      <c r="AP40" s="959"/>
      <c r="AQ40" s="959"/>
      <c r="AR40" s="959"/>
      <c r="AS40" s="959"/>
      <c r="AT40" s="959"/>
      <c r="AU40" s="959"/>
      <c r="AV40" s="959"/>
      <c r="AW40" s="959"/>
      <c r="AX40" s="959"/>
      <c r="AY40" s="959"/>
      <c r="AZ40" s="1039"/>
      <c r="BA40" s="1039"/>
      <c r="BB40" s="1039"/>
      <c r="BC40" s="1039"/>
      <c r="BD40" s="1039"/>
      <c r="BE40" s="1031"/>
      <c r="BF40" s="1031"/>
      <c r="BG40" s="1031"/>
      <c r="BH40" s="1031"/>
      <c r="BI40" s="1032"/>
      <c r="BJ40" s="197"/>
      <c r="BK40" s="197"/>
      <c r="BL40" s="197"/>
      <c r="BM40" s="197"/>
      <c r="BN40" s="197"/>
      <c r="BO40" s="210"/>
      <c r="BP40" s="210"/>
      <c r="BQ40" s="207">
        <v>34</v>
      </c>
      <c r="BR40" s="208" t="s">
        <v>558</v>
      </c>
      <c r="BS40" s="1002" t="s">
        <v>551</v>
      </c>
      <c r="BT40" s="1003"/>
      <c r="BU40" s="1003"/>
      <c r="BV40" s="1003"/>
      <c r="BW40" s="1003"/>
      <c r="BX40" s="1003"/>
      <c r="BY40" s="1003"/>
      <c r="BZ40" s="1003"/>
      <c r="CA40" s="1003"/>
      <c r="CB40" s="1003"/>
      <c r="CC40" s="1003"/>
      <c r="CD40" s="1003"/>
      <c r="CE40" s="1003"/>
      <c r="CF40" s="1003"/>
      <c r="CG40" s="1004"/>
      <c r="CH40" s="977">
        <v>30</v>
      </c>
      <c r="CI40" s="978"/>
      <c r="CJ40" s="978"/>
      <c r="CK40" s="978"/>
      <c r="CL40" s="979"/>
      <c r="CM40" s="977">
        <v>11240</v>
      </c>
      <c r="CN40" s="978"/>
      <c r="CO40" s="978"/>
      <c r="CP40" s="978"/>
      <c r="CQ40" s="979"/>
      <c r="CR40" s="977">
        <v>2317</v>
      </c>
      <c r="CS40" s="978"/>
      <c r="CT40" s="978"/>
      <c r="CU40" s="978"/>
      <c r="CV40" s="979"/>
      <c r="CW40" s="977">
        <v>1340</v>
      </c>
      <c r="CX40" s="978"/>
      <c r="CY40" s="978"/>
      <c r="CZ40" s="978"/>
      <c r="DA40" s="979"/>
      <c r="DB40" s="977">
        <v>15142</v>
      </c>
      <c r="DC40" s="978"/>
      <c r="DD40" s="978"/>
      <c r="DE40" s="978"/>
      <c r="DF40" s="979"/>
      <c r="DG40" s="977" t="s">
        <v>554</v>
      </c>
      <c r="DH40" s="978"/>
      <c r="DI40" s="978"/>
      <c r="DJ40" s="978"/>
      <c r="DK40" s="979"/>
      <c r="DL40" s="977" t="s">
        <v>554</v>
      </c>
      <c r="DM40" s="978"/>
      <c r="DN40" s="978"/>
      <c r="DO40" s="978"/>
      <c r="DP40" s="979"/>
      <c r="DQ40" s="977" t="s">
        <v>554</v>
      </c>
      <c r="DR40" s="978"/>
      <c r="DS40" s="978"/>
      <c r="DT40" s="978"/>
      <c r="DU40" s="979"/>
      <c r="DV40" s="980"/>
      <c r="DW40" s="981"/>
      <c r="DX40" s="981"/>
      <c r="DY40" s="981"/>
      <c r="DZ40" s="982"/>
      <c r="EA40" s="191"/>
    </row>
    <row r="41" spans="1:131" s="192" customFormat="1" ht="26.25" customHeight="1">
      <c r="A41" s="206">
        <v>14</v>
      </c>
      <c r="B41" s="1033"/>
      <c r="C41" s="1034"/>
      <c r="D41" s="1034"/>
      <c r="E41" s="1034"/>
      <c r="F41" s="1034"/>
      <c r="G41" s="1034"/>
      <c r="H41" s="1034"/>
      <c r="I41" s="1034"/>
      <c r="J41" s="1034"/>
      <c r="K41" s="1034"/>
      <c r="L41" s="1034"/>
      <c r="M41" s="1034"/>
      <c r="N41" s="1034"/>
      <c r="O41" s="1034"/>
      <c r="P41" s="1035"/>
      <c r="Q41" s="1040"/>
      <c r="R41" s="1037"/>
      <c r="S41" s="1037"/>
      <c r="T41" s="1037"/>
      <c r="U41" s="1037"/>
      <c r="V41" s="1037"/>
      <c r="W41" s="1037"/>
      <c r="X41" s="1037"/>
      <c r="Y41" s="1037"/>
      <c r="Z41" s="1037"/>
      <c r="AA41" s="1037"/>
      <c r="AB41" s="1037"/>
      <c r="AC41" s="1037"/>
      <c r="AD41" s="1037"/>
      <c r="AE41" s="1041"/>
      <c r="AF41" s="1036"/>
      <c r="AG41" s="1037"/>
      <c r="AH41" s="1037"/>
      <c r="AI41" s="1037"/>
      <c r="AJ41" s="1038"/>
      <c r="AK41" s="968"/>
      <c r="AL41" s="959"/>
      <c r="AM41" s="959"/>
      <c r="AN41" s="959"/>
      <c r="AO41" s="959"/>
      <c r="AP41" s="959"/>
      <c r="AQ41" s="959"/>
      <c r="AR41" s="959"/>
      <c r="AS41" s="959"/>
      <c r="AT41" s="959"/>
      <c r="AU41" s="959"/>
      <c r="AV41" s="959"/>
      <c r="AW41" s="959"/>
      <c r="AX41" s="959"/>
      <c r="AY41" s="959"/>
      <c r="AZ41" s="1039"/>
      <c r="BA41" s="1039"/>
      <c r="BB41" s="1039"/>
      <c r="BC41" s="1039"/>
      <c r="BD41" s="1039"/>
      <c r="BE41" s="1031"/>
      <c r="BF41" s="1031"/>
      <c r="BG41" s="1031"/>
      <c r="BH41" s="1031"/>
      <c r="BI41" s="1032"/>
      <c r="BJ41" s="197"/>
      <c r="BK41" s="197"/>
      <c r="BL41" s="197"/>
      <c r="BM41" s="197"/>
      <c r="BN41" s="197"/>
      <c r="BO41" s="210"/>
      <c r="BP41" s="210"/>
      <c r="BQ41" s="207">
        <v>35</v>
      </c>
      <c r="BR41" s="208"/>
      <c r="BS41" s="1002"/>
      <c r="BT41" s="1003"/>
      <c r="BU41" s="1003"/>
      <c r="BV41" s="1003"/>
      <c r="BW41" s="1003"/>
      <c r="BX41" s="1003"/>
      <c r="BY41" s="1003"/>
      <c r="BZ41" s="1003"/>
      <c r="CA41" s="1003"/>
      <c r="CB41" s="1003"/>
      <c r="CC41" s="1003"/>
      <c r="CD41" s="1003"/>
      <c r="CE41" s="1003"/>
      <c r="CF41" s="1003"/>
      <c r="CG41" s="1004"/>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191"/>
    </row>
    <row r="42" spans="1:131" s="192" customFormat="1" ht="26.25" customHeight="1">
      <c r="A42" s="206">
        <v>15</v>
      </c>
      <c r="B42" s="1033"/>
      <c r="C42" s="1034"/>
      <c r="D42" s="1034"/>
      <c r="E42" s="1034"/>
      <c r="F42" s="1034"/>
      <c r="G42" s="1034"/>
      <c r="H42" s="1034"/>
      <c r="I42" s="1034"/>
      <c r="J42" s="1034"/>
      <c r="K42" s="1034"/>
      <c r="L42" s="1034"/>
      <c r="M42" s="1034"/>
      <c r="N42" s="1034"/>
      <c r="O42" s="1034"/>
      <c r="P42" s="1035"/>
      <c r="Q42" s="1040"/>
      <c r="R42" s="1037"/>
      <c r="S42" s="1037"/>
      <c r="T42" s="1037"/>
      <c r="U42" s="1037"/>
      <c r="V42" s="1037"/>
      <c r="W42" s="1037"/>
      <c r="X42" s="1037"/>
      <c r="Y42" s="1037"/>
      <c r="Z42" s="1037"/>
      <c r="AA42" s="1037"/>
      <c r="AB42" s="1037"/>
      <c r="AC42" s="1037"/>
      <c r="AD42" s="1037"/>
      <c r="AE42" s="1041"/>
      <c r="AF42" s="1036"/>
      <c r="AG42" s="1037"/>
      <c r="AH42" s="1037"/>
      <c r="AI42" s="1037"/>
      <c r="AJ42" s="1038"/>
      <c r="AK42" s="968"/>
      <c r="AL42" s="959"/>
      <c r="AM42" s="959"/>
      <c r="AN42" s="959"/>
      <c r="AO42" s="959"/>
      <c r="AP42" s="959"/>
      <c r="AQ42" s="959"/>
      <c r="AR42" s="959"/>
      <c r="AS42" s="959"/>
      <c r="AT42" s="959"/>
      <c r="AU42" s="959"/>
      <c r="AV42" s="959"/>
      <c r="AW42" s="959"/>
      <c r="AX42" s="959"/>
      <c r="AY42" s="959"/>
      <c r="AZ42" s="1039"/>
      <c r="BA42" s="1039"/>
      <c r="BB42" s="1039"/>
      <c r="BC42" s="1039"/>
      <c r="BD42" s="1039"/>
      <c r="BE42" s="1031"/>
      <c r="BF42" s="1031"/>
      <c r="BG42" s="1031"/>
      <c r="BH42" s="1031"/>
      <c r="BI42" s="1032"/>
      <c r="BJ42" s="197"/>
      <c r="BK42" s="197"/>
      <c r="BL42" s="197"/>
      <c r="BM42" s="197"/>
      <c r="BN42" s="197"/>
      <c r="BO42" s="210"/>
      <c r="BP42" s="210"/>
      <c r="BQ42" s="207">
        <v>36</v>
      </c>
      <c r="BR42" s="208"/>
      <c r="BS42" s="1002"/>
      <c r="BT42" s="1003"/>
      <c r="BU42" s="1003"/>
      <c r="BV42" s="1003"/>
      <c r="BW42" s="1003"/>
      <c r="BX42" s="1003"/>
      <c r="BY42" s="1003"/>
      <c r="BZ42" s="1003"/>
      <c r="CA42" s="1003"/>
      <c r="CB42" s="1003"/>
      <c r="CC42" s="1003"/>
      <c r="CD42" s="1003"/>
      <c r="CE42" s="1003"/>
      <c r="CF42" s="1003"/>
      <c r="CG42" s="1004"/>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191"/>
    </row>
    <row r="43" spans="1:131" s="192" customFormat="1" ht="26.25" customHeight="1">
      <c r="A43" s="206">
        <v>16</v>
      </c>
      <c r="B43" s="1033"/>
      <c r="C43" s="1034"/>
      <c r="D43" s="1034"/>
      <c r="E43" s="1034"/>
      <c r="F43" s="1034"/>
      <c r="G43" s="1034"/>
      <c r="H43" s="1034"/>
      <c r="I43" s="1034"/>
      <c r="J43" s="1034"/>
      <c r="K43" s="1034"/>
      <c r="L43" s="1034"/>
      <c r="M43" s="1034"/>
      <c r="N43" s="1034"/>
      <c r="O43" s="1034"/>
      <c r="P43" s="1035"/>
      <c r="Q43" s="1040"/>
      <c r="R43" s="1037"/>
      <c r="S43" s="1037"/>
      <c r="T43" s="1037"/>
      <c r="U43" s="1037"/>
      <c r="V43" s="1037"/>
      <c r="W43" s="1037"/>
      <c r="X43" s="1037"/>
      <c r="Y43" s="1037"/>
      <c r="Z43" s="1037"/>
      <c r="AA43" s="1037"/>
      <c r="AB43" s="1037"/>
      <c r="AC43" s="1037"/>
      <c r="AD43" s="1037"/>
      <c r="AE43" s="1041"/>
      <c r="AF43" s="1036"/>
      <c r="AG43" s="1037"/>
      <c r="AH43" s="1037"/>
      <c r="AI43" s="1037"/>
      <c r="AJ43" s="1038"/>
      <c r="AK43" s="968"/>
      <c r="AL43" s="959"/>
      <c r="AM43" s="959"/>
      <c r="AN43" s="959"/>
      <c r="AO43" s="959"/>
      <c r="AP43" s="959"/>
      <c r="AQ43" s="959"/>
      <c r="AR43" s="959"/>
      <c r="AS43" s="959"/>
      <c r="AT43" s="959"/>
      <c r="AU43" s="959"/>
      <c r="AV43" s="959"/>
      <c r="AW43" s="959"/>
      <c r="AX43" s="959"/>
      <c r="AY43" s="959"/>
      <c r="AZ43" s="1039"/>
      <c r="BA43" s="1039"/>
      <c r="BB43" s="1039"/>
      <c r="BC43" s="1039"/>
      <c r="BD43" s="1039"/>
      <c r="BE43" s="1031"/>
      <c r="BF43" s="1031"/>
      <c r="BG43" s="1031"/>
      <c r="BH43" s="1031"/>
      <c r="BI43" s="1032"/>
      <c r="BJ43" s="197"/>
      <c r="BK43" s="197"/>
      <c r="BL43" s="197"/>
      <c r="BM43" s="197"/>
      <c r="BN43" s="197"/>
      <c r="BO43" s="210"/>
      <c r="BP43" s="210"/>
      <c r="BQ43" s="207">
        <v>37</v>
      </c>
      <c r="BR43" s="208"/>
      <c r="BS43" s="1002"/>
      <c r="BT43" s="1003"/>
      <c r="BU43" s="1003"/>
      <c r="BV43" s="1003"/>
      <c r="BW43" s="1003"/>
      <c r="BX43" s="1003"/>
      <c r="BY43" s="1003"/>
      <c r="BZ43" s="1003"/>
      <c r="CA43" s="1003"/>
      <c r="CB43" s="1003"/>
      <c r="CC43" s="1003"/>
      <c r="CD43" s="1003"/>
      <c r="CE43" s="1003"/>
      <c r="CF43" s="1003"/>
      <c r="CG43" s="1004"/>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191"/>
    </row>
    <row r="44" spans="1:131" s="192" customFormat="1" ht="26.25" customHeight="1">
      <c r="A44" s="206">
        <v>17</v>
      </c>
      <c r="B44" s="1033"/>
      <c r="C44" s="1034"/>
      <c r="D44" s="1034"/>
      <c r="E44" s="1034"/>
      <c r="F44" s="1034"/>
      <c r="G44" s="1034"/>
      <c r="H44" s="1034"/>
      <c r="I44" s="1034"/>
      <c r="J44" s="1034"/>
      <c r="K44" s="1034"/>
      <c r="L44" s="1034"/>
      <c r="M44" s="1034"/>
      <c r="N44" s="1034"/>
      <c r="O44" s="1034"/>
      <c r="P44" s="1035"/>
      <c r="Q44" s="1040"/>
      <c r="R44" s="1037"/>
      <c r="S44" s="1037"/>
      <c r="T44" s="1037"/>
      <c r="U44" s="1037"/>
      <c r="V44" s="1037"/>
      <c r="W44" s="1037"/>
      <c r="X44" s="1037"/>
      <c r="Y44" s="1037"/>
      <c r="Z44" s="1037"/>
      <c r="AA44" s="1037"/>
      <c r="AB44" s="1037"/>
      <c r="AC44" s="1037"/>
      <c r="AD44" s="1037"/>
      <c r="AE44" s="1041"/>
      <c r="AF44" s="1036"/>
      <c r="AG44" s="1037"/>
      <c r="AH44" s="1037"/>
      <c r="AI44" s="1037"/>
      <c r="AJ44" s="1038"/>
      <c r="AK44" s="968"/>
      <c r="AL44" s="959"/>
      <c r="AM44" s="959"/>
      <c r="AN44" s="959"/>
      <c r="AO44" s="959"/>
      <c r="AP44" s="959"/>
      <c r="AQ44" s="959"/>
      <c r="AR44" s="959"/>
      <c r="AS44" s="959"/>
      <c r="AT44" s="959"/>
      <c r="AU44" s="959"/>
      <c r="AV44" s="959"/>
      <c r="AW44" s="959"/>
      <c r="AX44" s="959"/>
      <c r="AY44" s="959"/>
      <c r="AZ44" s="1039"/>
      <c r="BA44" s="1039"/>
      <c r="BB44" s="1039"/>
      <c r="BC44" s="1039"/>
      <c r="BD44" s="1039"/>
      <c r="BE44" s="1031"/>
      <c r="BF44" s="1031"/>
      <c r="BG44" s="1031"/>
      <c r="BH44" s="1031"/>
      <c r="BI44" s="1032"/>
      <c r="BJ44" s="197"/>
      <c r="BK44" s="197"/>
      <c r="BL44" s="197"/>
      <c r="BM44" s="197"/>
      <c r="BN44" s="197"/>
      <c r="BO44" s="210"/>
      <c r="BP44" s="210"/>
      <c r="BQ44" s="207">
        <v>38</v>
      </c>
      <c r="BR44" s="208"/>
      <c r="BS44" s="1002"/>
      <c r="BT44" s="1003"/>
      <c r="BU44" s="1003"/>
      <c r="BV44" s="1003"/>
      <c r="BW44" s="1003"/>
      <c r="BX44" s="1003"/>
      <c r="BY44" s="1003"/>
      <c r="BZ44" s="1003"/>
      <c r="CA44" s="1003"/>
      <c r="CB44" s="1003"/>
      <c r="CC44" s="1003"/>
      <c r="CD44" s="1003"/>
      <c r="CE44" s="1003"/>
      <c r="CF44" s="1003"/>
      <c r="CG44" s="1004"/>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191"/>
    </row>
    <row r="45" spans="1:131" s="192" customFormat="1" ht="26.25" customHeight="1">
      <c r="A45" s="206">
        <v>18</v>
      </c>
      <c r="B45" s="1033"/>
      <c r="C45" s="1034"/>
      <c r="D45" s="1034"/>
      <c r="E45" s="1034"/>
      <c r="F45" s="1034"/>
      <c r="G45" s="1034"/>
      <c r="H45" s="1034"/>
      <c r="I45" s="1034"/>
      <c r="J45" s="1034"/>
      <c r="K45" s="1034"/>
      <c r="L45" s="1034"/>
      <c r="M45" s="1034"/>
      <c r="N45" s="1034"/>
      <c r="O45" s="1034"/>
      <c r="P45" s="1035"/>
      <c r="Q45" s="1040"/>
      <c r="R45" s="1037"/>
      <c r="S45" s="1037"/>
      <c r="T45" s="1037"/>
      <c r="U45" s="1037"/>
      <c r="V45" s="1037"/>
      <c r="W45" s="1037"/>
      <c r="X45" s="1037"/>
      <c r="Y45" s="1037"/>
      <c r="Z45" s="1037"/>
      <c r="AA45" s="1037"/>
      <c r="AB45" s="1037"/>
      <c r="AC45" s="1037"/>
      <c r="AD45" s="1037"/>
      <c r="AE45" s="1041"/>
      <c r="AF45" s="1036"/>
      <c r="AG45" s="1037"/>
      <c r="AH45" s="1037"/>
      <c r="AI45" s="1037"/>
      <c r="AJ45" s="1038"/>
      <c r="AK45" s="968"/>
      <c r="AL45" s="959"/>
      <c r="AM45" s="959"/>
      <c r="AN45" s="959"/>
      <c r="AO45" s="959"/>
      <c r="AP45" s="959"/>
      <c r="AQ45" s="959"/>
      <c r="AR45" s="959"/>
      <c r="AS45" s="959"/>
      <c r="AT45" s="959"/>
      <c r="AU45" s="959"/>
      <c r="AV45" s="959"/>
      <c r="AW45" s="959"/>
      <c r="AX45" s="959"/>
      <c r="AY45" s="959"/>
      <c r="AZ45" s="1039"/>
      <c r="BA45" s="1039"/>
      <c r="BB45" s="1039"/>
      <c r="BC45" s="1039"/>
      <c r="BD45" s="1039"/>
      <c r="BE45" s="1031"/>
      <c r="BF45" s="1031"/>
      <c r="BG45" s="1031"/>
      <c r="BH45" s="1031"/>
      <c r="BI45" s="1032"/>
      <c r="BJ45" s="197"/>
      <c r="BK45" s="197"/>
      <c r="BL45" s="197"/>
      <c r="BM45" s="197"/>
      <c r="BN45" s="197"/>
      <c r="BO45" s="210"/>
      <c r="BP45" s="210"/>
      <c r="BQ45" s="207">
        <v>39</v>
      </c>
      <c r="BR45" s="208"/>
      <c r="BS45" s="1002"/>
      <c r="BT45" s="1003"/>
      <c r="BU45" s="1003"/>
      <c r="BV45" s="1003"/>
      <c r="BW45" s="1003"/>
      <c r="BX45" s="1003"/>
      <c r="BY45" s="1003"/>
      <c r="BZ45" s="1003"/>
      <c r="CA45" s="1003"/>
      <c r="CB45" s="1003"/>
      <c r="CC45" s="1003"/>
      <c r="CD45" s="1003"/>
      <c r="CE45" s="1003"/>
      <c r="CF45" s="1003"/>
      <c r="CG45" s="1004"/>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191"/>
    </row>
    <row r="46" spans="1:131" s="192" customFormat="1" ht="26.25" customHeight="1">
      <c r="A46" s="206">
        <v>19</v>
      </c>
      <c r="B46" s="1033"/>
      <c r="C46" s="1034"/>
      <c r="D46" s="1034"/>
      <c r="E46" s="1034"/>
      <c r="F46" s="1034"/>
      <c r="G46" s="1034"/>
      <c r="H46" s="1034"/>
      <c r="I46" s="1034"/>
      <c r="J46" s="1034"/>
      <c r="K46" s="1034"/>
      <c r="L46" s="1034"/>
      <c r="M46" s="1034"/>
      <c r="N46" s="1034"/>
      <c r="O46" s="1034"/>
      <c r="P46" s="1035"/>
      <c r="Q46" s="1040"/>
      <c r="R46" s="1037"/>
      <c r="S46" s="1037"/>
      <c r="T46" s="1037"/>
      <c r="U46" s="1037"/>
      <c r="V46" s="1037"/>
      <c r="W46" s="1037"/>
      <c r="X46" s="1037"/>
      <c r="Y46" s="1037"/>
      <c r="Z46" s="1037"/>
      <c r="AA46" s="1037"/>
      <c r="AB46" s="1037"/>
      <c r="AC46" s="1037"/>
      <c r="AD46" s="1037"/>
      <c r="AE46" s="1041"/>
      <c r="AF46" s="1036"/>
      <c r="AG46" s="1037"/>
      <c r="AH46" s="1037"/>
      <c r="AI46" s="1037"/>
      <c r="AJ46" s="1038"/>
      <c r="AK46" s="968"/>
      <c r="AL46" s="959"/>
      <c r="AM46" s="959"/>
      <c r="AN46" s="959"/>
      <c r="AO46" s="959"/>
      <c r="AP46" s="959"/>
      <c r="AQ46" s="959"/>
      <c r="AR46" s="959"/>
      <c r="AS46" s="959"/>
      <c r="AT46" s="959"/>
      <c r="AU46" s="959"/>
      <c r="AV46" s="959"/>
      <c r="AW46" s="959"/>
      <c r="AX46" s="959"/>
      <c r="AY46" s="959"/>
      <c r="AZ46" s="1039"/>
      <c r="BA46" s="1039"/>
      <c r="BB46" s="1039"/>
      <c r="BC46" s="1039"/>
      <c r="BD46" s="1039"/>
      <c r="BE46" s="1031"/>
      <c r="BF46" s="1031"/>
      <c r="BG46" s="1031"/>
      <c r="BH46" s="1031"/>
      <c r="BI46" s="1032"/>
      <c r="BJ46" s="197"/>
      <c r="BK46" s="197"/>
      <c r="BL46" s="197"/>
      <c r="BM46" s="197"/>
      <c r="BN46" s="197"/>
      <c r="BO46" s="210"/>
      <c r="BP46" s="210"/>
      <c r="BQ46" s="207">
        <v>40</v>
      </c>
      <c r="BR46" s="208"/>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1"/>
    </row>
    <row r="47" spans="1:131" s="192" customFormat="1" ht="26.25" customHeight="1">
      <c r="A47" s="206">
        <v>20</v>
      </c>
      <c r="B47" s="1033"/>
      <c r="C47" s="1034"/>
      <c r="D47" s="1034"/>
      <c r="E47" s="1034"/>
      <c r="F47" s="1034"/>
      <c r="G47" s="1034"/>
      <c r="H47" s="1034"/>
      <c r="I47" s="1034"/>
      <c r="J47" s="1034"/>
      <c r="K47" s="1034"/>
      <c r="L47" s="1034"/>
      <c r="M47" s="1034"/>
      <c r="N47" s="1034"/>
      <c r="O47" s="1034"/>
      <c r="P47" s="1035"/>
      <c r="Q47" s="1040"/>
      <c r="R47" s="1037"/>
      <c r="S47" s="1037"/>
      <c r="T47" s="1037"/>
      <c r="U47" s="1037"/>
      <c r="V47" s="1037"/>
      <c r="W47" s="1037"/>
      <c r="X47" s="1037"/>
      <c r="Y47" s="1037"/>
      <c r="Z47" s="1037"/>
      <c r="AA47" s="1037"/>
      <c r="AB47" s="1037"/>
      <c r="AC47" s="1037"/>
      <c r="AD47" s="1037"/>
      <c r="AE47" s="1041"/>
      <c r="AF47" s="1036"/>
      <c r="AG47" s="1037"/>
      <c r="AH47" s="1037"/>
      <c r="AI47" s="1037"/>
      <c r="AJ47" s="1038"/>
      <c r="AK47" s="968"/>
      <c r="AL47" s="959"/>
      <c r="AM47" s="959"/>
      <c r="AN47" s="959"/>
      <c r="AO47" s="959"/>
      <c r="AP47" s="959"/>
      <c r="AQ47" s="959"/>
      <c r="AR47" s="959"/>
      <c r="AS47" s="959"/>
      <c r="AT47" s="959"/>
      <c r="AU47" s="959"/>
      <c r="AV47" s="959"/>
      <c r="AW47" s="959"/>
      <c r="AX47" s="959"/>
      <c r="AY47" s="959"/>
      <c r="AZ47" s="1039"/>
      <c r="BA47" s="1039"/>
      <c r="BB47" s="1039"/>
      <c r="BC47" s="1039"/>
      <c r="BD47" s="1039"/>
      <c r="BE47" s="1031"/>
      <c r="BF47" s="1031"/>
      <c r="BG47" s="1031"/>
      <c r="BH47" s="1031"/>
      <c r="BI47" s="1032"/>
      <c r="BJ47" s="197"/>
      <c r="BK47" s="197"/>
      <c r="BL47" s="197"/>
      <c r="BM47" s="197"/>
      <c r="BN47" s="197"/>
      <c r="BO47" s="210"/>
      <c r="BP47" s="210"/>
      <c r="BQ47" s="207">
        <v>41</v>
      </c>
      <c r="BR47" s="208"/>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1"/>
    </row>
    <row r="48" spans="1:131" s="192" customFormat="1" ht="26.25" customHeight="1">
      <c r="A48" s="206">
        <v>21</v>
      </c>
      <c r="B48" s="1033"/>
      <c r="C48" s="1034"/>
      <c r="D48" s="1034"/>
      <c r="E48" s="1034"/>
      <c r="F48" s="1034"/>
      <c r="G48" s="1034"/>
      <c r="H48" s="1034"/>
      <c r="I48" s="1034"/>
      <c r="J48" s="1034"/>
      <c r="K48" s="1034"/>
      <c r="L48" s="1034"/>
      <c r="M48" s="1034"/>
      <c r="N48" s="1034"/>
      <c r="O48" s="1034"/>
      <c r="P48" s="1035"/>
      <c r="Q48" s="1040"/>
      <c r="R48" s="1037"/>
      <c r="S48" s="1037"/>
      <c r="T48" s="1037"/>
      <c r="U48" s="1037"/>
      <c r="V48" s="1037"/>
      <c r="W48" s="1037"/>
      <c r="X48" s="1037"/>
      <c r="Y48" s="1037"/>
      <c r="Z48" s="1037"/>
      <c r="AA48" s="1037"/>
      <c r="AB48" s="1037"/>
      <c r="AC48" s="1037"/>
      <c r="AD48" s="1037"/>
      <c r="AE48" s="1041"/>
      <c r="AF48" s="1036"/>
      <c r="AG48" s="1037"/>
      <c r="AH48" s="1037"/>
      <c r="AI48" s="1037"/>
      <c r="AJ48" s="1038"/>
      <c r="AK48" s="968"/>
      <c r="AL48" s="959"/>
      <c r="AM48" s="959"/>
      <c r="AN48" s="959"/>
      <c r="AO48" s="959"/>
      <c r="AP48" s="959"/>
      <c r="AQ48" s="959"/>
      <c r="AR48" s="959"/>
      <c r="AS48" s="959"/>
      <c r="AT48" s="959"/>
      <c r="AU48" s="959"/>
      <c r="AV48" s="959"/>
      <c r="AW48" s="959"/>
      <c r="AX48" s="959"/>
      <c r="AY48" s="959"/>
      <c r="AZ48" s="1039"/>
      <c r="BA48" s="1039"/>
      <c r="BB48" s="1039"/>
      <c r="BC48" s="1039"/>
      <c r="BD48" s="1039"/>
      <c r="BE48" s="1031"/>
      <c r="BF48" s="1031"/>
      <c r="BG48" s="1031"/>
      <c r="BH48" s="1031"/>
      <c r="BI48" s="1032"/>
      <c r="BJ48" s="197"/>
      <c r="BK48" s="197"/>
      <c r="BL48" s="197"/>
      <c r="BM48" s="197"/>
      <c r="BN48" s="197"/>
      <c r="BO48" s="210"/>
      <c r="BP48" s="210"/>
      <c r="BQ48" s="207">
        <v>42</v>
      </c>
      <c r="BR48" s="208"/>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1"/>
    </row>
    <row r="49" spans="1:131" s="192" customFormat="1" ht="26.25" customHeight="1">
      <c r="A49" s="206">
        <v>22</v>
      </c>
      <c r="B49" s="1033"/>
      <c r="C49" s="1034"/>
      <c r="D49" s="1034"/>
      <c r="E49" s="1034"/>
      <c r="F49" s="1034"/>
      <c r="G49" s="1034"/>
      <c r="H49" s="1034"/>
      <c r="I49" s="1034"/>
      <c r="J49" s="1034"/>
      <c r="K49" s="1034"/>
      <c r="L49" s="1034"/>
      <c r="M49" s="1034"/>
      <c r="N49" s="1034"/>
      <c r="O49" s="1034"/>
      <c r="P49" s="1035"/>
      <c r="Q49" s="1040"/>
      <c r="R49" s="1037"/>
      <c r="S49" s="1037"/>
      <c r="T49" s="1037"/>
      <c r="U49" s="1037"/>
      <c r="V49" s="1037"/>
      <c r="W49" s="1037"/>
      <c r="X49" s="1037"/>
      <c r="Y49" s="1037"/>
      <c r="Z49" s="1037"/>
      <c r="AA49" s="1037"/>
      <c r="AB49" s="1037"/>
      <c r="AC49" s="1037"/>
      <c r="AD49" s="1037"/>
      <c r="AE49" s="1041"/>
      <c r="AF49" s="1036"/>
      <c r="AG49" s="1037"/>
      <c r="AH49" s="1037"/>
      <c r="AI49" s="1037"/>
      <c r="AJ49" s="1038"/>
      <c r="AK49" s="968"/>
      <c r="AL49" s="959"/>
      <c r="AM49" s="959"/>
      <c r="AN49" s="959"/>
      <c r="AO49" s="959"/>
      <c r="AP49" s="959"/>
      <c r="AQ49" s="959"/>
      <c r="AR49" s="959"/>
      <c r="AS49" s="959"/>
      <c r="AT49" s="959"/>
      <c r="AU49" s="959"/>
      <c r="AV49" s="959"/>
      <c r="AW49" s="959"/>
      <c r="AX49" s="959"/>
      <c r="AY49" s="959"/>
      <c r="AZ49" s="1039"/>
      <c r="BA49" s="1039"/>
      <c r="BB49" s="1039"/>
      <c r="BC49" s="1039"/>
      <c r="BD49" s="1039"/>
      <c r="BE49" s="1031"/>
      <c r="BF49" s="1031"/>
      <c r="BG49" s="1031"/>
      <c r="BH49" s="1031"/>
      <c r="BI49" s="1032"/>
      <c r="BJ49" s="197"/>
      <c r="BK49" s="197"/>
      <c r="BL49" s="197"/>
      <c r="BM49" s="197"/>
      <c r="BN49" s="197"/>
      <c r="BO49" s="210"/>
      <c r="BP49" s="210"/>
      <c r="BQ49" s="207">
        <v>43</v>
      </c>
      <c r="BR49" s="208"/>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3"/>
      <c r="C50" s="1034"/>
      <c r="D50" s="1034"/>
      <c r="E50" s="1034"/>
      <c r="F50" s="1034"/>
      <c r="G50" s="1034"/>
      <c r="H50" s="1034"/>
      <c r="I50" s="1034"/>
      <c r="J50" s="1034"/>
      <c r="K50" s="1034"/>
      <c r="L50" s="1034"/>
      <c r="M50" s="1034"/>
      <c r="N50" s="1034"/>
      <c r="O50" s="1034"/>
      <c r="P50" s="1035"/>
      <c r="Q50" s="1029"/>
      <c r="R50" s="1008"/>
      <c r="S50" s="1008"/>
      <c r="T50" s="1008"/>
      <c r="U50" s="1008"/>
      <c r="V50" s="1008"/>
      <c r="W50" s="1008"/>
      <c r="X50" s="1008"/>
      <c r="Y50" s="1008"/>
      <c r="Z50" s="1008"/>
      <c r="AA50" s="1008"/>
      <c r="AB50" s="1008"/>
      <c r="AC50" s="1008"/>
      <c r="AD50" s="1008"/>
      <c r="AE50" s="1030"/>
      <c r="AF50" s="1036"/>
      <c r="AG50" s="1037"/>
      <c r="AH50" s="1037"/>
      <c r="AI50" s="1037"/>
      <c r="AJ50" s="1038"/>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31"/>
      <c r="BF50" s="1031"/>
      <c r="BG50" s="1031"/>
      <c r="BH50" s="1031"/>
      <c r="BI50" s="1032"/>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3"/>
      <c r="C51" s="1034"/>
      <c r="D51" s="1034"/>
      <c r="E51" s="1034"/>
      <c r="F51" s="1034"/>
      <c r="G51" s="1034"/>
      <c r="H51" s="1034"/>
      <c r="I51" s="1034"/>
      <c r="J51" s="1034"/>
      <c r="K51" s="1034"/>
      <c r="L51" s="1034"/>
      <c r="M51" s="1034"/>
      <c r="N51" s="1034"/>
      <c r="O51" s="1034"/>
      <c r="P51" s="1035"/>
      <c r="Q51" s="1029"/>
      <c r="R51" s="1008"/>
      <c r="S51" s="1008"/>
      <c r="T51" s="1008"/>
      <c r="U51" s="1008"/>
      <c r="V51" s="1008"/>
      <c r="W51" s="1008"/>
      <c r="X51" s="1008"/>
      <c r="Y51" s="1008"/>
      <c r="Z51" s="1008"/>
      <c r="AA51" s="1008"/>
      <c r="AB51" s="1008"/>
      <c r="AC51" s="1008"/>
      <c r="AD51" s="1008"/>
      <c r="AE51" s="1030"/>
      <c r="AF51" s="1036"/>
      <c r="AG51" s="1037"/>
      <c r="AH51" s="1037"/>
      <c r="AI51" s="1037"/>
      <c r="AJ51" s="1038"/>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31"/>
      <c r="BF51" s="1031"/>
      <c r="BG51" s="1031"/>
      <c r="BH51" s="1031"/>
      <c r="BI51" s="1032"/>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3"/>
      <c r="C52" s="1034"/>
      <c r="D52" s="1034"/>
      <c r="E52" s="1034"/>
      <c r="F52" s="1034"/>
      <c r="G52" s="1034"/>
      <c r="H52" s="1034"/>
      <c r="I52" s="1034"/>
      <c r="J52" s="1034"/>
      <c r="K52" s="1034"/>
      <c r="L52" s="1034"/>
      <c r="M52" s="1034"/>
      <c r="N52" s="1034"/>
      <c r="O52" s="1034"/>
      <c r="P52" s="1035"/>
      <c r="Q52" s="1029"/>
      <c r="R52" s="1008"/>
      <c r="S52" s="1008"/>
      <c r="T52" s="1008"/>
      <c r="U52" s="1008"/>
      <c r="V52" s="1008"/>
      <c r="W52" s="1008"/>
      <c r="X52" s="1008"/>
      <c r="Y52" s="1008"/>
      <c r="Z52" s="1008"/>
      <c r="AA52" s="1008"/>
      <c r="AB52" s="1008"/>
      <c r="AC52" s="1008"/>
      <c r="AD52" s="1008"/>
      <c r="AE52" s="1030"/>
      <c r="AF52" s="1036"/>
      <c r="AG52" s="1037"/>
      <c r="AH52" s="1037"/>
      <c r="AI52" s="1037"/>
      <c r="AJ52" s="1038"/>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31"/>
      <c r="BF52" s="1031"/>
      <c r="BG52" s="1031"/>
      <c r="BH52" s="1031"/>
      <c r="BI52" s="1032"/>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3"/>
      <c r="C53" s="1034"/>
      <c r="D53" s="1034"/>
      <c r="E53" s="1034"/>
      <c r="F53" s="1034"/>
      <c r="G53" s="1034"/>
      <c r="H53" s="1034"/>
      <c r="I53" s="1034"/>
      <c r="J53" s="1034"/>
      <c r="K53" s="1034"/>
      <c r="L53" s="1034"/>
      <c r="M53" s="1034"/>
      <c r="N53" s="1034"/>
      <c r="O53" s="1034"/>
      <c r="P53" s="1035"/>
      <c r="Q53" s="1029"/>
      <c r="R53" s="1008"/>
      <c r="S53" s="1008"/>
      <c r="T53" s="1008"/>
      <c r="U53" s="1008"/>
      <c r="V53" s="1008"/>
      <c r="W53" s="1008"/>
      <c r="X53" s="1008"/>
      <c r="Y53" s="1008"/>
      <c r="Z53" s="1008"/>
      <c r="AA53" s="1008"/>
      <c r="AB53" s="1008"/>
      <c r="AC53" s="1008"/>
      <c r="AD53" s="1008"/>
      <c r="AE53" s="1030"/>
      <c r="AF53" s="1036"/>
      <c r="AG53" s="1037"/>
      <c r="AH53" s="1037"/>
      <c r="AI53" s="1037"/>
      <c r="AJ53" s="1038"/>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31"/>
      <c r="BF53" s="1031"/>
      <c r="BG53" s="1031"/>
      <c r="BH53" s="1031"/>
      <c r="BI53" s="1032"/>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3"/>
      <c r="C54" s="1034"/>
      <c r="D54" s="1034"/>
      <c r="E54" s="1034"/>
      <c r="F54" s="1034"/>
      <c r="G54" s="1034"/>
      <c r="H54" s="1034"/>
      <c r="I54" s="1034"/>
      <c r="J54" s="1034"/>
      <c r="K54" s="1034"/>
      <c r="L54" s="1034"/>
      <c r="M54" s="1034"/>
      <c r="N54" s="1034"/>
      <c r="O54" s="1034"/>
      <c r="P54" s="1035"/>
      <c r="Q54" s="1029"/>
      <c r="R54" s="1008"/>
      <c r="S54" s="1008"/>
      <c r="T54" s="1008"/>
      <c r="U54" s="1008"/>
      <c r="V54" s="1008"/>
      <c r="W54" s="1008"/>
      <c r="X54" s="1008"/>
      <c r="Y54" s="1008"/>
      <c r="Z54" s="1008"/>
      <c r="AA54" s="1008"/>
      <c r="AB54" s="1008"/>
      <c r="AC54" s="1008"/>
      <c r="AD54" s="1008"/>
      <c r="AE54" s="1030"/>
      <c r="AF54" s="1036"/>
      <c r="AG54" s="1037"/>
      <c r="AH54" s="1037"/>
      <c r="AI54" s="1037"/>
      <c r="AJ54" s="1038"/>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31"/>
      <c r="BF54" s="1031"/>
      <c r="BG54" s="1031"/>
      <c r="BH54" s="1031"/>
      <c r="BI54" s="1032"/>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3"/>
      <c r="C55" s="1034"/>
      <c r="D55" s="1034"/>
      <c r="E55" s="1034"/>
      <c r="F55" s="1034"/>
      <c r="G55" s="1034"/>
      <c r="H55" s="1034"/>
      <c r="I55" s="1034"/>
      <c r="J55" s="1034"/>
      <c r="K55" s="1034"/>
      <c r="L55" s="1034"/>
      <c r="M55" s="1034"/>
      <c r="N55" s="1034"/>
      <c r="O55" s="1034"/>
      <c r="P55" s="1035"/>
      <c r="Q55" s="1029"/>
      <c r="R55" s="1008"/>
      <c r="S55" s="1008"/>
      <c r="T55" s="1008"/>
      <c r="U55" s="1008"/>
      <c r="V55" s="1008"/>
      <c r="W55" s="1008"/>
      <c r="X55" s="1008"/>
      <c r="Y55" s="1008"/>
      <c r="Z55" s="1008"/>
      <c r="AA55" s="1008"/>
      <c r="AB55" s="1008"/>
      <c r="AC55" s="1008"/>
      <c r="AD55" s="1008"/>
      <c r="AE55" s="1030"/>
      <c r="AF55" s="1036"/>
      <c r="AG55" s="1037"/>
      <c r="AH55" s="1037"/>
      <c r="AI55" s="1037"/>
      <c r="AJ55" s="1038"/>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31"/>
      <c r="BF55" s="1031"/>
      <c r="BG55" s="1031"/>
      <c r="BH55" s="1031"/>
      <c r="BI55" s="1032"/>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3"/>
      <c r="C56" s="1034"/>
      <c r="D56" s="1034"/>
      <c r="E56" s="1034"/>
      <c r="F56" s="1034"/>
      <c r="G56" s="1034"/>
      <c r="H56" s="1034"/>
      <c r="I56" s="1034"/>
      <c r="J56" s="1034"/>
      <c r="K56" s="1034"/>
      <c r="L56" s="1034"/>
      <c r="M56" s="1034"/>
      <c r="N56" s="1034"/>
      <c r="O56" s="1034"/>
      <c r="P56" s="1035"/>
      <c r="Q56" s="1029"/>
      <c r="R56" s="1008"/>
      <c r="S56" s="1008"/>
      <c r="T56" s="1008"/>
      <c r="U56" s="1008"/>
      <c r="V56" s="1008"/>
      <c r="W56" s="1008"/>
      <c r="X56" s="1008"/>
      <c r="Y56" s="1008"/>
      <c r="Z56" s="1008"/>
      <c r="AA56" s="1008"/>
      <c r="AB56" s="1008"/>
      <c r="AC56" s="1008"/>
      <c r="AD56" s="1008"/>
      <c r="AE56" s="1030"/>
      <c r="AF56" s="1036"/>
      <c r="AG56" s="1037"/>
      <c r="AH56" s="1037"/>
      <c r="AI56" s="1037"/>
      <c r="AJ56" s="1038"/>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31"/>
      <c r="BF56" s="1031"/>
      <c r="BG56" s="1031"/>
      <c r="BH56" s="1031"/>
      <c r="BI56" s="1032"/>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3"/>
      <c r="C57" s="1034"/>
      <c r="D57" s="1034"/>
      <c r="E57" s="1034"/>
      <c r="F57" s="1034"/>
      <c r="G57" s="1034"/>
      <c r="H57" s="1034"/>
      <c r="I57" s="1034"/>
      <c r="J57" s="1034"/>
      <c r="K57" s="1034"/>
      <c r="L57" s="1034"/>
      <c r="M57" s="1034"/>
      <c r="N57" s="1034"/>
      <c r="O57" s="1034"/>
      <c r="P57" s="1035"/>
      <c r="Q57" s="1029"/>
      <c r="R57" s="1008"/>
      <c r="S57" s="1008"/>
      <c r="T57" s="1008"/>
      <c r="U57" s="1008"/>
      <c r="V57" s="1008"/>
      <c r="W57" s="1008"/>
      <c r="X57" s="1008"/>
      <c r="Y57" s="1008"/>
      <c r="Z57" s="1008"/>
      <c r="AA57" s="1008"/>
      <c r="AB57" s="1008"/>
      <c r="AC57" s="1008"/>
      <c r="AD57" s="1008"/>
      <c r="AE57" s="1030"/>
      <c r="AF57" s="1036"/>
      <c r="AG57" s="1037"/>
      <c r="AH57" s="1037"/>
      <c r="AI57" s="1037"/>
      <c r="AJ57" s="1038"/>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31"/>
      <c r="BF57" s="1031"/>
      <c r="BG57" s="1031"/>
      <c r="BH57" s="1031"/>
      <c r="BI57" s="1032"/>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3"/>
      <c r="C58" s="1034"/>
      <c r="D58" s="1034"/>
      <c r="E58" s="1034"/>
      <c r="F58" s="1034"/>
      <c r="G58" s="1034"/>
      <c r="H58" s="1034"/>
      <c r="I58" s="1034"/>
      <c r="J58" s="1034"/>
      <c r="K58" s="1034"/>
      <c r="L58" s="1034"/>
      <c r="M58" s="1034"/>
      <c r="N58" s="1034"/>
      <c r="O58" s="1034"/>
      <c r="P58" s="1035"/>
      <c r="Q58" s="1029"/>
      <c r="R58" s="1008"/>
      <c r="S58" s="1008"/>
      <c r="T58" s="1008"/>
      <c r="U58" s="1008"/>
      <c r="V58" s="1008"/>
      <c r="W58" s="1008"/>
      <c r="X58" s="1008"/>
      <c r="Y58" s="1008"/>
      <c r="Z58" s="1008"/>
      <c r="AA58" s="1008"/>
      <c r="AB58" s="1008"/>
      <c r="AC58" s="1008"/>
      <c r="AD58" s="1008"/>
      <c r="AE58" s="1030"/>
      <c r="AF58" s="1036"/>
      <c r="AG58" s="1037"/>
      <c r="AH58" s="1037"/>
      <c r="AI58" s="1037"/>
      <c r="AJ58" s="1038"/>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31"/>
      <c r="BF58" s="1031"/>
      <c r="BG58" s="1031"/>
      <c r="BH58" s="1031"/>
      <c r="BI58" s="1032"/>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3"/>
      <c r="C59" s="1034"/>
      <c r="D59" s="1034"/>
      <c r="E59" s="1034"/>
      <c r="F59" s="1034"/>
      <c r="G59" s="1034"/>
      <c r="H59" s="1034"/>
      <c r="I59" s="1034"/>
      <c r="J59" s="1034"/>
      <c r="K59" s="1034"/>
      <c r="L59" s="1034"/>
      <c r="M59" s="1034"/>
      <c r="N59" s="1034"/>
      <c r="O59" s="1034"/>
      <c r="P59" s="1035"/>
      <c r="Q59" s="1029"/>
      <c r="R59" s="1008"/>
      <c r="S59" s="1008"/>
      <c r="T59" s="1008"/>
      <c r="U59" s="1008"/>
      <c r="V59" s="1008"/>
      <c r="W59" s="1008"/>
      <c r="X59" s="1008"/>
      <c r="Y59" s="1008"/>
      <c r="Z59" s="1008"/>
      <c r="AA59" s="1008"/>
      <c r="AB59" s="1008"/>
      <c r="AC59" s="1008"/>
      <c r="AD59" s="1008"/>
      <c r="AE59" s="1030"/>
      <c r="AF59" s="1036"/>
      <c r="AG59" s="1037"/>
      <c r="AH59" s="1037"/>
      <c r="AI59" s="1037"/>
      <c r="AJ59" s="1038"/>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31"/>
      <c r="BF59" s="1031"/>
      <c r="BG59" s="1031"/>
      <c r="BH59" s="1031"/>
      <c r="BI59" s="1032"/>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3"/>
      <c r="C60" s="1034"/>
      <c r="D60" s="1034"/>
      <c r="E60" s="1034"/>
      <c r="F60" s="1034"/>
      <c r="G60" s="1034"/>
      <c r="H60" s="1034"/>
      <c r="I60" s="1034"/>
      <c r="J60" s="1034"/>
      <c r="K60" s="1034"/>
      <c r="L60" s="1034"/>
      <c r="M60" s="1034"/>
      <c r="N60" s="1034"/>
      <c r="O60" s="1034"/>
      <c r="P60" s="1035"/>
      <c r="Q60" s="1029"/>
      <c r="R60" s="1008"/>
      <c r="S60" s="1008"/>
      <c r="T60" s="1008"/>
      <c r="U60" s="1008"/>
      <c r="V60" s="1008"/>
      <c r="W60" s="1008"/>
      <c r="X60" s="1008"/>
      <c r="Y60" s="1008"/>
      <c r="Z60" s="1008"/>
      <c r="AA60" s="1008"/>
      <c r="AB60" s="1008"/>
      <c r="AC60" s="1008"/>
      <c r="AD60" s="1008"/>
      <c r="AE60" s="1030"/>
      <c r="AF60" s="1036"/>
      <c r="AG60" s="1037"/>
      <c r="AH60" s="1037"/>
      <c r="AI60" s="1037"/>
      <c r="AJ60" s="1038"/>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31"/>
      <c r="BF60" s="1031"/>
      <c r="BG60" s="1031"/>
      <c r="BH60" s="1031"/>
      <c r="BI60" s="1032"/>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3"/>
      <c r="C61" s="1034"/>
      <c r="D61" s="1034"/>
      <c r="E61" s="1034"/>
      <c r="F61" s="1034"/>
      <c r="G61" s="1034"/>
      <c r="H61" s="1034"/>
      <c r="I61" s="1034"/>
      <c r="J61" s="1034"/>
      <c r="K61" s="1034"/>
      <c r="L61" s="1034"/>
      <c r="M61" s="1034"/>
      <c r="N61" s="1034"/>
      <c r="O61" s="1034"/>
      <c r="P61" s="1035"/>
      <c r="Q61" s="1029"/>
      <c r="R61" s="1008"/>
      <c r="S61" s="1008"/>
      <c r="T61" s="1008"/>
      <c r="U61" s="1008"/>
      <c r="V61" s="1008"/>
      <c r="W61" s="1008"/>
      <c r="X61" s="1008"/>
      <c r="Y61" s="1008"/>
      <c r="Z61" s="1008"/>
      <c r="AA61" s="1008"/>
      <c r="AB61" s="1008"/>
      <c r="AC61" s="1008"/>
      <c r="AD61" s="1008"/>
      <c r="AE61" s="1030"/>
      <c r="AF61" s="1036"/>
      <c r="AG61" s="1037"/>
      <c r="AH61" s="1037"/>
      <c r="AI61" s="1037"/>
      <c r="AJ61" s="1038"/>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31"/>
      <c r="BF61" s="1031"/>
      <c r="BG61" s="1031"/>
      <c r="BH61" s="1031"/>
      <c r="BI61" s="1032"/>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6"/>
      <c r="C62" s="1027"/>
      <c r="D62" s="1027"/>
      <c r="E62" s="1027"/>
      <c r="F62" s="1027"/>
      <c r="G62" s="1027"/>
      <c r="H62" s="1027"/>
      <c r="I62" s="1027"/>
      <c r="J62" s="1027"/>
      <c r="K62" s="1027"/>
      <c r="L62" s="1027"/>
      <c r="M62" s="1027"/>
      <c r="N62" s="1027"/>
      <c r="O62" s="1027"/>
      <c r="P62" s="1028"/>
      <c r="Q62" s="1029"/>
      <c r="R62" s="1008"/>
      <c r="S62" s="1008"/>
      <c r="T62" s="1008"/>
      <c r="U62" s="1008"/>
      <c r="V62" s="1008"/>
      <c r="W62" s="1008"/>
      <c r="X62" s="1008"/>
      <c r="Y62" s="1008"/>
      <c r="Z62" s="1008"/>
      <c r="AA62" s="1008"/>
      <c r="AB62" s="1008"/>
      <c r="AC62" s="1008"/>
      <c r="AD62" s="1008"/>
      <c r="AE62" s="1030"/>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21"/>
      <c r="BF62" s="1021"/>
      <c r="BG62" s="1021"/>
      <c r="BH62" s="1021"/>
      <c r="BI62" s="1022"/>
      <c r="BJ62" s="1023" t="s">
        <v>364</v>
      </c>
      <c r="BK62" s="1024"/>
      <c r="BL62" s="1024"/>
      <c r="BM62" s="1024"/>
      <c r="BN62" s="1025"/>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346</v>
      </c>
      <c r="B63" s="932" t="s">
        <v>365</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7"/>
      <c r="AF63" s="1018">
        <v>3388</v>
      </c>
      <c r="AG63" s="947"/>
      <c r="AH63" s="947"/>
      <c r="AI63" s="947"/>
      <c r="AJ63" s="1019"/>
      <c r="AK63" s="1020"/>
      <c r="AL63" s="951"/>
      <c r="AM63" s="951"/>
      <c r="AN63" s="951"/>
      <c r="AO63" s="951"/>
      <c r="AP63" s="1012">
        <v>3186</v>
      </c>
      <c r="AQ63" s="939"/>
      <c r="AR63" s="939"/>
      <c r="AS63" s="939"/>
      <c r="AT63" s="1013"/>
      <c r="AU63" s="947" t="s">
        <v>559</v>
      </c>
      <c r="AV63" s="947"/>
      <c r="AW63" s="947"/>
      <c r="AX63" s="947"/>
      <c r="AY63" s="947"/>
      <c r="AZ63" s="1014"/>
      <c r="BA63" s="1014"/>
      <c r="BB63" s="1014"/>
      <c r="BC63" s="1014"/>
      <c r="BD63" s="1014"/>
      <c r="BE63" s="948"/>
      <c r="BF63" s="948"/>
      <c r="BG63" s="948"/>
      <c r="BH63" s="948"/>
      <c r="BI63" s="949"/>
      <c r="BJ63" s="1015" t="s">
        <v>102</v>
      </c>
      <c r="BK63" s="939"/>
      <c r="BL63" s="939"/>
      <c r="BM63" s="939"/>
      <c r="BN63" s="1016"/>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366</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367</v>
      </c>
      <c r="B66" s="984"/>
      <c r="C66" s="984"/>
      <c r="D66" s="984"/>
      <c r="E66" s="984"/>
      <c r="F66" s="984"/>
      <c r="G66" s="984"/>
      <c r="H66" s="984"/>
      <c r="I66" s="984"/>
      <c r="J66" s="984"/>
      <c r="K66" s="984"/>
      <c r="L66" s="984"/>
      <c r="M66" s="984"/>
      <c r="N66" s="984"/>
      <c r="O66" s="984"/>
      <c r="P66" s="985"/>
      <c r="Q66" s="989" t="s">
        <v>368</v>
      </c>
      <c r="R66" s="990"/>
      <c r="S66" s="990"/>
      <c r="T66" s="990"/>
      <c r="U66" s="991"/>
      <c r="V66" s="989" t="s">
        <v>369</v>
      </c>
      <c r="W66" s="990"/>
      <c r="X66" s="990"/>
      <c r="Y66" s="990"/>
      <c r="Z66" s="991"/>
      <c r="AA66" s="989" t="s">
        <v>370</v>
      </c>
      <c r="AB66" s="990"/>
      <c r="AC66" s="990"/>
      <c r="AD66" s="990"/>
      <c r="AE66" s="991"/>
      <c r="AF66" s="995" t="s">
        <v>371</v>
      </c>
      <c r="AG66" s="996"/>
      <c r="AH66" s="996"/>
      <c r="AI66" s="996"/>
      <c r="AJ66" s="997"/>
      <c r="AK66" s="989" t="s">
        <v>372</v>
      </c>
      <c r="AL66" s="984"/>
      <c r="AM66" s="984"/>
      <c r="AN66" s="984"/>
      <c r="AO66" s="985"/>
      <c r="AP66" s="989" t="s">
        <v>373</v>
      </c>
      <c r="AQ66" s="990"/>
      <c r="AR66" s="990"/>
      <c r="AS66" s="990"/>
      <c r="AT66" s="991"/>
      <c r="AU66" s="989" t="s">
        <v>374</v>
      </c>
      <c r="AV66" s="990"/>
      <c r="AW66" s="990"/>
      <c r="AX66" s="990"/>
      <c r="AY66" s="991"/>
      <c r="AZ66" s="989" t="s">
        <v>322</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c r="C68" s="974"/>
      <c r="D68" s="974"/>
      <c r="E68" s="974"/>
      <c r="F68" s="974"/>
      <c r="G68" s="974"/>
      <c r="H68" s="974"/>
      <c r="I68" s="974"/>
      <c r="J68" s="974"/>
      <c r="K68" s="974"/>
      <c r="L68" s="974"/>
      <c r="M68" s="974"/>
      <c r="N68" s="974"/>
      <c r="O68" s="974"/>
      <c r="P68" s="975"/>
      <c r="Q68" s="976"/>
      <c r="R68" s="970"/>
      <c r="S68" s="970"/>
      <c r="T68" s="970"/>
      <c r="U68" s="970"/>
      <c r="V68" s="970"/>
      <c r="W68" s="970"/>
      <c r="X68" s="970"/>
      <c r="Y68" s="970"/>
      <c r="Z68" s="970"/>
      <c r="AA68" s="970"/>
      <c r="AB68" s="970"/>
      <c r="AC68" s="970"/>
      <c r="AD68" s="970"/>
      <c r="AE68" s="970"/>
      <c r="AF68" s="970"/>
      <c r="AG68" s="970"/>
      <c r="AH68" s="970"/>
      <c r="AI68" s="970"/>
      <c r="AJ68" s="970"/>
      <c r="AK68" s="970"/>
      <c r="AL68" s="970"/>
      <c r="AM68" s="970"/>
      <c r="AN68" s="970"/>
      <c r="AO68" s="970"/>
      <c r="AP68" s="970"/>
      <c r="AQ68" s="970"/>
      <c r="AR68" s="970"/>
      <c r="AS68" s="970"/>
      <c r="AT68" s="970"/>
      <c r="AU68" s="970"/>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c r="C69" s="963"/>
      <c r="D69" s="963"/>
      <c r="E69" s="963"/>
      <c r="F69" s="963"/>
      <c r="G69" s="963"/>
      <c r="H69" s="963"/>
      <c r="I69" s="963"/>
      <c r="J69" s="963"/>
      <c r="K69" s="963"/>
      <c r="L69" s="963"/>
      <c r="M69" s="963"/>
      <c r="N69" s="963"/>
      <c r="O69" s="963"/>
      <c r="P69" s="964"/>
      <c r="Q69" s="965"/>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346</v>
      </c>
      <c r="B88" s="932" t="s">
        <v>375</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c r="AG88" s="947"/>
      <c r="AH88" s="947"/>
      <c r="AI88" s="947"/>
      <c r="AJ88" s="947"/>
      <c r="AK88" s="951"/>
      <c r="AL88" s="951"/>
      <c r="AM88" s="951"/>
      <c r="AN88" s="951"/>
      <c r="AO88" s="951"/>
      <c r="AP88" s="947"/>
      <c r="AQ88" s="947"/>
      <c r="AR88" s="947"/>
      <c r="AS88" s="947"/>
      <c r="AT88" s="947"/>
      <c r="AU88" s="947"/>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346</v>
      </c>
      <c r="BR102" s="932" t="s">
        <v>376</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v>15573</v>
      </c>
      <c r="CS102" s="939"/>
      <c r="CT102" s="939"/>
      <c r="CU102" s="939"/>
      <c r="CV102" s="940"/>
      <c r="CW102" s="938">
        <v>2146</v>
      </c>
      <c r="CX102" s="939"/>
      <c r="CY102" s="939"/>
      <c r="CZ102" s="939"/>
      <c r="DA102" s="940"/>
      <c r="DB102" s="938">
        <v>21184</v>
      </c>
      <c r="DC102" s="939"/>
      <c r="DD102" s="939"/>
      <c r="DE102" s="939"/>
      <c r="DF102" s="940"/>
      <c r="DG102" s="938">
        <v>3960</v>
      </c>
      <c r="DH102" s="939"/>
      <c r="DI102" s="939"/>
      <c r="DJ102" s="939"/>
      <c r="DK102" s="940"/>
      <c r="DL102" s="938">
        <v>681</v>
      </c>
      <c r="DM102" s="939"/>
      <c r="DN102" s="939"/>
      <c r="DO102" s="939"/>
      <c r="DP102" s="940"/>
      <c r="DQ102" s="938">
        <v>106</v>
      </c>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377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378</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379</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380</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381</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382</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383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384</v>
      </c>
      <c r="AB109" s="882"/>
      <c r="AC109" s="882"/>
      <c r="AD109" s="882"/>
      <c r="AE109" s="883"/>
      <c r="AF109" s="884" t="s">
        <v>277</v>
      </c>
      <c r="AG109" s="882"/>
      <c r="AH109" s="882"/>
      <c r="AI109" s="882"/>
      <c r="AJ109" s="883"/>
      <c r="AK109" s="884" t="s">
        <v>276</v>
      </c>
      <c r="AL109" s="882"/>
      <c r="AM109" s="882"/>
      <c r="AN109" s="882"/>
      <c r="AO109" s="883"/>
      <c r="AP109" s="884" t="s">
        <v>385</v>
      </c>
      <c r="AQ109" s="882"/>
      <c r="AR109" s="882"/>
      <c r="AS109" s="882"/>
      <c r="AT109" s="913"/>
      <c r="AU109" s="881" t="s">
        <v>383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384</v>
      </c>
      <c r="BR109" s="882"/>
      <c r="BS109" s="882"/>
      <c r="BT109" s="882"/>
      <c r="BU109" s="883"/>
      <c r="BV109" s="884" t="s">
        <v>277</v>
      </c>
      <c r="BW109" s="882"/>
      <c r="BX109" s="882"/>
      <c r="BY109" s="882"/>
      <c r="BZ109" s="883"/>
      <c r="CA109" s="884" t="s">
        <v>276</v>
      </c>
      <c r="CB109" s="882"/>
      <c r="CC109" s="882"/>
      <c r="CD109" s="882"/>
      <c r="CE109" s="883"/>
      <c r="CF109" s="920" t="s">
        <v>385</v>
      </c>
      <c r="CG109" s="920"/>
      <c r="CH109" s="920"/>
      <c r="CI109" s="920"/>
      <c r="CJ109" s="920"/>
      <c r="CK109" s="884" t="s">
        <v>386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384</v>
      </c>
      <c r="DH109" s="882"/>
      <c r="DI109" s="882"/>
      <c r="DJ109" s="882"/>
      <c r="DK109" s="883"/>
      <c r="DL109" s="884" t="s">
        <v>277</v>
      </c>
      <c r="DM109" s="882"/>
      <c r="DN109" s="882"/>
      <c r="DO109" s="882"/>
      <c r="DP109" s="883"/>
      <c r="DQ109" s="884" t="s">
        <v>276</v>
      </c>
      <c r="DR109" s="882"/>
      <c r="DS109" s="882"/>
      <c r="DT109" s="882"/>
      <c r="DU109" s="883"/>
      <c r="DV109" s="884" t="s">
        <v>385</v>
      </c>
      <c r="DW109" s="882"/>
      <c r="DX109" s="882"/>
      <c r="DY109" s="882"/>
      <c r="DZ109" s="913"/>
    </row>
    <row r="110" spans="1:131" s="191" customFormat="1" ht="26.25" customHeight="1">
      <c r="A110" s="782" t="s">
        <v>387</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66499248</v>
      </c>
      <c r="AB110" s="875"/>
      <c r="AC110" s="875"/>
      <c r="AD110" s="875"/>
      <c r="AE110" s="876"/>
      <c r="AF110" s="877">
        <v>65278758</v>
      </c>
      <c r="AG110" s="875"/>
      <c r="AH110" s="875"/>
      <c r="AI110" s="875"/>
      <c r="AJ110" s="876"/>
      <c r="AK110" s="877">
        <v>64533796</v>
      </c>
      <c r="AL110" s="875"/>
      <c r="AM110" s="875"/>
      <c r="AN110" s="875"/>
      <c r="AO110" s="876"/>
      <c r="AP110" s="878">
        <v>30.2</v>
      </c>
      <c r="AQ110" s="879"/>
      <c r="AR110" s="879"/>
      <c r="AS110" s="879"/>
      <c r="AT110" s="880"/>
      <c r="AU110" s="914" t="s">
        <v>59</v>
      </c>
      <c r="AV110" s="915"/>
      <c r="AW110" s="915"/>
      <c r="AX110" s="915"/>
      <c r="AY110" s="915"/>
      <c r="AZ110" s="837" t="s">
        <v>388</v>
      </c>
      <c r="BA110" s="783"/>
      <c r="BB110" s="783"/>
      <c r="BC110" s="783"/>
      <c r="BD110" s="783"/>
      <c r="BE110" s="783"/>
      <c r="BF110" s="783"/>
      <c r="BG110" s="783"/>
      <c r="BH110" s="783"/>
      <c r="BI110" s="783"/>
      <c r="BJ110" s="783"/>
      <c r="BK110" s="783"/>
      <c r="BL110" s="783"/>
      <c r="BM110" s="783"/>
      <c r="BN110" s="783"/>
      <c r="BO110" s="783"/>
      <c r="BP110" s="784"/>
      <c r="BQ110" s="838">
        <v>722304655</v>
      </c>
      <c r="BR110" s="820"/>
      <c r="BS110" s="820"/>
      <c r="BT110" s="820"/>
      <c r="BU110" s="820"/>
      <c r="BV110" s="820">
        <v>717552571</v>
      </c>
      <c r="BW110" s="820"/>
      <c r="BX110" s="820"/>
      <c r="BY110" s="820"/>
      <c r="BZ110" s="820"/>
      <c r="CA110" s="820">
        <v>711667311</v>
      </c>
      <c r="CB110" s="820"/>
      <c r="CC110" s="820"/>
      <c r="CD110" s="820"/>
      <c r="CE110" s="820"/>
      <c r="CF110" s="847">
        <v>332.9</v>
      </c>
      <c r="CG110" s="848"/>
      <c r="CH110" s="848"/>
      <c r="CI110" s="848"/>
      <c r="CJ110" s="848"/>
      <c r="CK110" s="910" t="s">
        <v>389</v>
      </c>
      <c r="CL110" s="794"/>
      <c r="CM110" s="871" t="s">
        <v>390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t="s">
        <v>348</v>
      </c>
      <c r="DH110" s="820"/>
      <c r="DI110" s="820"/>
      <c r="DJ110" s="820"/>
      <c r="DK110" s="820"/>
      <c r="DL110" s="820" t="s">
        <v>348</v>
      </c>
      <c r="DM110" s="820"/>
      <c r="DN110" s="820"/>
      <c r="DO110" s="820"/>
      <c r="DP110" s="820"/>
      <c r="DQ110" s="820" t="s">
        <v>348</v>
      </c>
      <c r="DR110" s="820"/>
      <c r="DS110" s="820"/>
      <c r="DT110" s="820"/>
      <c r="DU110" s="820"/>
      <c r="DV110" s="821" t="s">
        <v>348</v>
      </c>
      <c r="DW110" s="821"/>
      <c r="DX110" s="821"/>
      <c r="DY110" s="821"/>
      <c r="DZ110" s="822"/>
    </row>
    <row r="111" spans="1:131" s="191" customFormat="1" ht="26.25" customHeight="1">
      <c r="A111" s="749" t="s">
        <v>391</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t="s">
        <v>392</v>
      </c>
      <c r="AB111" s="904"/>
      <c r="AC111" s="904"/>
      <c r="AD111" s="904"/>
      <c r="AE111" s="905"/>
      <c r="AF111" s="906" t="s">
        <v>392</v>
      </c>
      <c r="AG111" s="904"/>
      <c r="AH111" s="904"/>
      <c r="AI111" s="904"/>
      <c r="AJ111" s="905"/>
      <c r="AK111" s="906" t="s">
        <v>392</v>
      </c>
      <c r="AL111" s="904"/>
      <c r="AM111" s="904"/>
      <c r="AN111" s="904"/>
      <c r="AO111" s="905"/>
      <c r="AP111" s="907" t="s">
        <v>392</v>
      </c>
      <c r="AQ111" s="908"/>
      <c r="AR111" s="908"/>
      <c r="AS111" s="908"/>
      <c r="AT111" s="909"/>
      <c r="AU111" s="916"/>
      <c r="AV111" s="917"/>
      <c r="AW111" s="917"/>
      <c r="AX111" s="917"/>
      <c r="AY111" s="917"/>
      <c r="AZ111" s="790" t="s">
        <v>393</v>
      </c>
      <c r="BA111" s="725"/>
      <c r="BB111" s="725"/>
      <c r="BC111" s="725"/>
      <c r="BD111" s="725"/>
      <c r="BE111" s="725"/>
      <c r="BF111" s="725"/>
      <c r="BG111" s="725"/>
      <c r="BH111" s="725"/>
      <c r="BI111" s="725"/>
      <c r="BJ111" s="725"/>
      <c r="BK111" s="725"/>
      <c r="BL111" s="725"/>
      <c r="BM111" s="725"/>
      <c r="BN111" s="725"/>
      <c r="BO111" s="725"/>
      <c r="BP111" s="726"/>
      <c r="BQ111" s="791">
        <v>10019437</v>
      </c>
      <c r="BR111" s="792"/>
      <c r="BS111" s="792"/>
      <c r="BT111" s="792"/>
      <c r="BU111" s="792"/>
      <c r="BV111" s="792">
        <v>7963608</v>
      </c>
      <c r="BW111" s="792"/>
      <c r="BX111" s="792"/>
      <c r="BY111" s="792"/>
      <c r="BZ111" s="792"/>
      <c r="CA111" s="792">
        <v>6182966</v>
      </c>
      <c r="CB111" s="792"/>
      <c r="CC111" s="792"/>
      <c r="CD111" s="792"/>
      <c r="CE111" s="792"/>
      <c r="CF111" s="856">
        <v>2.9</v>
      </c>
      <c r="CG111" s="857"/>
      <c r="CH111" s="857"/>
      <c r="CI111" s="857"/>
      <c r="CJ111" s="857"/>
      <c r="CK111" s="911"/>
      <c r="CL111" s="796"/>
      <c r="CM111" s="799" t="s">
        <v>394</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348</v>
      </c>
      <c r="DH111" s="792"/>
      <c r="DI111" s="792"/>
      <c r="DJ111" s="792"/>
      <c r="DK111" s="792"/>
      <c r="DL111" s="792" t="s">
        <v>348</v>
      </c>
      <c r="DM111" s="792"/>
      <c r="DN111" s="792"/>
      <c r="DO111" s="792"/>
      <c r="DP111" s="792"/>
      <c r="DQ111" s="792" t="s">
        <v>348</v>
      </c>
      <c r="DR111" s="792"/>
      <c r="DS111" s="792"/>
      <c r="DT111" s="792"/>
      <c r="DU111" s="792"/>
      <c r="DV111" s="769" t="s">
        <v>348</v>
      </c>
      <c r="DW111" s="769"/>
      <c r="DX111" s="769"/>
      <c r="DY111" s="769"/>
      <c r="DZ111" s="770"/>
    </row>
    <row r="112" spans="1:131" s="191" customFormat="1" ht="26.25" customHeight="1">
      <c r="A112" s="896" t="s">
        <v>395</v>
      </c>
      <c r="B112" s="897"/>
      <c r="C112" s="725" t="s">
        <v>396</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333333</v>
      </c>
      <c r="AB112" s="755"/>
      <c r="AC112" s="755"/>
      <c r="AD112" s="755"/>
      <c r="AE112" s="756"/>
      <c r="AF112" s="757">
        <v>666667</v>
      </c>
      <c r="AG112" s="755"/>
      <c r="AH112" s="755"/>
      <c r="AI112" s="755"/>
      <c r="AJ112" s="756"/>
      <c r="AK112" s="757">
        <v>1000000</v>
      </c>
      <c r="AL112" s="755"/>
      <c r="AM112" s="755"/>
      <c r="AN112" s="755"/>
      <c r="AO112" s="756"/>
      <c r="AP112" s="802">
        <v>0.5</v>
      </c>
      <c r="AQ112" s="803"/>
      <c r="AR112" s="803"/>
      <c r="AS112" s="803"/>
      <c r="AT112" s="804"/>
      <c r="AU112" s="916"/>
      <c r="AV112" s="917"/>
      <c r="AW112" s="917"/>
      <c r="AX112" s="917"/>
      <c r="AY112" s="917"/>
      <c r="AZ112" s="790" t="s">
        <v>397</v>
      </c>
      <c r="BA112" s="725"/>
      <c r="BB112" s="725"/>
      <c r="BC112" s="725"/>
      <c r="BD112" s="725"/>
      <c r="BE112" s="725"/>
      <c r="BF112" s="725"/>
      <c r="BG112" s="725"/>
      <c r="BH112" s="725"/>
      <c r="BI112" s="725"/>
      <c r="BJ112" s="725"/>
      <c r="BK112" s="725"/>
      <c r="BL112" s="725"/>
      <c r="BM112" s="725"/>
      <c r="BN112" s="725"/>
      <c r="BO112" s="725"/>
      <c r="BP112" s="726"/>
      <c r="BQ112" s="791" t="s">
        <v>102</v>
      </c>
      <c r="BR112" s="792"/>
      <c r="BS112" s="792"/>
      <c r="BT112" s="792"/>
      <c r="BU112" s="792"/>
      <c r="BV112" s="792" t="s">
        <v>102</v>
      </c>
      <c r="BW112" s="792"/>
      <c r="BX112" s="792"/>
      <c r="BY112" s="792"/>
      <c r="BZ112" s="792"/>
      <c r="CA112" s="792" t="s">
        <v>102</v>
      </c>
      <c r="CB112" s="792"/>
      <c r="CC112" s="792"/>
      <c r="CD112" s="792"/>
      <c r="CE112" s="792"/>
      <c r="CF112" s="856" t="s">
        <v>102</v>
      </c>
      <c r="CG112" s="857"/>
      <c r="CH112" s="857"/>
      <c r="CI112" s="857"/>
      <c r="CJ112" s="857"/>
      <c r="CK112" s="911"/>
      <c r="CL112" s="796"/>
      <c r="CM112" s="799" t="s">
        <v>398</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5846385</v>
      </c>
      <c r="DH112" s="792"/>
      <c r="DI112" s="792"/>
      <c r="DJ112" s="792"/>
      <c r="DK112" s="792"/>
      <c r="DL112" s="792">
        <v>7842555</v>
      </c>
      <c r="DM112" s="792"/>
      <c r="DN112" s="792"/>
      <c r="DO112" s="792"/>
      <c r="DP112" s="792"/>
      <c r="DQ112" s="792">
        <v>6079045</v>
      </c>
      <c r="DR112" s="792"/>
      <c r="DS112" s="792"/>
      <c r="DT112" s="792"/>
      <c r="DU112" s="792"/>
      <c r="DV112" s="769">
        <v>2.8</v>
      </c>
      <c r="DW112" s="769"/>
      <c r="DX112" s="769"/>
      <c r="DY112" s="769"/>
      <c r="DZ112" s="770"/>
    </row>
    <row r="113" spans="1:130" s="191" customFormat="1" ht="26.25" customHeight="1">
      <c r="A113" s="898"/>
      <c r="B113" s="899"/>
      <c r="C113" s="725" t="s">
        <v>399</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t="s">
        <v>102</v>
      </c>
      <c r="AB113" s="755"/>
      <c r="AC113" s="755"/>
      <c r="AD113" s="755"/>
      <c r="AE113" s="756"/>
      <c r="AF113" s="757" t="s">
        <v>102</v>
      </c>
      <c r="AG113" s="755"/>
      <c r="AH113" s="755"/>
      <c r="AI113" s="755"/>
      <c r="AJ113" s="756"/>
      <c r="AK113" s="757" t="s">
        <v>102</v>
      </c>
      <c r="AL113" s="755"/>
      <c r="AM113" s="755"/>
      <c r="AN113" s="755"/>
      <c r="AO113" s="756"/>
      <c r="AP113" s="802" t="s">
        <v>102</v>
      </c>
      <c r="AQ113" s="803"/>
      <c r="AR113" s="803"/>
      <c r="AS113" s="803"/>
      <c r="AT113" s="804"/>
      <c r="AU113" s="916"/>
      <c r="AV113" s="917"/>
      <c r="AW113" s="917"/>
      <c r="AX113" s="917"/>
      <c r="AY113" s="917"/>
      <c r="AZ113" s="790" t="s">
        <v>400</v>
      </c>
      <c r="BA113" s="725"/>
      <c r="BB113" s="725"/>
      <c r="BC113" s="725"/>
      <c r="BD113" s="725"/>
      <c r="BE113" s="725"/>
      <c r="BF113" s="725"/>
      <c r="BG113" s="725"/>
      <c r="BH113" s="725"/>
      <c r="BI113" s="725"/>
      <c r="BJ113" s="725"/>
      <c r="BK113" s="725"/>
      <c r="BL113" s="725"/>
      <c r="BM113" s="725"/>
      <c r="BN113" s="725"/>
      <c r="BO113" s="725"/>
      <c r="BP113" s="726"/>
      <c r="BQ113" s="791" t="s">
        <v>102</v>
      </c>
      <c r="BR113" s="792"/>
      <c r="BS113" s="792"/>
      <c r="BT113" s="792"/>
      <c r="BU113" s="792"/>
      <c r="BV113" s="792" t="s">
        <v>102</v>
      </c>
      <c r="BW113" s="792"/>
      <c r="BX113" s="792"/>
      <c r="BY113" s="792"/>
      <c r="BZ113" s="792"/>
      <c r="CA113" s="792" t="s">
        <v>102</v>
      </c>
      <c r="CB113" s="792"/>
      <c r="CC113" s="792"/>
      <c r="CD113" s="792"/>
      <c r="CE113" s="792"/>
      <c r="CF113" s="856" t="s">
        <v>102</v>
      </c>
      <c r="CG113" s="857"/>
      <c r="CH113" s="857"/>
      <c r="CI113" s="857"/>
      <c r="CJ113" s="857"/>
      <c r="CK113" s="911"/>
      <c r="CL113" s="796"/>
      <c r="CM113" s="799" t="s">
        <v>401</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v>4029754</v>
      </c>
      <c r="DH113" s="792"/>
      <c r="DI113" s="792"/>
      <c r="DJ113" s="792"/>
      <c r="DK113" s="792"/>
      <c r="DL113" s="792" t="s">
        <v>102</v>
      </c>
      <c r="DM113" s="792"/>
      <c r="DN113" s="792"/>
      <c r="DO113" s="792"/>
      <c r="DP113" s="792"/>
      <c r="DQ113" s="792" t="s">
        <v>102</v>
      </c>
      <c r="DR113" s="792"/>
      <c r="DS113" s="792"/>
      <c r="DT113" s="792"/>
      <c r="DU113" s="792"/>
      <c r="DV113" s="769" t="s">
        <v>102</v>
      </c>
      <c r="DW113" s="769"/>
      <c r="DX113" s="769"/>
      <c r="DY113" s="769"/>
      <c r="DZ113" s="770"/>
    </row>
    <row r="114" spans="1:130" s="191" customFormat="1" ht="26.25" customHeight="1">
      <c r="A114" s="898"/>
      <c r="B114" s="899"/>
      <c r="C114" s="725" t="s">
        <v>402</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102</v>
      </c>
      <c r="AB114" s="755"/>
      <c r="AC114" s="755"/>
      <c r="AD114" s="755"/>
      <c r="AE114" s="756"/>
      <c r="AF114" s="757" t="s">
        <v>102</v>
      </c>
      <c r="AG114" s="755"/>
      <c r="AH114" s="755"/>
      <c r="AI114" s="755"/>
      <c r="AJ114" s="756"/>
      <c r="AK114" s="757" t="s">
        <v>102</v>
      </c>
      <c r="AL114" s="755"/>
      <c r="AM114" s="755"/>
      <c r="AN114" s="755"/>
      <c r="AO114" s="756"/>
      <c r="AP114" s="802" t="s">
        <v>102</v>
      </c>
      <c r="AQ114" s="803"/>
      <c r="AR114" s="803"/>
      <c r="AS114" s="803"/>
      <c r="AT114" s="804"/>
      <c r="AU114" s="916"/>
      <c r="AV114" s="917"/>
      <c r="AW114" s="917"/>
      <c r="AX114" s="917"/>
      <c r="AY114" s="917"/>
      <c r="AZ114" s="790" t="s">
        <v>403</v>
      </c>
      <c r="BA114" s="725"/>
      <c r="BB114" s="725"/>
      <c r="BC114" s="725"/>
      <c r="BD114" s="725"/>
      <c r="BE114" s="725"/>
      <c r="BF114" s="725"/>
      <c r="BG114" s="725"/>
      <c r="BH114" s="725"/>
      <c r="BI114" s="725"/>
      <c r="BJ114" s="725"/>
      <c r="BK114" s="725"/>
      <c r="BL114" s="725"/>
      <c r="BM114" s="725"/>
      <c r="BN114" s="725"/>
      <c r="BO114" s="725"/>
      <c r="BP114" s="726"/>
      <c r="BQ114" s="791">
        <v>115465277</v>
      </c>
      <c r="BR114" s="792"/>
      <c r="BS114" s="792"/>
      <c r="BT114" s="792"/>
      <c r="BU114" s="792"/>
      <c r="BV114" s="792">
        <v>118202287</v>
      </c>
      <c r="BW114" s="792"/>
      <c r="BX114" s="792"/>
      <c r="BY114" s="792"/>
      <c r="BZ114" s="792"/>
      <c r="CA114" s="792">
        <v>113725515</v>
      </c>
      <c r="CB114" s="792"/>
      <c r="CC114" s="792"/>
      <c r="CD114" s="792"/>
      <c r="CE114" s="792"/>
      <c r="CF114" s="856">
        <v>53.2</v>
      </c>
      <c r="CG114" s="857"/>
      <c r="CH114" s="857"/>
      <c r="CI114" s="857"/>
      <c r="CJ114" s="857"/>
      <c r="CK114" s="911"/>
      <c r="CL114" s="796"/>
      <c r="CM114" s="799" t="s">
        <v>404</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t="s">
        <v>102</v>
      </c>
      <c r="DH114" s="792"/>
      <c r="DI114" s="792"/>
      <c r="DJ114" s="792"/>
      <c r="DK114" s="792"/>
      <c r="DL114" s="792" t="s">
        <v>102</v>
      </c>
      <c r="DM114" s="792"/>
      <c r="DN114" s="792"/>
      <c r="DO114" s="792"/>
      <c r="DP114" s="792"/>
      <c r="DQ114" s="792" t="s">
        <v>102</v>
      </c>
      <c r="DR114" s="792"/>
      <c r="DS114" s="792"/>
      <c r="DT114" s="792"/>
      <c r="DU114" s="792"/>
      <c r="DV114" s="769" t="s">
        <v>102</v>
      </c>
      <c r="DW114" s="769"/>
      <c r="DX114" s="769"/>
      <c r="DY114" s="769"/>
      <c r="DZ114" s="770"/>
    </row>
    <row r="115" spans="1:130" s="191" customFormat="1" ht="26.25" customHeight="1">
      <c r="A115" s="898"/>
      <c r="B115" s="899"/>
      <c r="C115" s="725" t="s">
        <v>405</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2986597</v>
      </c>
      <c r="AB115" s="755"/>
      <c r="AC115" s="755"/>
      <c r="AD115" s="755"/>
      <c r="AE115" s="756"/>
      <c r="AF115" s="757">
        <v>2107783</v>
      </c>
      <c r="AG115" s="755"/>
      <c r="AH115" s="755"/>
      <c r="AI115" s="755"/>
      <c r="AJ115" s="756"/>
      <c r="AK115" s="757">
        <v>1788237</v>
      </c>
      <c r="AL115" s="755"/>
      <c r="AM115" s="755"/>
      <c r="AN115" s="755"/>
      <c r="AO115" s="756"/>
      <c r="AP115" s="802">
        <v>0.8</v>
      </c>
      <c r="AQ115" s="803"/>
      <c r="AR115" s="803"/>
      <c r="AS115" s="803"/>
      <c r="AT115" s="804"/>
      <c r="AU115" s="916"/>
      <c r="AV115" s="917"/>
      <c r="AW115" s="917"/>
      <c r="AX115" s="917"/>
      <c r="AY115" s="917"/>
      <c r="AZ115" s="790" t="s">
        <v>406</v>
      </c>
      <c r="BA115" s="725"/>
      <c r="BB115" s="725"/>
      <c r="BC115" s="725"/>
      <c r="BD115" s="725"/>
      <c r="BE115" s="725"/>
      <c r="BF115" s="725"/>
      <c r="BG115" s="725"/>
      <c r="BH115" s="725"/>
      <c r="BI115" s="725"/>
      <c r="BJ115" s="725"/>
      <c r="BK115" s="725"/>
      <c r="BL115" s="725"/>
      <c r="BM115" s="725"/>
      <c r="BN115" s="725"/>
      <c r="BO115" s="725"/>
      <c r="BP115" s="726"/>
      <c r="BQ115" s="791">
        <v>1805396</v>
      </c>
      <c r="BR115" s="792"/>
      <c r="BS115" s="792"/>
      <c r="BT115" s="792"/>
      <c r="BU115" s="792"/>
      <c r="BV115" s="792">
        <v>1204904</v>
      </c>
      <c r="BW115" s="792"/>
      <c r="BX115" s="792"/>
      <c r="BY115" s="792"/>
      <c r="BZ115" s="792"/>
      <c r="CA115" s="792">
        <v>767948</v>
      </c>
      <c r="CB115" s="792"/>
      <c r="CC115" s="792"/>
      <c r="CD115" s="792"/>
      <c r="CE115" s="792"/>
      <c r="CF115" s="856">
        <v>0.4</v>
      </c>
      <c r="CG115" s="857"/>
      <c r="CH115" s="857"/>
      <c r="CI115" s="857"/>
      <c r="CJ115" s="857"/>
      <c r="CK115" s="911"/>
      <c r="CL115" s="796"/>
      <c r="CM115" s="790" t="s">
        <v>407</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t="s">
        <v>102</v>
      </c>
      <c r="DH115" s="792"/>
      <c r="DI115" s="792"/>
      <c r="DJ115" s="792"/>
      <c r="DK115" s="792"/>
      <c r="DL115" s="792" t="s">
        <v>102</v>
      </c>
      <c r="DM115" s="792"/>
      <c r="DN115" s="792"/>
      <c r="DO115" s="792"/>
      <c r="DP115" s="792"/>
      <c r="DQ115" s="792" t="s">
        <v>102</v>
      </c>
      <c r="DR115" s="792"/>
      <c r="DS115" s="792"/>
      <c r="DT115" s="792"/>
      <c r="DU115" s="792"/>
      <c r="DV115" s="769" t="s">
        <v>102</v>
      </c>
      <c r="DW115" s="769"/>
      <c r="DX115" s="769"/>
      <c r="DY115" s="769"/>
      <c r="DZ115" s="770"/>
    </row>
    <row r="116" spans="1:130" s="191" customFormat="1" ht="26.25" customHeight="1">
      <c r="A116" s="900"/>
      <c r="B116" s="901"/>
      <c r="C116" s="861" t="s">
        <v>408</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v>7875</v>
      </c>
      <c r="AB116" s="755"/>
      <c r="AC116" s="755"/>
      <c r="AD116" s="755"/>
      <c r="AE116" s="756"/>
      <c r="AF116" s="757">
        <v>8647</v>
      </c>
      <c r="AG116" s="755"/>
      <c r="AH116" s="755"/>
      <c r="AI116" s="755"/>
      <c r="AJ116" s="756"/>
      <c r="AK116" s="757">
        <v>4429</v>
      </c>
      <c r="AL116" s="755"/>
      <c r="AM116" s="755"/>
      <c r="AN116" s="755"/>
      <c r="AO116" s="756"/>
      <c r="AP116" s="802">
        <v>0</v>
      </c>
      <c r="AQ116" s="803"/>
      <c r="AR116" s="803"/>
      <c r="AS116" s="803"/>
      <c r="AT116" s="804"/>
      <c r="AU116" s="916"/>
      <c r="AV116" s="917"/>
      <c r="AW116" s="917"/>
      <c r="AX116" s="917"/>
      <c r="AY116" s="917"/>
      <c r="AZ116" s="844" t="s">
        <v>409</v>
      </c>
      <c r="BA116" s="845"/>
      <c r="BB116" s="845"/>
      <c r="BC116" s="845"/>
      <c r="BD116" s="845"/>
      <c r="BE116" s="845"/>
      <c r="BF116" s="845"/>
      <c r="BG116" s="845"/>
      <c r="BH116" s="845"/>
      <c r="BI116" s="845"/>
      <c r="BJ116" s="845"/>
      <c r="BK116" s="845"/>
      <c r="BL116" s="845"/>
      <c r="BM116" s="845"/>
      <c r="BN116" s="845"/>
      <c r="BO116" s="845"/>
      <c r="BP116" s="846"/>
      <c r="BQ116" s="791" t="s">
        <v>102</v>
      </c>
      <c r="BR116" s="792"/>
      <c r="BS116" s="792"/>
      <c r="BT116" s="792"/>
      <c r="BU116" s="792"/>
      <c r="BV116" s="792" t="s">
        <v>102</v>
      </c>
      <c r="BW116" s="792"/>
      <c r="BX116" s="792"/>
      <c r="BY116" s="792"/>
      <c r="BZ116" s="792"/>
      <c r="CA116" s="792" t="s">
        <v>102</v>
      </c>
      <c r="CB116" s="792"/>
      <c r="CC116" s="792"/>
      <c r="CD116" s="792"/>
      <c r="CE116" s="792"/>
      <c r="CF116" s="856" t="s">
        <v>102</v>
      </c>
      <c r="CG116" s="857"/>
      <c r="CH116" s="857"/>
      <c r="CI116" s="857"/>
      <c r="CJ116" s="857"/>
      <c r="CK116" s="911"/>
      <c r="CL116" s="796"/>
      <c r="CM116" s="799" t="s">
        <v>410</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102</v>
      </c>
      <c r="DH116" s="792"/>
      <c r="DI116" s="792"/>
      <c r="DJ116" s="792"/>
      <c r="DK116" s="792"/>
      <c r="DL116" s="792" t="s">
        <v>102</v>
      </c>
      <c r="DM116" s="792"/>
      <c r="DN116" s="792"/>
      <c r="DO116" s="792"/>
      <c r="DP116" s="792"/>
      <c r="DQ116" s="792" t="s">
        <v>102</v>
      </c>
      <c r="DR116" s="792"/>
      <c r="DS116" s="792"/>
      <c r="DT116" s="792"/>
      <c r="DU116" s="792"/>
      <c r="DV116" s="769" t="s">
        <v>102</v>
      </c>
      <c r="DW116" s="769"/>
      <c r="DX116" s="769"/>
      <c r="DY116" s="769"/>
      <c r="DZ116" s="770"/>
    </row>
    <row r="117" spans="1:130" s="191" customFormat="1" ht="26.25" customHeight="1">
      <c r="A117" s="881" t="s">
        <v>138</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411</v>
      </c>
      <c r="Z117" s="883"/>
      <c r="AA117" s="888">
        <v>69827053</v>
      </c>
      <c r="AB117" s="889"/>
      <c r="AC117" s="889"/>
      <c r="AD117" s="889"/>
      <c r="AE117" s="890"/>
      <c r="AF117" s="891">
        <v>68061855</v>
      </c>
      <c r="AG117" s="889"/>
      <c r="AH117" s="889"/>
      <c r="AI117" s="889"/>
      <c r="AJ117" s="890"/>
      <c r="AK117" s="891">
        <v>67326462</v>
      </c>
      <c r="AL117" s="889"/>
      <c r="AM117" s="889"/>
      <c r="AN117" s="889"/>
      <c r="AO117" s="890"/>
      <c r="AP117" s="892"/>
      <c r="AQ117" s="893"/>
      <c r="AR117" s="893"/>
      <c r="AS117" s="893"/>
      <c r="AT117" s="894"/>
      <c r="AU117" s="916"/>
      <c r="AV117" s="917"/>
      <c r="AW117" s="917"/>
      <c r="AX117" s="917"/>
      <c r="AY117" s="917"/>
      <c r="AZ117" s="790" t="s">
        <v>412</v>
      </c>
      <c r="BA117" s="725"/>
      <c r="BB117" s="725"/>
      <c r="BC117" s="725"/>
      <c r="BD117" s="725"/>
      <c r="BE117" s="725"/>
      <c r="BF117" s="725"/>
      <c r="BG117" s="725"/>
      <c r="BH117" s="725"/>
      <c r="BI117" s="725"/>
      <c r="BJ117" s="725"/>
      <c r="BK117" s="725"/>
      <c r="BL117" s="725"/>
      <c r="BM117" s="725"/>
      <c r="BN117" s="725"/>
      <c r="BO117" s="725"/>
      <c r="BP117" s="726"/>
      <c r="BQ117" s="791" t="s">
        <v>102</v>
      </c>
      <c r="BR117" s="792"/>
      <c r="BS117" s="792"/>
      <c r="BT117" s="792"/>
      <c r="BU117" s="792"/>
      <c r="BV117" s="792" t="s">
        <v>102</v>
      </c>
      <c r="BW117" s="792"/>
      <c r="BX117" s="792"/>
      <c r="BY117" s="792"/>
      <c r="BZ117" s="792"/>
      <c r="CA117" s="792" t="s">
        <v>102</v>
      </c>
      <c r="CB117" s="792"/>
      <c r="CC117" s="792"/>
      <c r="CD117" s="792"/>
      <c r="CE117" s="792"/>
      <c r="CF117" s="856" t="s">
        <v>102</v>
      </c>
      <c r="CG117" s="857"/>
      <c r="CH117" s="857"/>
      <c r="CI117" s="857"/>
      <c r="CJ117" s="857"/>
      <c r="CK117" s="911"/>
      <c r="CL117" s="796"/>
      <c r="CM117" s="799" t="s">
        <v>413</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102</v>
      </c>
      <c r="DH117" s="792"/>
      <c r="DI117" s="792"/>
      <c r="DJ117" s="792"/>
      <c r="DK117" s="792"/>
      <c r="DL117" s="792" t="s">
        <v>102</v>
      </c>
      <c r="DM117" s="792"/>
      <c r="DN117" s="792"/>
      <c r="DO117" s="792"/>
      <c r="DP117" s="792"/>
      <c r="DQ117" s="792" t="s">
        <v>102</v>
      </c>
      <c r="DR117" s="792"/>
      <c r="DS117" s="792"/>
      <c r="DT117" s="792"/>
      <c r="DU117" s="792"/>
      <c r="DV117" s="769" t="s">
        <v>102</v>
      </c>
      <c r="DW117" s="769"/>
      <c r="DX117" s="769"/>
      <c r="DY117" s="769"/>
      <c r="DZ117" s="770"/>
    </row>
    <row r="118" spans="1:130" s="191" customFormat="1" ht="26.25" customHeight="1">
      <c r="A118" s="881" t="s">
        <v>386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384</v>
      </c>
      <c r="AB118" s="882"/>
      <c r="AC118" s="882"/>
      <c r="AD118" s="882"/>
      <c r="AE118" s="883"/>
      <c r="AF118" s="884" t="s">
        <v>277</v>
      </c>
      <c r="AG118" s="882"/>
      <c r="AH118" s="882"/>
      <c r="AI118" s="882"/>
      <c r="AJ118" s="883"/>
      <c r="AK118" s="884" t="s">
        <v>276</v>
      </c>
      <c r="AL118" s="882"/>
      <c r="AM118" s="882"/>
      <c r="AN118" s="882"/>
      <c r="AO118" s="883"/>
      <c r="AP118" s="885" t="s">
        <v>385</v>
      </c>
      <c r="AQ118" s="886"/>
      <c r="AR118" s="886"/>
      <c r="AS118" s="886"/>
      <c r="AT118" s="887"/>
      <c r="AU118" s="916"/>
      <c r="AV118" s="917"/>
      <c r="AW118" s="917"/>
      <c r="AX118" s="917"/>
      <c r="AY118" s="917"/>
      <c r="AZ118" s="860" t="s">
        <v>414</v>
      </c>
      <c r="BA118" s="861"/>
      <c r="BB118" s="861"/>
      <c r="BC118" s="861"/>
      <c r="BD118" s="861"/>
      <c r="BE118" s="861"/>
      <c r="BF118" s="861"/>
      <c r="BG118" s="861"/>
      <c r="BH118" s="861"/>
      <c r="BI118" s="861"/>
      <c r="BJ118" s="861"/>
      <c r="BK118" s="861"/>
      <c r="BL118" s="861"/>
      <c r="BM118" s="861"/>
      <c r="BN118" s="861"/>
      <c r="BO118" s="861"/>
      <c r="BP118" s="862"/>
      <c r="BQ118" s="843" t="s">
        <v>102</v>
      </c>
      <c r="BR118" s="823"/>
      <c r="BS118" s="823"/>
      <c r="BT118" s="823"/>
      <c r="BU118" s="823"/>
      <c r="BV118" s="823" t="s">
        <v>102</v>
      </c>
      <c r="BW118" s="823"/>
      <c r="BX118" s="823"/>
      <c r="BY118" s="823"/>
      <c r="BZ118" s="823"/>
      <c r="CA118" s="823" t="s">
        <v>102</v>
      </c>
      <c r="CB118" s="823"/>
      <c r="CC118" s="823"/>
      <c r="CD118" s="823"/>
      <c r="CE118" s="823"/>
      <c r="CF118" s="856" t="s">
        <v>102</v>
      </c>
      <c r="CG118" s="857"/>
      <c r="CH118" s="857"/>
      <c r="CI118" s="857"/>
      <c r="CJ118" s="857"/>
      <c r="CK118" s="911"/>
      <c r="CL118" s="796"/>
      <c r="CM118" s="799" t="s">
        <v>415</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102</v>
      </c>
      <c r="DH118" s="792"/>
      <c r="DI118" s="792"/>
      <c r="DJ118" s="792"/>
      <c r="DK118" s="792"/>
      <c r="DL118" s="792" t="s">
        <v>102</v>
      </c>
      <c r="DM118" s="792"/>
      <c r="DN118" s="792"/>
      <c r="DO118" s="792"/>
      <c r="DP118" s="792"/>
      <c r="DQ118" s="792" t="s">
        <v>102</v>
      </c>
      <c r="DR118" s="792"/>
      <c r="DS118" s="792"/>
      <c r="DT118" s="792"/>
      <c r="DU118" s="792"/>
      <c r="DV118" s="769" t="s">
        <v>102</v>
      </c>
      <c r="DW118" s="769"/>
      <c r="DX118" s="769"/>
      <c r="DY118" s="769"/>
      <c r="DZ118" s="770"/>
    </row>
    <row r="119" spans="1:130" s="191" customFormat="1" ht="26.25" customHeight="1">
      <c r="A119" s="793" t="s">
        <v>389</v>
      </c>
      <c r="B119" s="794"/>
      <c r="C119" s="871" t="s">
        <v>390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102</v>
      </c>
      <c r="AB119" s="875"/>
      <c r="AC119" s="875"/>
      <c r="AD119" s="875"/>
      <c r="AE119" s="876"/>
      <c r="AF119" s="877" t="s">
        <v>102</v>
      </c>
      <c r="AG119" s="875"/>
      <c r="AH119" s="875"/>
      <c r="AI119" s="875"/>
      <c r="AJ119" s="876"/>
      <c r="AK119" s="877" t="s">
        <v>102</v>
      </c>
      <c r="AL119" s="875"/>
      <c r="AM119" s="875"/>
      <c r="AN119" s="875"/>
      <c r="AO119" s="876"/>
      <c r="AP119" s="878" t="s">
        <v>102</v>
      </c>
      <c r="AQ119" s="879"/>
      <c r="AR119" s="879"/>
      <c r="AS119" s="879"/>
      <c r="AT119" s="880"/>
      <c r="AU119" s="918"/>
      <c r="AV119" s="919"/>
      <c r="AW119" s="919"/>
      <c r="AX119" s="919"/>
      <c r="AY119" s="919"/>
      <c r="AZ119" s="222" t="s">
        <v>138</v>
      </c>
      <c r="BA119" s="222"/>
      <c r="BB119" s="222"/>
      <c r="BC119" s="222"/>
      <c r="BD119" s="222"/>
      <c r="BE119" s="222"/>
      <c r="BF119" s="222"/>
      <c r="BG119" s="222"/>
      <c r="BH119" s="222"/>
      <c r="BI119" s="222"/>
      <c r="BJ119" s="222"/>
      <c r="BK119" s="222"/>
      <c r="BL119" s="222"/>
      <c r="BM119" s="222"/>
      <c r="BN119" s="222"/>
      <c r="BO119" s="858" t="s">
        <v>416</v>
      </c>
      <c r="BP119" s="859"/>
      <c r="BQ119" s="843">
        <v>849594765</v>
      </c>
      <c r="BR119" s="823"/>
      <c r="BS119" s="823"/>
      <c r="BT119" s="823"/>
      <c r="BU119" s="823"/>
      <c r="BV119" s="823">
        <v>844923370</v>
      </c>
      <c r="BW119" s="823"/>
      <c r="BX119" s="823"/>
      <c r="BY119" s="823"/>
      <c r="BZ119" s="823"/>
      <c r="CA119" s="823">
        <v>832343740</v>
      </c>
      <c r="CB119" s="823"/>
      <c r="CC119" s="823"/>
      <c r="CD119" s="823"/>
      <c r="CE119" s="823"/>
      <c r="CF119" s="721"/>
      <c r="CG119" s="722"/>
      <c r="CH119" s="722"/>
      <c r="CI119" s="722"/>
      <c r="CJ119" s="812"/>
      <c r="CK119" s="912"/>
      <c r="CL119" s="798"/>
      <c r="CM119" s="816" t="s">
        <v>417</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v>143298</v>
      </c>
      <c r="DH119" s="792"/>
      <c r="DI119" s="792"/>
      <c r="DJ119" s="792"/>
      <c r="DK119" s="792"/>
      <c r="DL119" s="792">
        <v>121053</v>
      </c>
      <c r="DM119" s="792"/>
      <c r="DN119" s="792"/>
      <c r="DO119" s="792"/>
      <c r="DP119" s="792"/>
      <c r="DQ119" s="792">
        <v>103921</v>
      </c>
      <c r="DR119" s="792"/>
      <c r="DS119" s="792"/>
      <c r="DT119" s="792"/>
      <c r="DU119" s="792"/>
      <c r="DV119" s="769">
        <v>0</v>
      </c>
      <c r="DW119" s="769"/>
      <c r="DX119" s="769"/>
      <c r="DY119" s="769"/>
      <c r="DZ119" s="770"/>
    </row>
    <row r="120" spans="1:130" s="191" customFormat="1" ht="26.25" customHeight="1">
      <c r="A120" s="795"/>
      <c r="B120" s="796"/>
      <c r="C120" s="799" t="s">
        <v>394</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348</v>
      </c>
      <c r="AB120" s="755"/>
      <c r="AC120" s="755"/>
      <c r="AD120" s="755"/>
      <c r="AE120" s="756"/>
      <c r="AF120" s="757" t="s">
        <v>348</v>
      </c>
      <c r="AG120" s="755"/>
      <c r="AH120" s="755"/>
      <c r="AI120" s="755"/>
      <c r="AJ120" s="756"/>
      <c r="AK120" s="757" t="s">
        <v>348</v>
      </c>
      <c r="AL120" s="755"/>
      <c r="AM120" s="755"/>
      <c r="AN120" s="755"/>
      <c r="AO120" s="756"/>
      <c r="AP120" s="802" t="s">
        <v>348</v>
      </c>
      <c r="AQ120" s="803"/>
      <c r="AR120" s="803"/>
      <c r="AS120" s="803"/>
      <c r="AT120" s="804"/>
      <c r="AU120" s="863" t="s">
        <v>418</v>
      </c>
      <c r="AV120" s="864"/>
      <c r="AW120" s="864"/>
      <c r="AX120" s="864"/>
      <c r="AY120" s="865"/>
      <c r="AZ120" s="837" t="s">
        <v>419</v>
      </c>
      <c r="BA120" s="783"/>
      <c r="BB120" s="783"/>
      <c r="BC120" s="783"/>
      <c r="BD120" s="783"/>
      <c r="BE120" s="783"/>
      <c r="BF120" s="783"/>
      <c r="BG120" s="783"/>
      <c r="BH120" s="783"/>
      <c r="BI120" s="783"/>
      <c r="BJ120" s="783"/>
      <c r="BK120" s="783"/>
      <c r="BL120" s="783"/>
      <c r="BM120" s="783"/>
      <c r="BN120" s="783"/>
      <c r="BO120" s="783"/>
      <c r="BP120" s="784"/>
      <c r="BQ120" s="838">
        <v>59041265</v>
      </c>
      <c r="BR120" s="820"/>
      <c r="BS120" s="820"/>
      <c r="BT120" s="820"/>
      <c r="BU120" s="820"/>
      <c r="BV120" s="820">
        <v>60803779</v>
      </c>
      <c r="BW120" s="820"/>
      <c r="BX120" s="820"/>
      <c r="BY120" s="820"/>
      <c r="BZ120" s="820"/>
      <c r="CA120" s="820">
        <v>62932447</v>
      </c>
      <c r="CB120" s="820"/>
      <c r="CC120" s="820"/>
      <c r="CD120" s="820"/>
      <c r="CE120" s="820"/>
      <c r="CF120" s="847">
        <v>29.4</v>
      </c>
      <c r="CG120" s="848"/>
      <c r="CH120" s="848"/>
      <c r="CI120" s="848"/>
      <c r="CJ120" s="848"/>
      <c r="CK120" s="849" t="s">
        <v>420</v>
      </c>
      <c r="CL120" s="829"/>
      <c r="CM120" s="829"/>
      <c r="CN120" s="829"/>
      <c r="CO120" s="830"/>
      <c r="CP120" s="853" t="s">
        <v>359</v>
      </c>
      <c r="CQ120" s="854"/>
      <c r="CR120" s="854"/>
      <c r="CS120" s="854"/>
      <c r="CT120" s="854"/>
      <c r="CU120" s="854"/>
      <c r="CV120" s="854"/>
      <c r="CW120" s="854"/>
      <c r="CX120" s="854"/>
      <c r="CY120" s="854"/>
      <c r="CZ120" s="854"/>
      <c r="DA120" s="854"/>
      <c r="DB120" s="854"/>
      <c r="DC120" s="854"/>
      <c r="DD120" s="854"/>
      <c r="DE120" s="854"/>
      <c r="DF120" s="855"/>
      <c r="DG120" s="838" t="s">
        <v>348</v>
      </c>
      <c r="DH120" s="820"/>
      <c r="DI120" s="820"/>
      <c r="DJ120" s="820"/>
      <c r="DK120" s="820"/>
      <c r="DL120" s="820" t="s">
        <v>348</v>
      </c>
      <c r="DM120" s="820"/>
      <c r="DN120" s="820"/>
      <c r="DO120" s="820"/>
      <c r="DP120" s="820"/>
      <c r="DQ120" s="820" t="s">
        <v>348</v>
      </c>
      <c r="DR120" s="820"/>
      <c r="DS120" s="820"/>
      <c r="DT120" s="820"/>
      <c r="DU120" s="820"/>
      <c r="DV120" s="821" t="s">
        <v>348</v>
      </c>
      <c r="DW120" s="821"/>
      <c r="DX120" s="821"/>
      <c r="DY120" s="821"/>
      <c r="DZ120" s="822"/>
    </row>
    <row r="121" spans="1:130" s="191" customFormat="1" ht="26.25" customHeight="1">
      <c r="A121" s="795"/>
      <c r="B121" s="796"/>
      <c r="C121" s="844" t="s">
        <v>421</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2964077</v>
      </c>
      <c r="AB121" s="755"/>
      <c r="AC121" s="755"/>
      <c r="AD121" s="755"/>
      <c r="AE121" s="756"/>
      <c r="AF121" s="757">
        <v>2087735</v>
      </c>
      <c r="AG121" s="755"/>
      <c r="AH121" s="755"/>
      <c r="AI121" s="755"/>
      <c r="AJ121" s="756"/>
      <c r="AK121" s="757">
        <v>1770919</v>
      </c>
      <c r="AL121" s="755"/>
      <c r="AM121" s="755"/>
      <c r="AN121" s="755"/>
      <c r="AO121" s="756"/>
      <c r="AP121" s="802">
        <v>0.8</v>
      </c>
      <c r="AQ121" s="803"/>
      <c r="AR121" s="803"/>
      <c r="AS121" s="803"/>
      <c r="AT121" s="804"/>
      <c r="AU121" s="866"/>
      <c r="AV121" s="867"/>
      <c r="AW121" s="867"/>
      <c r="AX121" s="867"/>
      <c r="AY121" s="868"/>
      <c r="AZ121" s="790" t="s">
        <v>422</v>
      </c>
      <c r="BA121" s="725"/>
      <c r="BB121" s="725"/>
      <c r="BC121" s="725"/>
      <c r="BD121" s="725"/>
      <c r="BE121" s="725"/>
      <c r="BF121" s="725"/>
      <c r="BG121" s="725"/>
      <c r="BH121" s="725"/>
      <c r="BI121" s="725"/>
      <c r="BJ121" s="725"/>
      <c r="BK121" s="725"/>
      <c r="BL121" s="725"/>
      <c r="BM121" s="725"/>
      <c r="BN121" s="725"/>
      <c r="BO121" s="725"/>
      <c r="BP121" s="726"/>
      <c r="BQ121" s="791">
        <v>17074857</v>
      </c>
      <c r="BR121" s="792"/>
      <c r="BS121" s="792"/>
      <c r="BT121" s="792"/>
      <c r="BU121" s="792"/>
      <c r="BV121" s="792">
        <v>16107811</v>
      </c>
      <c r="BW121" s="792"/>
      <c r="BX121" s="792"/>
      <c r="BY121" s="792"/>
      <c r="BZ121" s="792"/>
      <c r="CA121" s="792">
        <v>15257948</v>
      </c>
      <c r="CB121" s="792"/>
      <c r="CC121" s="792"/>
      <c r="CD121" s="792"/>
      <c r="CE121" s="792"/>
      <c r="CF121" s="856">
        <v>7.1</v>
      </c>
      <c r="CG121" s="857"/>
      <c r="CH121" s="857"/>
      <c r="CI121" s="857"/>
      <c r="CJ121" s="857"/>
      <c r="CK121" s="850"/>
      <c r="CL121" s="832"/>
      <c r="CM121" s="832"/>
      <c r="CN121" s="832"/>
      <c r="CO121" s="833"/>
      <c r="CP121" s="813" t="s">
        <v>423</v>
      </c>
      <c r="CQ121" s="814"/>
      <c r="CR121" s="814"/>
      <c r="CS121" s="814"/>
      <c r="CT121" s="814"/>
      <c r="CU121" s="814"/>
      <c r="CV121" s="814"/>
      <c r="CW121" s="814"/>
      <c r="CX121" s="814"/>
      <c r="CY121" s="814"/>
      <c r="CZ121" s="814"/>
      <c r="DA121" s="814"/>
      <c r="DB121" s="814"/>
      <c r="DC121" s="814"/>
      <c r="DD121" s="814"/>
      <c r="DE121" s="814"/>
      <c r="DF121" s="815"/>
      <c r="DG121" s="791" t="s">
        <v>348</v>
      </c>
      <c r="DH121" s="792"/>
      <c r="DI121" s="792"/>
      <c r="DJ121" s="792"/>
      <c r="DK121" s="792"/>
      <c r="DL121" s="792" t="s">
        <v>348</v>
      </c>
      <c r="DM121" s="792"/>
      <c r="DN121" s="792"/>
      <c r="DO121" s="792"/>
      <c r="DP121" s="792"/>
      <c r="DQ121" s="792" t="s">
        <v>348</v>
      </c>
      <c r="DR121" s="792"/>
      <c r="DS121" s="792"/>
      <c r="DT121" s="792"/>
      <c r="DU121" s="792"/>
      <c r="DV121" s="769" t="s">
        <v>348</v>
      </c>
      <c r="DW121" s="769"/>
      <c r="DX121" s="769"/>
      <c r="DY121" s="769"/>
      <c r="DZ121" s="770"/>
    </row>
    <row r="122" spans="1:130" s="191" customFormat="1" ht="26.25" customHeight="1">
      <c r="A122" s="795"/>
      <c r="B122" s="796"/>
      <c r="C122" s="799" t="s">
        <v>404</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t="s">
        <v>348</v>
      </c>
      <c r="AB122" s="755"/>
      <c r="AC122" s="755"/>
      <c r="AD122" s="755"/>
      <c r="AE122" s="756"/>
      <c r="AF122" s="757" t="s">
        <v>348</v>
      </c>
      <c r="AG122" s="755"/>
      <c r="AH122" s="755"/>
      <c r="AI122" s="755"/>
      <c r="AJ122" s="756"/>
      <c r="AK122" s="757" t="s">
        <v>348</v>
      </c>
      <c r="AL122" s="755"/>
      <c r="AM122" s="755"/>
      <c r="AN122" s="755"/>
      <c r="AO122" s="756"/>
      <c r="AP122" s="802" t="s">
        <v>348</v>
      </c>
      <c r="AQ122" s="803"/>
      <c r="AR122" s="803"/>
      <c r="AS122" s="803"/>
      <c r="AT122" s="804"/>
      <c r="AU122" s="866"/>
      <c r="AV122" s="867"/>
      <c r="AW122" s="867"/>
      <c r="AX122" s="867"/>
      <c r="AY122" s="868"/>
      <c r="AZ122" s="860" t="s">
        <v>424</v>
      </c>
      <c r="BA122" s="861"/>
      <c r="BB122" s="861"/>
      <c r="BC122" s="861"/>
      <c r="BD122" s="861"/>
      <c r="BE122" s="861"/>
      <c r="BF122" s="861"/>
      <c r="BG122" s="861"/>
      <c r="BH122" s="861"/>
      <c r="BI122" s="861"/>
      <c r="BJ122" s="861"/>
      <c r="BK122" s="861"/>
      <c r="BL122" s="861"/>
      <c r="BM122" s="861"/>
      <c r="BN122" s="861"/>
      <c r="BO122" s="861"/>
      <c r="BP122" s="862"/>
      <c r="BQ122" s="843">
        <v>542179029</v>
      </c>
      <c r="BR122" s="823"/>
      <c r="BS122" s="823"/>
      <c r="BT122" s="823"/>
      <c r="BU122" s="823"/>
      <c r="BV122" s="823">
        <v>536032583</v>
      </c>
      <c r="BW122" s="823"/>
      <c r="BX122" s="823"/>
      <c r="BY122" s="823"/>
      <c r="BZ122" s="823"/>
      <c r="CA122" s="823">
        <v>525119209</v>
      </c>
      <c r="CB122" s="823"/>
      <c r="CC122" s="823"/>
      <c r="CD122" s="823"/>
      <c r="CE122" s="823"/>
      <c r="CF122" s="824">
        <v>245.7</v>
      </c>
      <c r="CG122" s="825"/>
      <c r="CH122" s="825"/>
      <c r="CI122" s="825"/>
      <c r="CJ122" s="825"/>
      <c r="CK122" s="850"/>
      <c r="CL122" s="832"/>
      <c r="CM122" s="832"/>
      <c r="CN122" s="832"/>
      <c r="CO122" s="833"/>
      <c r="CP122" s="813" t="s">
        <v>363</v>
      </c>
      <c r="CQ122" s="814"/>
      <c r="CR122" s="814"/>
      <c r="CS122" s="814"/>
      <c r="CT122" s="814"/>
      <c r="CU122" s="814"/>
      <c r="CV122" s="814"/>
      <c r="CW122" s="814"/>
      <c r="CX122" s="814"/>
      <c r="CY122" s="814"/>
      <c r="CZ122" s="814"/>
      <c r="DA122" s="814"/>
      <c r="DB122" s="814"/>
      <c r="DC122" s="814"/>
      <c r="DD122" s="814"/>
      <c r="DE122" s="814"/>
      <c r="DF122" s="815"/>
      <c r="DG122" s="791" t="s">
        <v>102</v>
      </c>
      <c r="DH122" s="792"/>
      <c r="DI122" s="792"/>
      <c r="DJ122" s="792"/>
      <c r="DK122" s="792"/>
      <c r="DL122" s="792" t="s">
        <v>102</v>
      </c>
      <c r="DM122" s="792"/>
      <c r="DN122" s="792"/>
      <c r="DO122" s="792"/>
      <c r="DP122" s="792"/>
      <c r="DQ122" s="792" t="s">
        <v>102</v>
      </c>
      <c r="DR122" s="792"/>
      <c r="DS122" s="792"/>
      <c r="DT122" s="792"/>
      <c r="DU122" s="792"/>
      <c r="DV122" s="769" t="s">
        <v>102</v>
      </c>
      <c r="DW122" s="769"/>
      <c r="DX122" s="769"/>
      <c r="DY122" s="769"/>
      <c r="DZ122" s="770"/>
    </row>
    <row r="123" spans="1:130" s="191" customFormat="1" ht="26.25" customHeight="1">
      <c r="A123" s="795"/>
      <c r="B123" s="796"/>
      <c r="C123" s="799" t="s">
        <v>410</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102</v>
      </c>
      <c r="AB123" s="755"/>
      <c r="AC123" s="755"/>
      <c r="AD123" s="755"/>
      <c r="AE123" s="756"/>
      <c r="AF123" s="757" t="s">
        <v>102</v>
      </c>
      <c r="AG123" s="755"/>
      <c r="AH123" s="755"/>
      <c r="AI123" s="755"/>
      <c r="AJ123" s="756"/>
      <c r="AK123" s="757" t="s">
        <v>102</v>
      </c>
      <c r="AL123" s="755"/>
      <c r="AM123" s="755"/>
      <c r="AN123" s="755"/>
      <c r="AO123" s="756"/>
      <c r="AP123" s="802" t="s">
        <v>102</v>
      </c>
      <c r="AQ123" s="803"/>
      <c r="AR123" s="803"/>
      <c r="AS123" s="803"/>
      <c r="AT123" s="804"/>
      <c r="AU123" s="869"/>
      <c r="AV123" s="870"/>
      <c r="AW123" s="870"/>
      <c r="AX123" s="870"/>
      <c r="AY123" s="870"/>
      <c r="AZ123" s="222" t="s">
        <v>138</v>
      </c>
      <c r="BA123" s="222"/>
      <c r="BB123" s="222"/>
      <c r="BC123" s="222"/>
      <c r="BD123" s="222"/>
      <c r="BE123" s="222"/>
      <c r="BF123" s="222"/>
      <c r="BG123" s="222"/>
      <c r="BH123" s="222"/>
      <c r="BI123" s="222"/>
      <c r="BJ123" s="222"/>
      <c r="BK123" s="222"/>
      <c r="BL123" s="222"/>
      <c r="BM123" s="222"/>
      <c r="BN123" s="222"/>
      <c r="BO123" s="858" t="s">
        <v>425</v>
      </c>
      <c r="BP123" s="859"/>
      <c r="BQ123" s="810">
        <v>618295151</v>
      </c>
      <c r="BR123" s="811"/>
      <c r="BS123" s="811"/>
      <c r="BT123" s="811"/>
      <c r="BU123" s="811"/>
      <c r="BV123" s="811">
        <v>612944173</v>
      </c>
      <c r="BW123" s="811"/>
      <c r="BX123" s="811"/>
      <c r="BY123" s="811"/>
      <c r="BZ123" s="811"/>
      <c r="CA123" s="811">
        <v>603309604</v>
      </c>
      <c r="CB123" s="811"/>
      <c r="CC123" s="811"/>
      <c r="CD123" s="811"/>
      <c r="CE123" s="811"/>
      <c r="CF123" s="721"/>
      <c r="CG123" s="722"/>
      <c r="CH123" s="722"/>
      <c r="CI123" s="722"/>
      <c r="CJ123" s="812"/>
      <c r="CK123" s="850"/>
      <c r="CL123" s="832"/>
      <c r="CM123" s="832"/>
      <c r="CN123" s="832"/>
      <c r="CO123" s="833"/>
      <c r="CP123" s="813"/>
      <c r="CQ123" s="814"/>
      <c r="CR123" s="814"/>
      <c r="CS123" s="814"/>
      <c r="CT123" s="814"/>
      <c r="CU123" s="814"/>
      <c r="CV123" s="814"/>
      <c r="CW123" s="814"/>
      <c r="CX123" s="814"/>
      <c r="CY123" s="814"/>
      <c r="CZ123" s="814"/>
      <c r="DA123" s="814"/>
      <c r="DB123" s="814"/>
      <c r="DC123" s="814"/>
      <c r="DD123" s="814"/>
      <c r="DE123" s="814"/>
      <c r="DF123" s="815"/>
      <c r="DG123" s="791"/>
      <c r="DH123" s="792"/>
      <c r="DI123" s="792"/>
      <c r="DJ123" s="792"/>
      <c r="DK123" s="792"/>
      <c r="DL123" s="792"/>
      <c r="DM123" s="792"/>
      <c r="DN123" s="792"/>
      <c r="DO123" s="792"/>
      <c r="DP123" s="792"/>
      <c r="DQ123" s="792"/>
      <c r="DR123" s="792"/>
      <c r="DS123" s="792"/>
      <c r="DT123" s="792"/>
      <c r="DU123" s="792"/>
      <c r="DV123" s="769"/>
      <c r="DW123" s="769"/>
      <c r="DX123" s="769"/>
      <c r="DY123" s="769"/>
      <c r="DZ123" s="770"/>
    </row>
    <row r="124" spans="1:130" s="191" customFormat="1" ht="26.25" customHeight="1" thickBot="1">
      <c r="A124" s="795"/>
      <c r="B124" s="796"/>
      <c r="C124" s="799" t="s">
        <v>413</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102</v>
      </c>
      <c r="AB124" s="755"/>
      <c r="AC124" s="755"/>
      <c r="AD124" s="755"/>
      <c r="AE124" s="756"/>
      <c r="AF124" s="757" t="s">
        <v>102</v>
      </c>
      <c r="AG124" s="755"/>
      <c r="AH124" s="755"/>
      <c r="AI124" s="755"/>
      <c r="AJ124" s="756"/>
      <c r="AK124" s="757" t="s">
        <v>102</v>
      </c>
      <c r="AL124" s="755"/>
      <c r="AM124" s="755"/>
      <c r="AN124" s="755"/>
      <c r="AO124" s="756"/>
      <c r="AP124" s="802" t="s">
        <v>102</v>
      </c>
      <c r="AQ124" s="803"/>
      <c r="AR124" s="803"/>
      <c r="AS124" s="803"/>
      <c r="AT124" s="804"/>
      <c r="AU124" s="805" t="s">
        <v>426</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108.2</v>
      </c>
      <c r="BR124" s="809"/>
      <c r="BS124" s="809"/>
      <c r="BT124" s="809"/>
      <c r="BU124" s="809"/>
      <c r="BV124" s="809">
        <v>106.6</v>
      </c>
      <c r="BW124" s="809"/>
      <c r="BX124" s="809"/>
      <c r="BY124" s="809"/>
      <c r="BZ124" s="809"/>
      <c r="CA124" s="809">
        <v>107.1</v>
      </c>
      <c r="CB124" s="809"/>
      <c r="CC124" s="809"/>
      <c r="CD124" s="809"/>
      <c r="CE124" s="809"/>
      <c r="CF124" s="699"/>
      <c r="CG124" s="700"/>
      <c r="CH124" s="700"/>
      <c r="CI124" s="700"/>
      <c r="CJ124" s="839"/>
      <c r="CK124" s="851"/>
      <c r="CL124" s="851"/>
      <c r="CM124" s="851"/>
      <c r="CN124" s="851"/>
      <c r="CO124" s="852"/>
      <c r="CP124" s="840" t="s">
        <v>427</v>
      </c>
      <c r="CQ124" s="841"/>
      <c r="CR124" s="841"/>
      <c r="CS124" s="841"/>
      <c r="CT124" s="841"/>
      <c r="CU124" s="841"/>
      <c r="CV124" s="841"/>
      <c r="CW124" s="841"/>
      <c r="CX124" s="841"/>
      <c r="CY124" s="841"/>
      <c r="CZ124" s="841"/>
      <c r="DA124" s="841"/>
      <c r="DB124" s="841"/>
      <c r="DC124" s="841"/>
      <c r="DD124" s="841"/>
      <c r="DE124" s="841"/>
      <c r="DF124" s="842"/>
      <c r="DG124" s="843" t="s">
        <v>348</v>
      </c>
      <c r="DH124" s="823"/>
      <c r="DI124" s="823"/>
      <c r="DJ124" s="823"/>
      <c r="DK124" s="823"/>
      <c r="DL124" s="823" t="s">
        <v>348</v>
      </c>
      <c r="DM124" s="823"/>
      <c r="DN124" s="823"/>
      <c r="DO124" s="823"/>
      <c r="DP124" s="823"/>
      <c r="DQ124" s="823" t="s">
        <v>348</v>
      </c>
      <c r="DR124" s="823"/>
      <c r="DS124" s="823"/>
      <c r="DT124" s="823"/>
      <c r="DU124" s="823"/>
      <c r="DV124" s="826" t="s">
        <v>348</v>
      </c>
      <c r="DW124" s="826"/>
      <c r="DX124" s="826"/>
      <c r="DY124" s="826"/>
      <c r="DZ124" s="827"/>
    </row>
    <row r="125" spans="1:130" s="191" customFormat="1" ht="26.25" customHeight="1">
      <c r="A125" s="795"/>
      <c r="B125" s="796"/>
      <c r="C125" s="799" t="s">
        <v>415</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102</v>
      </c>
      <c r="AB125" s="755"/>
      <c r="AC125" s="755"/>
      <c r="AD125" s="755"/>
      <c r="AE125" s="756"/>
      <c r="AF125" s="757" t="s">
        <v>102</v>
      </c>
      <c r="AG125" s="755"/>
      <c r="AH125" s="755"/>
      <c r="AI125" s="755"/>
      <c r="AJ125" s="756"/>
      <c r="AK125" s="757" t="s">
        <v>102</v>
      </c>
      <c r="AL125" s="755"/>
      <c r="AM125" s="755"/>
      <c r="AN125" s="755"/>
      <c r="AO125" s="756"/>
      <c r="AP125" s="802" t="s">
        <v>102</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428</v>
      </c>
      <c r="CL125" s="829"/>
      <c r="CM125" s="829"/>
      <c r="CN125" s="829"/>
      <c r="CO125" s="830"/>
      <c r="CP125" s="837" t="s">
        <v>429</v>
      </c>
      <c r="CQ125" s="783"/>
      <c r="CR125" s="783"/>
      <c r="CS125" s="783"/>
      <c r="CT125" s="783"/>
      <c r="CU125" s="783"/>
      <c r="CV125" s="783"/>
      <c r="CW125" s="783"/>
      <c r="CX125" s="783"/>
      <c r="CY125" s="783"/>
      <c r="CZ125" s="783"/>
      <c r="DA125" s="783"/>
      <c r="DB125" s="783"/>
      <c r="DC125" s="783"/>
      <c r="DD125" s="783"/>
      <c r="DE125" s="783"/>
      <c r="DF125" s="784"/>
      <c r="DG125" s="838" t="s">
        <v>102</v>
      </c>
      <c r="DH125" s="820"/>
      <c r="DI125" s="820"/>
      <c r="DJ125" s="820"/>
      <c r="DK125" s="820"/>
      <c r="DL125" s="820" t="s">
        <v>102</v>
      </c>
      <c r="DM125" s="820"/>
      <c r="DN125" s="820"/>
      <c r="DO125" s="820"/>
      <c r="DP125" s="820"/>
      <c r="DQ125" s="820" t="s">
        <v>102</v>
      </c>
      <c r="DR125" s="820"/>
      <c r="DS125" s="820"/>
      <c r="DT125" s="820"/>
      <c r="DU125" s="820"/>
      <c r="DV125" s="821" t="s">
        <v>102</v>
      </c>
      <c r="DW125" s="821"/>
      <c r="DX125" s="821"/>
      <c r="DY125" s="821"/>
      <c r="DZ125" s="822"/>
    </row>
    <row r="126" spans="1:130" s="191" customFormat="1" ht="26.25" customHeight="1" thickBot="1">
      <c r="A126" s="795"/>
      <c r="B126" s="796"/>
      <c r="C126" s="799" t="s">
        <v>417</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t="s">
        <v>102</v>
      </c>
      <c r="AB126" s="755"/>
      <c r="AC126" s="755"/>
      <c r="AD126" s="755"/>
      <c r="AE126" s="756"/>
      <c r="AF126" s="757" t="s">
        <v>102</v>
      </c>
      <c r="AG126" s="755"/>
      <c r="AH126" s="755"/>
      <c r="AI126" s="755"/>
      <c r="AJ126" s="756"/>
      <c r="AK126" s="757" t="s">
        <v>102</v>
      </c>
      <c r="AL126" s="755"/>
      <c r="AM126" s="755"/>
      <c r="AN126" s="755"/>
      <c r="AO126" s="756"/>
      <c r="AP126" s="802" t="s">
        <v>102</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430</v>
      </c>
      <c r="CQ126" s="725"/>
      <c r="CR126" s="725"/>
      <c r="CS126" s="725"/>
      <c r="CT126" s="725"/>
      <c r="CU126" s="725"/>
      <c r="CV126" s="725"/>
      <c r="CW126" s="725"/>
      <c r="CX126" s="725"/>
      <c r="CY126" s="725"/>
      <c r="CZ126" s="725"/>
      <c r="DA126" s="725"/>
      <c r="DB126" s="725"/>
      <c r="DC126" s="725"/>
      <c r="DD126" s="725"/>
      <c r="DE126" s="725"/>
      <c r="DF126" s="726"/>
      <c r="DG126" s="791" t="s">
        <v>102</v>
      </c>
      <c r="DH126" s="792"/>
      <c r="DI126" s="792"/>
      <c r="DJ126" s="792"/>
      <c r="DK126" s="792"/>
      <c r="DL126" s="792" t="s">
        <v>102</v>
      </c>
      <c r="DM126" s="792"/>
      <c r="DN126" s="792"/>
      <c r="DO126" s="792"/>
      <c r="DP126" s="792"/>
      <c r="DQ126" s="792" t="s">
        <v>102</v>
      </c>
      <c r="DR126" s="792"/>
      <c r="DS126" s="792"/>
      <c r="DT126" s="792"/>
      <c r="DU126" s="792"/>
      <c r="DV126" s="769" t="s">
        <v>102</v>
      </c>
      <c r="DW126" s="769"/>
      <c r="DX126" s="769"/>
      <c r="DY126" s="769"/>
      <c r="DZ126" s="770"/>
    </row>
    <row r="127" spans="1:130" s="191" customFormat="1" ht="26.25" customHeight="1">
      <c r="A127" s="797"/>
      <c r="B127" s="798"/>
      <c r="C127" s="816" t="s">
        <v>431</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22520</v>
      </c>
      <c r="AB127" s="755"/>
      <c r="AC127" s="755"/>
      <c r="AD127" s="755"/>
      <c r="AE127" s="756"/>
      <c r="AF127" s="757">
        <v>20048</v>
      </c>
      <c r="AG127" s="755"/>
      <c r="AH127" s="755"/>
      <c r="AI127" s="755"/>
      <c r="AJ127" s="756"/>
      <c r="AK127" s="757">
        <v>17318</v>
      </c>
      <c r="AL127" s="755"/>
      <c r="AM127" s="755"/>
      <c r="AN127" s="755"/>
      <c r="AO127" s="756"/>
      <c r="AP127" s="802">
        <v>0</v>
      </c>
      <c r="AQ127" s="803"/>
      <c r="AR127" s="803"/>
      <c r="AS127" s="803"/>
      <c r="AT127" s="804"/>
      <c r="AU127" s="227"/>
      <c r="AV127" s="227"/>
      <c r="AW127" s="227"/>
      <c r="AX127" s="819" t="s">
        <v>432</v>
      </c>
      <c r="AY127" s="787"/>
      <c r="AZ127" s="787"/>
      <c r="BA127" s="787"/>
      <c r="BB127" s="787"/>
      <c r="BC127" s="787"/>
      <c r="BD127" s="787"/>
      <c r="BE127" s="788"/>
      <c r="BF127" s="786" t="s">
        <v>433</v>
      </c>
      <c r="BG127" s="787"/>
      <c r="BH127" s="787"/>
      <c r="BI127" s="787"/>
      <c r="BJ127" s="787"/>
      <c r="BK127" s="787"/>
      <c r="BL127" s="788"/>
      <c r="BM127" s="786" t="s">
        <v>434</v>
      </c>
      <c r="BN127" s="787"/>
      <c r="BO127" s="787"/>
      <c r="BP127" s="787"/>
      <c r="BQ127" s="787"/>
      <c r="BR127" s="787"/>
      <c r="BS127" s="788"/>
      <c r="BT127" s="786" t="s">
        <v>435</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436</v>
      </c>
      <c r="CQ127" s="725"/>
      <c r="CR127" s="725"/>
      <c r="CS127" s="725"/>
      <c r="CT127" s="725"/>
      <c r="CU127" s="725"/>
      <c r="CV127" s="725"/>
      <c r="CW127" s="725"/>
      <c r="CX127" s="725"/>
      <c r="CY127" s="725"/>
      <c r="CZ127" s="725"/>
      <c r="DA127" s="725"/>
      <c r="DB127" s="725"/>
      <c r="DC127" s="725"/>
      <c r="DD127" s="725"/>
      <c r="DE127" s="725"/>
      <c r="DF127" s="726"/>
      <c r="DG127" s="791" t="s">
        <v>102</v>
      </c>
      <c r="DH127" s="792"/>
      <c r="DI127" s="792"/>
      <c r="DJ127" s="792"/>
      <c r="DK127" s="792"/>
      <c r="DL127" s="792" t="s">
        <v>102</v>
      </c>
      <c r="DM127" s="792"/>
      <c r="DN127" s="792"/>
      <c r="DO127" s="792"/>
      <c r="DP127" s="792"/>
      <c r="DQ127" s="792" t="s">
        <v>102</v>
      </c>
      <c r="DR127" s="792"/>
      <c r="DS127" s="792"/>
      <c r="DT127" s="792"/>
      <c r="DU127" s="792"/>
      <c r="DV127" s="769" t="s">
        <v>102</v>
      </c>
      <c r="DW127" s="769"/>
      <c r="DX127" s="769"/>
      <c r="DY127" s="769"/>
      <c r="DZ127" s="770"/>
    </row>
    <row r="128" spans="1:130" s="191" customFormat="1" ht="26.25" customHeight="1" thickBot="1">
      <c r="A128" s="771" t="s">
        <v>437</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438</v>
      </c>
      <c r="X128" s="773"/>
      <c r="Y128" s="773"/>
      <c r="Z128" s="774"/>
      <c r="AA128" s="775">
        <v>1251415</v>
      </c>
      <c r="AB128" s="776"/>
      <c r="AC128" s="776"/>
      <c r="AD128" s="776"/>
      <c r="AE128" s="777"/>
      <c r="AF128" s="778">
        <v>1269894</v>
      </c>
      <c r="AG128" s="776"/>
      <c r="AH128" s="776"/>
      <c r="AI128" s="776"/>
      <c r="AJ128" s="777"/>
      <c r="AK128" s="778">
        <v>1243262</v>
      </c>
      <c r="AL128" s="776"/>
      <c r="AM128" s="776"/>
      <c r="AN128" s="776"/>
      <c r="AO128" s="777"/>
      <c r="AP128" s="779"/>
      <c r="AQ128" s="780"/>
      <c r="AR128" s="780"/>
      <c r="AS128" s="780"/>
      <c r="AT128" s="781"/>
      <c r="AU128" s="227"/>
      <c r="AV128" s="227"/>
      <c r="AW128" s="227"/>
      <c r="AX128" s="782" t="s">
        <v>439</v>
      </c>
      <c r="AY128" s="783"/>
      <c r="AZ128" s="783"/>
      <c r="BA128" s="783"/>
      <c r="BB128" s="783"/>
      <c r="BC128" s="783"/>
      <c r="BD128" s="783"/>
      <c r="BE128" s="784"/>
      <c r="BF128" s="761" t="s">
        <v>102</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440</v>
      </c>
      <c r="CQ128" s="703"/>
      <c r="CR128" s="703"/>
      <c r="CS128" s="703"/>
      <c r="CT128" s="703"/>
      <c r="CU128" s="703"/>
      <c r="CV128" s="703"/>
      <c r="CW128" s="703"/>
      <c r="CX128" s="703"/>
      <c r="CY128" s="703"/>
      <c r="CZ128" s="703"/>
      <c r="DA128" s="703"/>
      <c r="DB128" s="703"/>
      <c r="DC128" s="703"/>
      <c r="DD128" s="703"/>
      <c r="DE128" s="703"/>
      <c r="DF128" s="704"/>
      <c r="DG128" s="765">
        <v>1805396</v>
      </c>
      <c r="DH128" s="766"/>
      <c r="DI128" s="766"/>
      <c r="DJ128" s="766"/>
      <c r="DK128" s="766"/>
      <c r="DL128" s="766">
        <v>1204904</v>
      </c>
      <c r="DM128" s="766"/>
      <c r="DN128" s="766"/>
      <c r="DO128" s="766"/>
      <c r="DP128" s="766"/>
      <c r="DQ128" s="766">
        <v>767948</v>
      </c>
      <c r="DR128" s="766"/>
      <c r="DS128" s="766"/>
      <c r="DT128" s="766"/>
      <c r="DU128" s="766"/>
      <c r="DV128" s="767">
        <v>0.4</v>
      </c>
      <c r="DW128" s="767"/>
      <c r="DX128" s="767"/>
      <c r="DY128" s="767"/>
      <c r="DZ128" s="768"/>
    </row>
    <row r="129" spans="1:131" s="191" customFormat="1" ht="26.25" customHeight="1">
      <c r="A129" s="749" t="s">
        <v>85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441</v>
      </c>
      <c r="X129" s="752"/>
      <c r="Y129" s="752"/>
      <c r="Z129" s="753"/>
      <c r="AA129" s="754">
        <v>258435173</v>
      </c>
      <c r="AB129" s="755"/>
      <c r="AC129" s="755"/>
      <c r="AD129" s="755"/>
      <c r="AE129" s="756"/>
      <c r="AF129" s="757">
        <v>262947395</v>
      </c>
      <c r="AG129" s="755"/>
      <c r="AH129" s="755"/>
      <c r="AI129" s="755"/>
      <c r="AJ129" s="756"/>
      <c r="AK129" s="757">
        <v>259855981</v>
      </c>
      <c r="AL129" s="755"/>
      <c r="AM129" s="755"/>
      <c r="AN129" s="755"/>
      <c r="AO129" s="756"/>
      <c r="AP129" s="758"/>
      <c r="AQ129" s="759"/>
      <c r="AR129" s="759"/>
      <c r="AS129" s="759"/>
      <c r="AT129" s="760"/>
      <c r="AU129" s="229"/>
      <c r="AV129" s="229"/>
      <c r="AW129" s="229"/>
      <c r="AX129" s="724" t="s">
        <v>442</v>
      </c>
      <c r="AY129" s="725"/>
      <c r="AZ129" s="725"/>
      <c r="BA129" s="725"/>
      <c r="BB129" s="725"/>
      <c r="BC129" s="725"/>
      <c r="BD129" s="725"/>
      <c r="BE129" s="726"/>
      <c r="BF129" s="744" t="s">
        <v>392</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443</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444</v>
      </c>
      <c r="X130" s="752"/>
      <c r="Y130" s="752"/>
      <c r="Z130" s="753"/>
      <c r="AA130" s="754">
        <v>44793701</v>
      </c>
      <c r="AB130" s="755"/>
      <c r="AC130" s="755"/>
      <c r="AD130" s="755"/>
      <c r="AE130" s="756"/>
      <c r="AF130" s="757">
        <v>45479282</v>
      </c>
      <c r="AG130" s="755"/>
      <c r="AH130" s="755"/>
      <c r="AI130" s="755"/>
      <c r="AJ130" s="756"/>
      <c r="AK130" s="757">
        <v>46106415</v>
      </c>
      <c r="AL130" s="755"/>
      <c r="AM130" s="755"/>
      <c r="AN130" s="755"/>
      <c r="AO130" s="756"/>
      <c r="AP130" s="758"/>
      <c r="AQ130" s="759"/>
      <c r="AR130" s="759"/>
      <c r="AS130" s="759"/>
      <c r="AT130" s="760"/>
      <c r="AU130" s="229"/>
      <c r="AV130" s="229"/>
      <c r="AW130" s="229"/>
      <c r="AX130" s="724" t="s">
        <v>445</v>
      </c>
      <c r="AY130" s="725"/>
      <c r="AZ130" s="725"/>
      <c r="BA130" s="725"/>
      <c r="BB130" s="725"/>
      <c r="BC130" s="725"/>
      <c r="BD130" s="725"/>
      <c r="BE130" s="726"/>
      <c r="BF130" s="727">
        <v>10</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446</v>
      </c>
      <c r="X131" s="735"/>
      <c r="Y131" s="735"/>
      <c r="Z131" s="736"/>
      <c r="AA131" s="737">
        <v>213641472</v>
      </c>
      <c r="AB131" s="738"/>
      <c r="AC131" s="738"/>
      <c r="AD131" s="738"/>
      <c r="AE131" s="739"/>
      <c r="AF131" s="740">
        <v>217468113</v>
      </c>
      <c r="AG131" s="738"/>
      <c r="AH131" s="738"/>
      <c r="AI131" s="738"/>
      <c r="AJ131" s="739"/>
      <c r="AK131" s="740">
        <v>213749566</v>
      </c>
      <c r="AL131" s="738"/>
      <c r="AM131" s="738"/>
      <c r="AN131" s="738"/>
      <c r="AO131" s="739"/>
      <c r="AP131" s="741"/>
      <c r="AQ131" s="742"/>
      <c r="AR131" s="742"/>
      <c r="AS131" s="742"/>
      <c r="AT131" s="743"/>
      <c r="AU131" s="229"/>
      <c r="AV131" s="229"/>
      <c r="AW131" s="229"/>
      <c r="AX131" s="702" t="s">
        <v>447</v>
      </c>
      <c r="AY131" s="703"/>
      <c r="AZ131" s="703"/>
      <c r="BA131" s="703"/>
      <c r="BB131" s="703"/>
      <c r="BC131" s="703"/>
      <c r="BD131" s="703"/>
      <c r="BE131" s="704"/>
      <c r="BF131" s="705">
        <v>107.1</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448</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449</v>
      </c>
      <c r="W132" s="715"/>
      <c r="X132" s="715"/>
      <c r="Y132" s="715"/>
      <c r="Z132" s="716"/>
      <c r="AA132" s="717">
        <v>11.131704340000001</v>
      </c>
      <c r="AB132" s="718"/>
      <c r="AC132" s="718"/>
      <c r="AD132" s="718"/>
      <c r="AE132" s="719"/>
      <c r="AF132" s="720">
        <v>9.8003696750000007</v>
      </c>
      <c r="AG132" s="718"/>
      <c r="AH132" s="718"/>
      <c r="AI132" s="718"/>
      <c r="AJ132" s="719"/>
      <c r="AK132" s="720">
        <v>9.3458833030000008</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450</v>
      </c>
      <c r="W133" s="694"/>
      <c r="X133" s="694"/>
      <c r="Y133" s="694"/>
      <c r="Z133" s="695"/>
      <c r="AA133" s="696">
        <v>12.1</v>
      </c>
      <c r="AB133" s="697"/>
      <c r="AC133" s="697"/>
      <c r="AD133" s="697"/>
      <c r="AE133" s="698"/>
      <c r="AF133" s="696">
        <v>11.2</v>
      </c>
      <c r="AG133" s="697"/>
      <c r="AH133" s="697"/>
      <c r="AI133" s="697"/>
      <c r="AJ133" s="698"/>
      <c r="AK133" s="696">
        <v>10</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451</v>
      </c>
      <c r="B5" s="240"/>
      <c r="C5" s="240"/>
      <c r="D5" s="240"/>
      <c r="E5" s="240"/>
      <c r="F5" s="240"/>
      <c r="G5" s="240"/>
      <c r="H5" s="240"/>
      <c r="I5" s="240"/>
      <c r="J5" s="240"/>
      <c r="K5" s="240"/>
      <c r="L5" s="240"/>
      <c r="M5" s="240"/>
      <c r="N5" s="240"/>
      <c r="O5" s="241"/>
    </row>
    <row r="6" spans="1:16" ht="13.2">
      <c r="A6" s="242"/>
      <c r="B6" s="238"/>
      <c r="C6" s="238"/>
      <c r="D6" s="238"/>
      <c r="E6" s="238"/>
      <c r="F6" s="238"/>
      <c r="G6" s="243" t="s">
        <v>452</v>
      </c>
      <c r="H6" s="243"/>
      <c r="I6" s="243"/>
      <c r="J6" s="243"/>
      <c r="K6" s="238"/>
      <c r="L6" s="238"/>
      <c r="M6" s="238"/>
      <c r="N6" s="238"/>
    </row>
    <row r="7" spans="1:16" ht="13.2">
      <c r="A7" s="242"/>
      <c r="B7" s="238"/>
      <c r="C7" s="238"/>
      <c r="D7" s="238"/>
      <c r="E7" s="238"/>
      <c r="F7" s="238"/>
      <c r="G7" s="245"/>
      <c r="H7" s="246"/>
      <c r="I7" s="246"/>
      <c r="J7" s="247"/>
      <c r="K7" s="1143" t="s">
        <v>453</v>
      </c>
      <c r="L7" s="248"/>
      <c r="M7" s="249" t="s">
        <v>454</v>
      </c>
      <c r="N7" s="250"/>
    </row>
    <row r="8" spans="1:16" ht="13.2">
      <c r="A8" s="242"/>
      <c r="B8" s="238"/>
      <c r="C8" s="238"/>
      <c r="D8" s="238"/>
      <c r="E8" s="238"/>
      <c r="F8" s="238"/>
      <c r="G8" s="251"/>
      <c r="H8" s="252"/>
      <c r="I8" s="252"/>
      <c r="J8" s="253"/>
      <c r="K8" s="1144"/>
      <c r="L8" s="254" t="s">
        <v>455</v>
      </c>
      <c r="M8" s="255" t="s">
        <v>456</v>
      </c>
      <c r="N8" s="256" t="s">
        <v>457</v>
      </c>
    </row>
    <row r="9" spans="1:16" ht="13.2">
      <c r="A9" s="242"/>
      <c r="B9" s="238"/>
      <c r="C9" s="238"/>
      <c r="D9" s="238"/>
      <c r="E9" s="238"/>
      <c r="F9" s="238"/>
      <c r="G9" s="1137" t="s">
        <v>458</v>
      </c>
      <c r="H9" s="1138"/>
      <c r="I9" s="1138"/>
      <c r="J9" s="1139"/>
      <c r="K9" s="257">
        <v>123255004</v>
      </c>
      <c r="L9" s="258">
        <v>147086</v>
      </c>
      <c r="M9" s="259">
        <v>133620</v>
      </c>
      <c r="N9" s="260">
        <v>10.1</v>
      </c>
    </row>
    <row r="10" spans="1:16" ht="13.2">
      <c r="A10" s="242"/>
      <c r="B10" s="238"/>
      <c r="C10" s="238"/>
      <c r="D10" s="238"/>
      <c r="E10" s="238"/>
      <c r="F10" s="238"/>
      <c r="G10" s="1137" t="s">
        <v>459</v>
      </c>
      <c r="H10" s="1138"/>
      <c r="I10" s="1138"/>
      <c r="J10" s="1139"/>
      <c r="K10" s="257">
        <v>493231</v>
      </c>
      <c r="L10" s="258">
        <v>589</v>
      </c>
      <c r="M10" s="259">
        <v>423</v>
      </c>
      <c r="N10" s="260">
        <v>39.200000000000003</v>
      </c>
    </row>
    <row r="11" spans="1:16" ht="13.5" customHeight="1">
      <c r="A11" s="242"/>
      <c r="B11" s="238"/>
      <c r="C11" s="238"/>
      <c r="D11" s="238"/>
      <c r="E11" s="238"/>
      <c r="F11" s="238"/>
      <c r="G11" s="1137" t="s">
        <v>460</v>
      </c>
      <c r="H11" s="1138"/>
      <c r="I11" s="1138"/>
      <c r="J11" s="1139"/>
      <c r="K11" s="257" t="s">
        <v>461</v>
      </c>
      <c r="L11" s="258" t="s">
        <v>461</v>
      </c>
      <c r="M11" s="259">
        <v>619</v>
      </c>
      <c r="N11" s="260" t="s">
        <v>461</v>
      </c>
    </row>
    <row r="12" spans="1:16" ht="13.5" customHeight="1">
      <c r="A12" s="242"/>
      <c r="B12" s="238"/>
      <c r="C12" s="238"/>
      <c r="D12" s="238"/>
      <c r="E12" s="238"/>
      <c r="F12" s="238"/>
      <c r="G12" s="1137" t="s">
        <v>462</v>
      </c>
      <c r="H12" s="1138"/>
      <c r="I12" s="1138"/>
      <c r="J12" s="1139"/>
      <c r="K12" s="257" t="s">
        <v>461</v>
      </c>
      <c r="L12" s="258" t="s">
        <v>461</v>
      </c>
      <c r="M12" s="259" t="s">
        <v>461</v>
      </c>
      <c r="N12" s="260" t="s">
        <v>461</v>
      </c>
    </row>
    <row r="13" spans="1:16" ht="13.5" customHeight="1">
      <c r="A13" s="242"/>
      <c r="B13" s="238"/>
      <c r="C13" s="238"/>
      <c r="D13" s="238"/>
      <c r="E13" s="238"/>
      <c r="F13" s="238"/>
      <c r="G13" s="1137" t="s">
        <v>463</v>
      </c>
      <c r="H13" s="1138"/>
      <c r="I13" s="1138"/>
      <c r="J13" s="1139"/>
      <c r="K13" s="257" t="s">
        <v>461</v>
      </c>
      <c r="L13" s="258" t="s">
        <v>461</v>
      </c>
      <c r="M13" s="259">
        <v>5</v>
      </c>
      <c r="N13" s="260" t="s">
        <v>461</v>
      </c>
    </row>
    <row r="14" spans="1:16" ht="13.5" customHeight="1">
      <c r="A14" s="242"/>
      <c r="B14" s="238"/>
      <c r="C14" s="238"/>
      <c r="D14" s="238"/>
      <c r="E14" s="238"/>
      <c r="F14" s="238"/>
      <c r="G14" s="1137" t="s">
        <v>464</v>
      </c>
      <c r="H14" s="1138"/>
      <c r="I14" s="1138"/>
      <c r="J14" s="1139"/>
      <c r="K14" s="257">
        <v>1181673</v>
      </c>
      <c r="L14" s="258">
        <v>1410</v>
      </c>
      <c r="M14" s="259">
        <v>2508</v>
      </c>
      <c r="N14" s="260">
        <v>-43.8</v>
      </c>
    </row>
    <row r="15" spans="1:16" ht="13.2">
      <c r="A15" s="242"/>
      <c r="B15" s="238"/>
      <c r="C15" s="238"/>
      <c r="D15" s="238"/>
      <c r="E15" s="238"/>
      <c r="F15" s="238"/>
      <c r="G15" s="1137" t="s">
        <v>465</v>
      </c>
      <c r="H15" s="1138"/>
      <c r="I15" s="1138"/>
      <c r="J15" s="1139"/>
      <c r="K15" s="257">
        <v>-11092092</v>
      </c>
      <c r="L15" s="258">
        <v>-13237</v>
      </c>
      <c r="M15" s="259">
        <v>-11441</v>
      </c>
      <c r="N15" s="260">
        <v>15.7</v>
      </c>
    </row>
    <row r="16" spans="1:16" ht="13.2">
      <c r="A16" s="242"/>
      <c r="B16" s="238"/>
      <c r="C16" s="238"/>
      <c r="D16" s="238"/>
      <c r="E16" s="238"/>
      <c r="F16" s="238"/>
      <c r="G16" s="1129" t="s">
        <v>138</v>
      </c>
      <c r="H16" s="1130"/>
      <c r="I16" s="1130"/>
      <c r="J16" s="1131"/>
      <c r="K16" s="258">
        <v>113837816</v>
      </c>
      <c r="L16" s="258">
        <v>135848</v>
      </c>
      <c r="M16" s="259">
        <v>125734</v>
      </c>
      <c r="N16" s="260">
        <v>8</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466</v>
      </c>
      <c r="H19" s="238"/>
      <c r="I19" s="238"/>
      <c r="J19" s="238"/>
      <c r="K19" s="238"/>
      <c r="L19" s="238"/>
      <c r="M19" s="238"/>
      <c r="N19" s="238"/>
    </row>
    <row r="20" spans="1:16" ht="13.2">
      <c r="A20" s="242"/>
      <c r="B20" s="238"/>
      <c r="C20" s="238"/>
      <c r="D20" s="238"/>
      <c r="E20" s="238"/>
      <c r="F20" s="238"/>
      <c r="G20" s="265"/>
      <c r="H20" s="266"/>
      <c r="I20" s="266"/>
      <c r="J20" s="267"/>
      <c r="K20" s="268" t="s">
        <v>467</v>
      </c>
      <c r="L20" s="269" t="s">
        <v>468</v>
      </c>
      <c r="M20" s="270" t="s">
        <v>469</v>
      </c>
      <c r="N20" s="271"/>
    </row>
    <row r="21" spans="1:16" s="277" customFormat="1" ht="13.2">
      <c r="A21" s="272"/>
      <c r="B21" s="243"/>
      <c r="C21" s="243"/>
      <c r="D21" s="243"/>
      <c r="E21" s="243"/>
      <c r="F21" s="243"/>
      <c r="G21" s="1140" t="s">
        <v>470</v>
      </c>
      <c r="H21" s="1141"/>
      <c r="I21" s="1141"/>
      <c r="J21" s="1142"/>
      <c r="K21" s="273">
        <v>1555.65</v>
      </c>
      <c r="L21" s="274">
        <v>1407.39</v>
      </c>
      <c r="M21" s="275">
        <v>148.26</v>
      </c>
      <c r="N21" s="243"/>
      <c r="O21" s="276"/>
      <c r="P21" s="272"/>
    </row>
    <row r="22" spans="1:16" s="277" customFormat="1" ht="13.2">
      <c r="A22" s="272"/>
      <c r="B22" s="243"/>
      <c r="C22" s="243"/>
      <c r="D22" s="243"/>
      <c r="E22" s="243"/>
      <c r="F22" s="243"/>
      <c r="G22" s="1140" t="s">
        <v>471</v>
      </c>
      <c r="H22" s="1141"/>
      <c r="I22" s="1141"/>
      <c r="J22" s="1142"/>
      <c r="K22" s="278">
        <v>100.7</v>
      </c>
      <c r="L22" s="279">
        <v>99.5</v>
      </c>
      <c r="M22" s="280">
        <v>1.2</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472</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473</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474</v>
      </c>
      <c r="H29" s="243"/>
      <c r="I29" s="243"/>
      <c r="J29" s="243"/>
      <c r="K29" s="238"/>
      <c r="L29" s="238"/>
      <c r="M29" s="238"/>
      <c r="N29" s="238"/>
      <c r="O29" s="286"/>
    </row>
    <row r="30" spans="1:16" ht="13.2">
      <c r="A30" s="242"/>
      <c r="B30" s="238"/>
      <c r="C30" s="238"/>
      <c r="D30" s="238"/>
      <c r="E30" s="238"/>
      <c r="F30" s="238"/>
      <c r="G30" s="245"/>
      <c r="H30" s="246"/>
      <c r="I30" s="246"/>
      <c r="J30" s="247"/>
      <c r="K30" s="1143" t="s">
        <v>453</v>
      </c>
      <c r="L30" s="248"/>
      <c r="M30" s="249" t="s">
        <v>454</v>
      </c>
      <c r="N30" s="250"/>
    </row>
    <row r="31" spans="1:16" ht="13.2">
      <c r="A31" s="242"/>
      <c r="B31" s="238"/>
      <c r="C31" s="238"/>
      <c r="D31" s="238"/>
      <c r="E31" s="238"/>
      <c r="F31" s="238"/>
      <c r="G31" s="251"/>
      <c r="H31" s="252"/>
      <c r="I31" s="252"/>
      <c r="J31" s="253"/>
      <c r="K31" s="1144"/>
      <c r="L31" s="254" t="s">
        <v>455</v>
      </c>
      <c r="M31" s="255" t="s">
        <v>456</v>
      </c>
      <c r="N31" s="256" t="s">
        <v>457</v>
      </c>
    </row>
    <row r="32" spans="1:16" ht="27" customHeight="1">
      <c r="A32" s="242"/>
      <c r="B32" s="238"/>
      <c r="C32" s="238"/>
      <c r="D32" s="238"/>
      <c r="E32" s="238"/>
      <c r="F32" s="238"/>
      <c r="G32" s="1126" t="s">
        <v>475</v>
      </c>
      <c r="H32" s="1127"/>
      <c r="I32" s="1127"/>
      <c r="J32" s="1128"/>
      <c r="K32" s="258">
        <v>64533796</v>
      </c>
      <c r="L32" s="258">
        <v>77011</v>
      </c>
      <c r="M32" s="259">
        <v>75377</v>
      </c>
      <c r="N32" s="260">
        <v>2.2000000000000002</v>
      </c>
    </row>
    <row r="33" spans="1:16" ht="13.5" customHeight="1">
      <c r="A33" s="242"/>
      <c r="B33" s="238"/>
      <c r="C33" s="238"/>
      <c r="D33" s="238"/>
      <c r="E33" s="238"/>
      <c r="F33" s="238"/>
      <c r="G33" s="1126" t="s">
        <v>476</v>
      </c>
      <c r="H33" s="1127"/>
      <c r="I33" s="1127"/>
      <c r="J33" s="1128"/>
      <c r="K33" s="258" t="s">
        <v>461</v>
      </c>
      <c r="L33" s="258" t="s">
        <v>461</v>
      </c>
      <c r="M33" s="259" t="s">
        <v>461</v>
      </c>
      <c r="N33" s="260" t="s">
        <v>461</v>
      </c>
    </row>
    <row r="34" spans="1:16" ht="27" customHeight="1">
      <c r="A34" s="242"/>
      <c r="B34" s="238"/>
      <c r="C34" s="238"/>
      <c r="D34" s="238"/>
      <c r="E34" s="238"/>
      <c r="F34" s="238"/>
      <c r="G34" s="1126" t="s">
        <v>477</v>
      </c>
      <c r="H34" s="1127"/>
      <c r="I34" s="1127"/>
      <c r="J34" s="1128"/>
      <c r="K34" s="258">
        <v>1000000</v>
      </c>
      <c r="L34" s="258">
        <v>1193</v>
      </c>
      <c r="M34" s="259">
        <v>4973</v>
      </c>
      <c r="N34" s="260">
        <v>-76</v>
      </c>
    </row>
    <row r="35" spans="1:16" ht="27" customHeight="1">
      <c r="A35" s="242"/>
      <c r="B35" s="238"/>
      <c r="C35" s="238"/>
      <c r="D35" s="238"/>
      <c r="E35" s="238"/>
      <c r="F35" s="238"/>
      <c r="G35" s="1126" t="s">
        <v>478</v>
      </c>
      <c r="H35" s="1127"/>
      <c r="I35" s="1127"/>
      <c r="J35" s="1128"/>
      <c r="K35" s="258" t="s">
        <v>461</v>
      </c>
      <c r="L35" s="258" t="s">
        <v>461</v>
      </c>
      <c r="M35" s="259">
        <v>1922</v>
      </c>
      <c r="N35" s="260" t="s">
        <v>461</v>
      </c>
    </row>
    <row r="36" spans="1:16" ht="27" customHeight="1">
      <c r="A36" s="242"/>
      <c r="B36" s="238"/>
      <c r="C36" s="238"/>
      <c r="D36" s="238"/>
      <c r="E36" s="238"/>
      <c r="F36" s="238"/>
      <c r="G36" s="1126" t="s">
        <v>479</v>
      </c>
      <c r="H36" s="1127"/>
      <c r="I36" s="1127"/>
      <c r="J36" s="1128"/>
      <c r="K36" s="258" t="s">
        <v>461</v>
      </c>
      <c r="L36" s="258" t="s">
        <v>461</v>
      </c>
      <c r="M36" s="259">
        <v>124</v>
      </c>
      <c r="N36" s="260" t="s">
        <v>461</v>
      </c>
    </row>
    <row r="37" spans="1:16" ht="13.5" customHeight="1">
      <c r="A37" s="242"/>
      <c r="B37" s="238"/>
      <c r="C37" s="238"/>
      <c r="D37" s="238"/>
      <c r="E37" s="238"/>
      <c r="F37" s="238"/>
      <c r="G37" s="1126" t="s">
        <v>480</v>
      </c>
      <c r="H37" s="1127"/>
      <c r="I37" s="1127"/>
      <c r="J37" s="1128"/>
      <c r="K37" s="258">
        <v>1788237</v>
      </c>
      <c r="L37" s="258">
        <v>2134</v>
      </c>
      <c r="M37" s="259">
        <v>987</v>
      </c>
      <c r="N37" s="260">
        <v>116.2</v>
      </c>
    </row>
    <row r="38" spans="1:16" ht="27" customHeight="1">
      <c r="A38" s="242"/>
      <c r="B38" s="238"/>
      <c r="C38" s="238"/>
      <c r="D38" s="238"/>
      <c r="E38" s="238"/>
      <c r="F38" s="238"/>
      <c r="G38" s="1123" t="s">
        <v>481</v>
      </c>
      <c r="H38" s="1124"/>
      <c r="I38" s="1124"/>
      <c r="J38" s="1125"/>
      <c r="K38" s="287">
        <v>4429</v>
      </c>
      <c r="L38" s="287">
        <v>5</v>
      </c>
      <c r="M38" s="288">
        <v>2</v>
      </c>
      <c r="N38" s="289">
        <v>150</v>
      </c>
      <c r="O38" s="286"/>
    </row>
    <row r="39" spans="1:16" ht="13.2">
      <c r="A39" s="242"/>
      <c r="B39" s="238"/>
      <c r="C39" s="238"/>
      <c r="D39" s="238"/>
      <c r="E39" s="238"/>
      <c r="F39" s="238"/>
      <c r="G39" s="1123" t="s">
        <v>482</v>
      </c>
      <c r="H39" s="1124"/>
      <c r="I39" s="1124"/>
      <c r="J39" s="1125"/>
      <c r="K39" s="257">
        <v>-1243262</v>
      </c>
      <c r="L39" s="257">
        <v>-1484</v>
      </c>
      <c r="M39" s="290">
        <v>-2466</v>
      </c>
      <c r="N39" s="291">
        <v>-39.799999999999997</v>
      </c>
      <c r="O39" s="286"/>
    </row>
    <row r="40" spans="1:16" ht="27" customHeight="1">
      <c r="A40" s="242"/>
      <c r="B40" s="238"/>
      <c r="C40" s="238"/>
      <c r="D40" s="238"/>
      <c r="E40" s="238"/>
      <c r="F40" s="238"/>
      <c r="G40" s="1126" t="s">
        <v>483</v>
      </c>
      <c r="H40" s="1127"/>
      <c r="I40" s="1127"/>
      <c r="J40" s="1128"/>
      <c r="K40" s="257">
        <v>-46106415</v>
      </c>
      <c r="L40" s="257">
        <v>-55021</v>
      </c>
      <c r="M40" s="290">
        <v>-51701</v>
      </c>
      <c r="N40" s="291">
        <v>6.4</v>
      </c>
      <c r="O40" s="286"/>
    </row>
    <row r="41" spans="1:16" ht="13.2">
      <c r="A41" s="242"/>
      <c r="B41" s="238"/>
      <c r="C41" s="238"/>
      <c r="D41" s="238"/>
      <c r="E41" s="238"/>
      <c r="F41" s="238"/>
      <c r="G41" s="1129" t="s">
        <v>484</v>
      </c>
      <c r="H41" s="1130"/>
      <c r="I41" s="1130"/>
      <c r="J41" s="1131"/>
      <c r="K41" s="258">
        <v>19976785</v>
      </c>
      <c r="L41" s="257">
        <v>23839</v>
      </c>
      <c r="M41" s="290">
        <v>29219</v>
      </c>
      <c r="N41" s="291">
        <v>-18.399999999999999</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485</v>
      </c>
      <c r="B47" s="238"/>
      <c r="C47" s="238"/>
      <c r="D47" s="238"/>
      <c r="E47" s="238"/>
      <c r="F47" s="238"/>
      <c r="G47" s="238"/>
      <c r="H47" s="238"/>
      <c r="I47" s="238"/>
      <c r="J47" s="238"/>
      <c r="K47" s="238"/>
      <c r="L47" s="238"/>
      <c r="M47" s="238"/>
      <c r="N47" s="238"/>
    </row>
    <row r="48" spans="1:16" ht="13.2">
      <c r="A48" s="242"/>
      <c r="B48" s="238"/>
      <c r="C48" s="238"/>
      <c r="D48" s="238"/>
      <c r="E48" s="238"/>
      <c r="F48" s="238"/>
      <c r="G48" s="296" t="s">
        <v>486</v>
      </c>
      <c r="H48" s="296"/>
      <c r="I48" s="296"/>
      <c r="J48" s="296"/>
      <c r="K48" s="296"/>
      <c r="L48" s="296"/>
      <c r="M48" s="297"/>
      <c r="N48" s="296"/>
    </row>
    <row r="49" spans="1:14" ht="13.5" customHeight="1">
      <c r="A49" s="242"/>
      <c r="B49" s="238"/>
      <c r="C49" s="238"/>
      <c r="D49" s="238"/>
      <c r="E49" s="238"/>
      <c r="F49" s="238"/>
      <c r="G49" s="298"/>
      <c r="H49" s="299"/>
      <c r="I49" s="1132" t="s">
        <v>453</v>
      </c>
      <c r="J49" s="1134" t="s">
        <v>487</v>
      </c>
      <c r="K49" s="1135"/>
      <c r="L49" s="1135"/>
      <c r="M49" s="1135"/>
      <c r="N49" s="1136"/>
    </row>
    <row r="50" spans="1:14" ht="13.2">
      <c r="A50" s="242"/>
      <c r="B50" s="238"/>
      <c r="C50" s="238"/>
      <c r="D50" s="238"/>
      <c r="E50" s="238"/>
      <c r="F50" s="238"/>
      <c r="G50" s="300"/>
      <c r="H50" s="301"/>
      <c r="I50" s="1133"/>
      <c r="J50" s="302" t="s">
        <v>488</v>
      </c>
      <c r="K50" s="303" t="s">
        <v>489</v>
      </c>
      <c r="L50" s="304" t="s">
        <v>490</v>
      </c>
      <c r="M50" s="305" t="s">
        <v>491</v>
      </c>
      <c r="N50" s="306" t="s">
        <v>492</v>
      </c>
    </row>
    <row r="51" spans="1:14" ht="13.2">
      <c r="A51" s="242"/>
      <c r="B51" s="238"/>
      <c r="C51" s="238"/>
      <c r="D51" s="238"/>
      <c r="E51" s="238"/>
      <c r="F51" s="238"/>
      <c r="G51" s="298" t="s">
        <v>493</v>
      </c>
      <c r="H51" s="299"/>
      <c r="I51" s="307">
        <v>85166592</v>
      </c>
      <c r="J51" s="308">
        <v>99804</v>
      </c>
      <c r="K51" s="309">
        <v>-12.8</v>
      </c>
      <c r="L51" s="310">
        <v>78803</v>
      </c>
      <c r="M51" s="311">
        <v>-7.3</v>
      </c>
      <c r="N51" s="312">
        <v>-5.5</v>
      </c>
    </row>
    <row r="52" spans="1:14" ht="13.2">
      <c r="A52" s="242"/>
      <c r="B52" s="238"/>
      <c r="C52" s="238"/>
      <c r="D52" s="238"/>
      <c r="E52" s="238"/>
      <c r="F52" s="238"/>
      <c r="G52" s="313"/>
      <c r="H52" s="314" t="s">
        <v>494</v>
      </c>
      <c r="I52" s="315">
        <v>32372351</v>
      </c>
      <c r="J52" s="316">
        <v>37936</v>
      </c>
      <c r="K52" s="317">
        <v>-10.9</v>
      </c>
      <c r="L52" s="318">
        <v>19976</v>
      </c>
      <c r="M52" s="319">
        <v>-24.6</v>
      </c>
      <c r="N52" s="320">
        <v>13.7</v>
      </c>
    </row>
    <row r="53" spans="1:14" ht="13.2">
      <c r="A53" s="242"/>
      <c r="B53" s="238"/>
      <c r="C53" s="238"/>
      <c r="D53" s="238"/>
      <c r="E53" s="238"/>
      <c r="F53" s="238"/>
      <c r="G53" s="298" t="s">
        <v>495</v>
      </c>
      <c r="H53" s="299"/>
      <c r="I53" s="307">
        <v>95635508</v>
      </c>
      <c r="J53" s="308">
        <v>112211</v>
      </c>
      <c r="K53" s="309">
        <v>12.4</v>
      </c>
      <c r="L53" s="310">
        <v>88620</v>
      </c>
      <c r="M53" s="311">
        <v>12.5</v>
      </c>
      <c r="N53" s="312">
        <v>-0.1</v>
      </c>
    </row>
    <row r="54" spans="1:14" ht="13.2">
      <c r="A54" s="242"/>
      <c r="B54" s="238"/>
      <c r="C54" s="238"/>
      <c r="D54" s="238"/>
      <c r="E54" s="238"/>
      <c r="F54" s="238"/>
      <c r="G54" s="313"/>
      <c r="H54" s="314" t="s">
        <v>494</v>
      </c>
      <c r="I54" s="315">
        <v>33155752</v>
      </c>
      <c r="J54" s="316">
        <v>38902</v>
      </c>
      <c r="K54" s="317">
        <v>2.5</v>
      </c>
      <c r="L54" s="318">
        <v>19309</v>
      </c>
      <c r="M54" s="319">
        <v>-3.3</v>
      </c>
      <c r="N54" s="320">
        <v>5.8</v>
      </c>
    </row>
    <row r="55" spans="1:14" ht="13.2">
      <c r="A55" s="242"/>
      <c r="B55" s="238"/>
      <c r="C55" s="238"/>
      <c r="D55" s="238"/>
      <c r="E55" s="238"/>
      <c r="F55" s="238"/>
      <c r="G55" s="298" t="s">
        <v>496</v>
      </c>
      <c r="H55" s="299"/>
      <c r="I55" s="307">
        <v>99378781</v>
      </c>
      <c r="J55" s="308">
        <v>117272</v>
      </c>
      <c r="K55" s="309">
        <v>4.5</v>
      </c>
      <c r="L55" s="310">
        <v>94715</v>
      </c>
      <c r="M55" s="311">
        <v>6.9</v>
      </c>
      <c r="N55" s="312">
        <v>-2.4</v>
      </c>
    </row>
    <row r="56" spans="1:14" ht="13.2">
      <c r="A56" s="242"/>
      <c r="B56" s="238"/>
      <c r="C56" s="238"/>
      <c r="D56" s="238"/>
      <c r="E56" s="238"/>
      <c r="F56" s="238"/>
      <c r="G56" s="313"/>
      <c r="H56" s="314" t="s">
        <v>494</v>
      </c>
      <c r="I56" s="315">
        <v>40783565</v>
      </c>
      <c r="J56" s="316">
        <v>48127</v>
      </c>
      <c r="K56" s="317">
        <v>23.7</v>
      </c>
      <c r="L56" s="318">
        <v>24902</v>
      </c>
      <c r="M56" s="319">
        <v>29</v>
      </c>
      <c r="N56" s="320">
        <v>-5.3</v>
      </c>
    </row>
    <row r="57" spans="1:14" ht="13.2">
      <c r="A57" s="242"/>
      <c r="B57" s="238"/>
      <c r="C57" s="238"/>
      <c r="D57" s="238"/>
      <c r="E57" s="238"/>
      <c r="F57" s="238"/>
      <c r="G57" s="298" t="s">
        <v>497</v>
      </c>
      <c r="H57" s="299"/>
      <c r="I57" s="307">
        <v>90123967</v>
      </c>
      <c r="J57" s="308">
        <v>106978</v>
      </c>
      <c r="K57" s="309">
        <v>-8.8000000000000007</v>
      </c>
      <c r="L57" s="310">
        <v>97161</v>
      </c>
      <c r="M57" s="311">
        <v>2.6</v>
      </c>
      <c r="N57" s="312">
        <v>-11.4</v>
      </c>
    </row>
    <row r="58" spans="1:14" ht="13.2">
      <c r="A58" s="242"/>
      <c r="B58" s="238"/>
      <c r="C58" s="238"/>
      <c r="D58" s="238"/>
      <c r="E58" s="238"/>
      <c r="F58" s="238"/>
      <c r="G58" s="313"/>
      <c r="H58" s="314" t="s">
        <v>494</v>
      </c>
      <c r="I58" s="315">
        <v>34028269</v>
      </c>
      <c r="J58" s="316">
        <v>40392</v>
      </c>
      <c r="K58" s="317">
        <v>-16.100000000000001</v>
      </c>
      <c r="L58" s="318">
        <v>26543</v>
      </c>
      <c r="M58" s="319">
        <v>6.6</v>
      </c>
      <c r="N58" s="320">
        <v>-22.7</v>
      </c>
    </row>
    <row r="59" spans="1:14" ht="13.2">
      <c r="A59" s="242"/>
      <c r="B59" s="238"/>
      <c r="C59" s="238"/>
      <c r="D59" s="238"/>
      <c r="E59" s="238"/>
      <c r="F59" s="238"/>
      <c r="G59" s="298" t="s">
        <v>498</v>
      </c>
      <c r="H59" s="299"/>
      <c r="I59" s="307">
        <v>86029051</v>
      </c>
      <c r="J59" s="308">
        <v>102663</v>
      </c>
      <c r="K59" s="309">
        <v>-4</v>
      </c>
      <c r="L59" s="310">
        <v>101731</v>
      </c>
      <c r="M59" s="311">
        <v>4.7</v>
      </c>
      <c r="N59" s="312">
        <v>-8.6999999999999993</v>
      </c>
    </row>
    <row r="60" spans="1:14" ht="13.2">
      <c r="A60" s="242"/>
      <c r="B60" s="238"/>
      <c r="C60" s="238"/>
      <c r="D60" s="238"/>
      <c r="E60" s="238"/>
      <c r="F60" s="238"/>
      <c r="G60" s="313"/>
      <c r="H60" s="314" t="s">
        <v>494</v>
      </c>
      <c r="I60" s="321">
        <v>30700988</v>
      </c>
      <c r="J60" s="316">
        <v>36637</v>
      </c>
      <c r="K60" s="317">
        <v>-9.3000000000000007</v>
      </c>
      <c r="L60" s="318">
        <v>26906</v>
      </c>
      <c r="M60" s="319">
        <v>1.4</v>
      </c>
      <c r="N60" s="320">
        <v>-10.7</v>
      </c>
    </row>
    <row r="61" spans="1:14" ht="13.2">
      <c r="A61" s="242"/>
      <c r="B61" s="238"/>
      <c r="C61" s="238"/>
      <c r="D61" s="238"/>
      <c r="E61" s="238"/>
      <c r="F61" s="238"/>
      <c r="G61" s="298" t="s">
        <v>499</v>
      </c>
      <c r="H61" s="322"/>
      <c r="I61" s="323">
        <v>91266780</v>
      </c>
      <c r="J61" s="324">
        <v>107786</v>
      </c>
      <c r="K61" s="325">
        <v>-1.7</v>
      </c>
      <c r="L61" s="326">
        <v>92206</v>
      </c>
      <c r="M61" s="327">
        <v>3.9</v>
      </c>
      <c r="N61" s="312">
        <v>-5.6</v>
      </c>
    </row>
    <row r="62" spans="1:14" ht="13.2">
      <c r="A62" s="242"/>
      <c r="B62" s="238"/>
      <c r="C62" s="238"/>
      <c r="D62" s="238"/>
      <c r="E62" s="238"/>
      <c r="F62" s="238"/>
      <c r="G62" s="313"/>
      <c r="H62" s="314" t="s">
        <v>494</v>
      </c>
      <c r="I62" s="315">
        <v>34208185</v>
      </c>
      <c r="J62" s="316">
        <v>40399</v>
      </c>
      <c r="K62" s="317">
        <v>-2</v>
      </c>
      <c r="L62" s="318">
        <v>23527</v>
      </c>
      <c r="M62" s="319">
        <v>1.8</v>
      </c>
      <c r="N62" s="320">
        <v>-3.8</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500</v>
      </c>
      <c r="G46" s="331" t="s">
        <v>501</v>
      </c>
      <c r="H46" s="331" t="s">
        <v>502</v>
      </c>
      <c r="I46" s="331" t="s">
        <v>503</v>
      </c>
      <c r="J46" s="332" t="s">
        <v>504</v>
      </c>
    </row>
    <row r="47" spans="2:10" ht="57.75" customHeight="1">
      <c r="B47" s="7"/>
      <c r="C47" s="1145" t="s">
        <v>3</v>
      </c>
      <c r="D47" s="1145"/>
      <c r="E47" s="1146"/>
      <c r="F47" s="333">
        <v>7.04</v>
      </c>
      <c r="G47" s="334">
        <v>6.47</v>
      </c>
      <c r="H47" s="334">
        <v>6.38</v>
      </c>
      <c r="I47" s="334">
        <v>5.58</v>
      </c>
      <c r="J47" s="335">
        <v>6.72</v>
      </c>
    </row>
    <row r="48" spans="2:10" ht="57.75" customHeight="1">
      <c r="B48" s="8"/>
      <c r="C48" s="1147" t="s">
        <v>4</v>
      </c>
      <c r="D48" s="1147"/>
      <c r="E48" s="1148"/>
      <c r="F48" s="336">
        <v>1.64</v>
      </c>
      <c r="G48" s="337">
        <v>1.61</v>
      </c>
      <c r="H48" s="337">
        <v>2.08</v>
      </c>
      <c r="I48" s="337">
        <v>2.14</v>
      </c>
      <c r="J48" s="338">
        <v>1.55</v>
      </c>
    </row>
    <row r="49" spans="2:10" ht="57.75" customHeight="1" thickBot="1">
      <c r="B49" s="9"/>
      <c r="C49" s="1149" t="s">
        <v>5</v>
      </c>
      <c r="D49" s="1149"/>
      <c r="E49" s="1150"/>
      <c r="F49" s="339" t="s">
        <v>505</v>
      </c>
      <c r="G49" s="340" t="s">
        <v>506</v>
      </c>
      <c r="H49" s="340">
        <v>0.47</v>
      </c>
      <c r="I49" s="340" t="s">
        <v>507</v>
      </c>
      <c r="J49" s="341">
        <v>0.45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Administrator</cp:lastModifiedBy>
  <cp:lastPrinted>2018-03-06T01:52:14Z</cp:lastPrinted>
  <dcterms:created xsi:type="dcterms:W3CDTF">2018-01-24T03:06:58Z</dcterms:created>
  <dcterms:modified xsi:type="dcterms:W3CDTF">2018-11-28T08:48:47Z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