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30265（復号化用）\"/>
    </mc:Choice>
  </mc:AlternateContent>
  <xr:revisionPtr revIDLastSave="0" documentId="13_ncr:1_{54FA5BBE-E214-40DE-A1EF-60EC047050B3}" xr6:coauthVersionLast="47" xr6:coauthVersionMax="47" xr10:uidLastSave="{00000000-0000-0000-0000-000000000000}"/>
  <bookViews>
    <workbookView xWindow="-108" yWindow="-108" windowWidth="30936" windowHeight="16776" tabRatio="847" activeTab="3" xr2:uid="{00000000-000D-0000-FFFF-FFFF00000000}"/>
  </bookViews>
  <sheets>
    <sheet name="第１表１" sheetId="1" r:id="rId1"/>
    <sheet name="第１表２" sheetId="17" r:id="rId2"/>
    <sheet name="第１表３" sheetId="2" r:id="rId3"/>
    <sheet name="第１表４" sheetId="16" r:id="rId4"/>
  </sheets>
  <definedNames>
    <definedName name="_Regression_Int" localSheetId="0" hidden="1">1</definedName>
    <definedName name="_Regression_Int" localSheetId="2" hidden="1">1</definedName>
    <definedName name="_xlnm.Print_Area" localSheetId="0">第１表１!$A$1:$T$35</definedName>
    <definedName name="_xlnm.Print_Area" localSheetId="1">第１表２!$A$1:$S$35</definedName>
    <definedName name="_xlnm.Print_Area" localSheetId="2">第１表３!$A$1:$L$35</definedName>
    <definedName name="_xlnm.Print_Area" localSheetId="3">第１表４!$A$1:$T$40</definedName>
    <definedName name="Print_Area_MI" localSheetId="0">第１表１!$B$1:$T$35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6" l="1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R12" i="17"/>
  <c r="I11" i="1"/>
  <c r="I10" i="1" s="1"/>
  <c r="S10" i="1" s="1"/>
  <c r="I12" i="1"/>
  <c r="D12" i="16"/>
  <c r="D11" i="16"/>
  <c r="K11" i="2"/>
  <c r="K10" i="2" s="1"/>
  <c r="F12" i="1"/>
  <c r="F10" i="1"/>
  <c r="F11" i="1"/>
  <c r="E11" i="1"/>
  <c r="E10" i="1"/>
  <c r="L11" i="16"/>
  <c r="L10" i="16" s="1"/>
  <c r="K11" i="16"/>
  <c r="K10" i="16"/>
  <c r="J11" i="16"/>
  <c r="J10" i="16"/>
  <c r="I11" i="16"/>
  <c r="I10" i="16"/>
  <c r="H11" i="16"/>
  <c r="G11" i="16"/>
  <c r="G10" i="16"/>
  <c r="S31" i="1"/>
  <c r="G11" i="1"/>
  <c r="S11" i="1" s="1"/>
  <c r="G12" i="1"/>
  <c r="S35" i="1"/>
  <c r="S34" i="1"/>
  <c r="S33" i="1"/>
  <c r="S32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H12" i="1"/>
  <c r="H12" i="17"/>
  <c r="I12" i="17" s="1"/>
  <c r="H11" i="1"/>
  <c r="H11" i="17"/>
  <c r="I11" i="17" s="1"/>
  <c r="I13" i="17"/>
  <c r="P12" i="17"/>
  <c r="P11" i="17"/>
  <c r="P10" i="17" s="1"/>
  <c r="M12" i="1"/>
  <c r="L12" i="1"/>
  <c r="M11" i="1"/>
  <c r="M10" i="1" s="1"/>
  <c r="L11" i="1"/>
  <c r="L10" i="1" s="1"/>
  <c r="E13" i="17"/>
  <c r="D11" i="2"/>
  <c r="I11" i="2"/>
  <c r="I10" i="2"/>
  <c r="H11" i="2"/>
  <c r="H10" i="2" s="1"/>
  <c r="F11" i="2"/>
  <c r="F10" i="2" s="1"/>
  <c r="G10" i="2" s="1"/>
  <c r="N12" i="16"/>
  <c r="M12" i="16"/>
  <c r="F12" i="16"/>
  <c r="N11" i="16"/>
  <c r="N10" i="16"/>
  <c r="M11" i="16"/>
  <c r="F11" i="16"/>
  <c r="F10" i="16" s="1"/>
  <c r="D10" i="16"/>
  <c r="R11" i="17"/>
  <c r="Q11" i="17"/>
  <c r="O11" i="17"/>
  <c r="O10" i="17" s="1"/>
  <c r="N11" i="17"/>
  <c r="L11" i="17"/>
  <c r="J11" i="17"/>
  <c r="J10" i="17" s="1"/>
  <c r="K10" i="17" s="1"/>
  <c r="F11" i="17"/>
  <c r="D11" i="17"/>
  <c r="E11" i="17"/>
  <c r="R10" i="17"/>
  <c r="Q12" i="17"/>
  <c r="O12" i="17"/>
  <c r="N12" i="17"/>
  <c r="L12" i="17"/>
  <c r="M12" i="17" s="1"/>
  <c r="J12" i="17"/>
  <c r="F12" i="17"/>
  <c r="F10" i="17"/>
  <c r="G10" i="17" s="1"/>
  <c r="D12" i="17"/>
  <c r="D10" i="17" s="1"/>
  <c r="E10" i="17" s="1"/>
  <c r="J11" i="1"/>
  <c r="J10" i="1"/>
  <c r="J12" i="1"/>
  <c r="K11" i="1"/>
  <c r="K12" i="1"/>
  <c r="K10" i="1"/>
  <c r="N11" i="1"/>
  <c r="N10" i="1" s="1"/>
  <c r="N12" i="1"/>
  <c r="O11" i="1"/>
  <c r="O10" i="1" s="1"/>
  <c r="O12" i="1"/>
  <c r="P11" i="1"/>
  <c r="P10" i="1"/>
  <c r="P12" i="1"/>
  <c r="Q11" i="1"/>
  <c r="Q10" i="1" s="1"/>
  <c r="Q12" i="1"/>
  <c r="M35" i="17"/>
  <c r="M34" i="17"/>
  <c r="M33" i="17"/>
  <c r="M20" i="17"/>
  <c r="M31" i="17"/>
  <c r="M32" i="17"/>
  <c r="M30" i="17"/>
  <c r="M29" i="17"/>
  <c r="M28" i="17"/>
  <c r="M27" i="17"/>
  <c r="M26" i="17"/>
  <c r="M25" i="17"/>
  <c r="M24" i="17"/>
  <c r="M23" i="17"/>
  <c r="M22" i="17"/>
  <c r="M21" i="17"/>
  <c r="M19" i="17"/>
  <c r="M18" i="17"/>
  <c r="M17" i="17"/>
  <c r="M16" i="17"/>
  <c r="M15" i="17"/>
  <c r="M14" i="17"/>
  <c r="K35" i="17"/>
  <c r="K34" i="17"/>
  <c r="K33" i="17"/>
  <c r="K20" i="17"/>
  <c r="K31" i="17"/>
  <c r="K32" i="17"/>
  <c r="K30" i="17"/>
  <c r="K29" i="17"/>
  <c r="K28" i="17"/>
  <c r="K27" i="17"/>
  <c r="K26" i="17"/>
  <c r="K25" i="17"/>
  <c r="K24" i="17"/>
  <c r="K23" i="17"/>
  <c r="K22" i="17"/>
  <c r="K21" i="17"/>
  <c r="K19" i="17"/>
  <c r="K18" i="17"/>
  <c r="K17" i="17"/>
  <c r="K16" i="17"/>
  <c r="K15" i="17"/>
  <c r="K14" i="17"/>
  <c r="G35" i="17"/>
  <c r="G34" i="17"/>
  <c r="G33" i="17"/>
  <c r="G20" i="17"/>
  <c r="G31" i="17"/>
  <c r="G32" i="17"/>
  <c r="G30" i="17"/>
  <c r="G29" i="17"/>
  <c r="G28" i="17"/>
  <c r="G27" i="17"/>
  <c r="G26" i="17"/>
  <c r="G25" i="17"/>
  <c r="G24" i="17"/>
  <c r="G23" i="17"/>
  <c r="G22" i="17"/>
  <c r="G21" i="17"/>
  <c r="G19" i="17"/>
  <c r="G18" i="17"/>
  <c r="G17" i="17"/>
  <c r="G16" i="17"/>
  <c r="G15" i="17"/>
  <c r="G14" i="17"/>
  <c r="G13" i="17"/>
  <c r="E35" i="17"/>
  <c r="E34" i="17"/>
  <c r="E33" i="17"/>
  <c r="E20" i="17"/>
  <c r="E31" i="17"/>
  <c r="E32" i="17"/>
  <c r="E30" i="17"/>
  <c r="E29" i="17"/>
  <c r="E28" i="17"/>
  <c r="E27" i="17"/>
  <c r="E26" i="17"/>
  <c r="E25" i="17"/>
  <c r="E23" i="17"/>
  <c r="E22" i="17"/>
  <c r="E24" i="17"/>
  <c r="E21" i="17"/>
  <c r="E19" i="17"/>
  <c r="E18" i="17"/>
  <c r="E17" i="17"/>
  <c r="E16" i="17"/>
  <c r="E15" i="17"/>
  <c r="E14" i="17"/>
  <c r="M13" i="17"/>
  <c r="K13" i="17"/>
  <c r="G20" i="2"/>
  <c r="G31" i="2"/>
  <c r="G32" i="2"/>
  <c r="G30" i="2"/>
  <c r="G29" i="2"/>
  <c r="G28" i="2"/>
  <c r="G27" i="2"/>
  <c r="G26" i="2"/>
  <c r="G25" i="2"/>
  <c r="G24" i="2"/>
  <c r="G23" i="2"/>
  <c r="G22" i="2"/>
  <c r="G21" i="2"/>
  <c r="G19" i="2"/>
  <c r="G18" i="2"/>
  <c r="G17" i="2"/>
  <c r="G16" i="2"/>
  <c r="G15" i="2"/>
  <c r="G14" i="2"/>
  <c r="E20" i="2"/>
  <c r="E31" i="2"/>
  <c r="E32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G13" i="2"/>
  <c r="E13" i="2"/>
  <c r="H10" i="16"/>
  <c r="D10" i="2"/>
  <c r="E12" i="16"/>
  <c r="G10" i="1"/>
  <c r="E11" i="16"/>
  <c r="J11" i="2"/>
  <c r="J10" i="2" s="1"/>
  <c r="S12" i="1"/>
  <c r="M10" i="16"/>
  <c r="K11" i="17"/>
  <c r="G11" i="2"/>
  <c r="H10" i="1"/>
  <c r="R10" i="1" s="1"/>
  <c r="G11" i="17"/>
  <c r="E11" i="2"/>
  <c r="R11" i="1"/>
  <c r="E10" i="2"/>
  <c r="L10" i="17"/>
  <c r="M10" i="17"/>
  <c r="M11" i="17"/>
  <c r="N10" i="17"/>
  <c r="Q10" i="17"/>
  <c r="H10" i="17"/>
  <c r="I10" i="17" s="1"/>
  <c r="G12" i="17"/>
  <c r="K12" i="17"/>
  <c r="E12" i="17" l="1"/>
  <c r="E10" i="16"/>
</calcChain>
</file>

<file path=xl/sharedStrings.xml><?xml version="1.0" encoding="utf-8"?>
<sst xmlns="http://schemas.openxmlformats.org/spreadsheetml/2006/main" count="587" uniqueCount="188">
  <si>
    <t>第１表　一般状況（その１）－Ａ表</t>
  </si>
  <si>
    <t>人　　口</t>
  </si>
  <si>
    <t>国　保　世　帯　数</t>
  </si>
  <si>
    <t>一　世　帯</t>
  </si>
  <si>
    <t>事業開始</t>
  </si>
  <si>
    <t>当　た　り</t>
  </si>
  <si>
    <t>年 度 末 現 在</t>
  </si>
  <si>
    <t>保険者番号</t>
  </si>
  <si>
    <t>保険者名</t>
  </si>
  <si>
    <t>（人）</t>
  </si>
  <si>
    <t>年度末現在</t>
  </si>
  <si>
    <t>年間平均</t>
  </si>
  <si>
    <t>被保険者数</t>
  </si>
  <si>
    <t>計</t>
  </si>
  <si>
    <t>加入割合</t>
  </si>
  <si>
    <t>本　人</t>
  </si>
  <si>
    <t>被扶養者</t>
  </si>
  <si>
    <t xml:space="preserve"> 年 月 日</t>
  </si>
  <si>
    <t>（世帯）</t>
  </si>
  <si>
    <t>（％）</t>
  </si>
  <si>
    <t>Ａ</t>
  </si>
  <si>
    <t>Ｂ</t>
  </si>
  <si>
    <t>Ｃ</t>
  </si>
  <si>
    <t>Ｄ</t>
  </si>
  <si>
    <t>Ｃ／Ａ</t>
  </si>
  <si>
    <t>Ｄ／Ｂ</t>
  </si>
  <si>
    <t>Ｅ</t>
  </si>
  <si>
    <t>県   計</t>
  </si>
  <si>
    <t>国保組合</t>
  </si>
  <si>
    <t>－</t>
  </si>
  <si>
    <t>佐 賀 市</t>
  </si>
  <si>
    <t>唐 津 市</t>
  </si>
  <si>
    <t>鳥 栖 市</t>
  </si>
  <si>
    <t>多 久 市</t>
  </si>
  <si>
    <t>伊万里市</t>
  </si>
  <si>
    <t>武 雄 市</t>
  </si>
  <si>
    <t>鹿 島 市</t>
  </si>
  <si>
    <t>基 山 町</t>
  </si>
  <si>
    <t>上 峰 町</t>
  </si>
  <si>
    <t>玄 海 町</t>
  </si>
  <si>
    <t>有 田 町</t>
  </si>
  <si>
    <t>大 町 町</t>
  </si>
  <si>
    <t>江 北 町</t>
  </si>
  <si>
    <t>白 石 町</t>
  </si>
  <si>
    <t>太 良 町</t>
  </si>
  <si>
    <t>医師国保</t>
  </si>
  <si>
    <t>歯科医師</t>
  </si>
  <si>
    <t>建設国保</t>
  </si>
  <si>
    <t>出　産</t>
  </si>
  <si>
    <t>（円）</t>
  </si>
  <si>
    <t>年間平均　　　　　（人）</t>
    <rPh sb="10" eb="11">
      <t>ニン</t>
    </rPh>
    <phoneticPr fontId="3"/>
  </si>
  <si>
    <t>介護保険第２号被保険者数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1" eb="12">
      <t>スウ</t>
    </rPh>
    <phoneticPr fontId="3"/>
  </si>
  <si>
    <t>（人）</t>
    <rPh sb="1" eb="2">
      <t>ニン</t>
    </rPh>
    <phoneticPr fontId="3"/>
  </si>
  <si>
    <t>加入割合</t>
    <rPh sb="0" eb="2">
      <t>カニュウ</t>
    </rPh>
    <rPh sb="2" eb="4">
      <t>ワリアイ</t>
    </rPh>
    <phoneticPr fontId="3"/>
  </si>
  <si>
    <t>年　　　度　　　末　　　現　　　在</t>
    <rPh sb="0" eb="1">
      <t>トシ</t>
    </rPh>
    <rPh sb="4" eb="5">
      <t>タビ</t>
    </rPh>
    <rPh sb="8" eb="9">
      <t>スエ</t>
    </rPh>
    <rPh sb="12" eb="13">
      <t>ウツツ</t>
    </rPh>
    <rPh sb="16" eb="17">
      <t>ザイ</t>
    </rPh>
    <phoneticPr fontId="3"/>
  </si>
  <si>
    <t>70歳以上一般（再掲）</t>
    <rPh sb="2" eb="5">
      <t>サイイジョウ</t>
    </rPh>
    <rPh sb="5" eb="7">
      <t>イッパン</t>
    </rPh>
    <rPh sb="8" eb="10">
      <t>サイケイ</t>
    </rPh>
    <phoneticPr fontId="3"/>
  </si>
  <si>
    <t>事務職員数</t>
    <phoneticPr fontId="3"/>
  </si>
  <si>
    <t>現在</t>
    <rPh sb="0" eb="2">
      <t>ゲンザイ</t>
    </rPh>
    <phoneticPr fontId="3"/>
  </si>
  <si>
    <t>一般</t>
    <rPh sb="0" eb="2">
      <t>イッパン</t>
    </rPh>
    <phoneticPr fontId="3"/>
  </si>
  <si>
    <t>７０歳以上（再掲）</t>
    <rPh sb="2" eb="5">
      <t>サイイジョウ</t>
    </rPh>
    <rPh sb="6" eb="8">
      <t>サイケイ</t>
    </rPh>
    <phoneticPr fontId="3"/>
  </si>
  <si>
    <t>退　　職　　被　　保　　険　　者　　等　　数</t>
    <rPh sb="0" eb="1">
      <t>シリゾ</t>
    </rPh>
    <rPh sb="3" eb="4">
      <t>ショク</t>
    </rPh>
    <rPh sb="6" eb="7">
      <t>ヒ</t>
    </rPh>
    <rPh sb="9" eb="10">
      <t>タモツ</t>
    </rPh>
    <rPh sb="12" eb="13">
      <t>ケン</t>
    </rPh>
    <rPh sb="15" eb="16">
      <t>モノ</t>
    </rPh>
    <rPh sb="18" eb="19">
      <t>トウ</t>
    </rPh>
    <rPh sb="21" eb="22">
      <t>スウ</t>
    </rPh>
    <phoneticPr fontId="3"/>
  </si>
  <si>
    <t>Ｊ</t>
    <phoneticPr fontId="3"/>
  </si>
  <si>
    <t>（％）Ｊ/Ｃ</t>
    <phoneticPr fontId="3"/>
  </si>
  <si>
    <t>被　保　険　者　数</t>
    <phoneticPr fontId="3"/>
  </si>
  <si>
    <t>総　　　数</t>
    <rPh sb="0" eb="1">
      <t>フサ</t>
    </rPh>
    <rPh sb="4" eb="5">
      <t>カズ</t>
    </rPh>
    <phoneticPr fontId="3"/>
  </si>
  <si>
    <t>加入割合</t>
    <rPh sb="2" eb="4">
      <t>ワリアイ</t>
    </rPh>
    <phoneticPr fontId="3"/>
  </si>
  <si>
    <t>国　　保</t>
    <phoneticPr fontId="3"/>
  </si>
  <si>
    <t>年　　　　度　　　　末　　　　現　　　　在</t>
    <rPh sb="0" eb="1">
      <t>トシ</t>
    </rPh>
    <rPh sb="5" eb="6">
      <t>タビ</t>
    </rPh>
    <rPh sb="10" eb="11">
      <t>スエ</t>
    </rPh>
    <rPh sb="15" eb="16">
      <t>ウツツ</t>
    </rPh>
    <rPh sb="20" eb="21">
      <t>ザイ</t>
    </rPh>
    <phoneticPr fontId="3"/>
  </si>
  <si>
    <t>第１表　一般状況（その２）－Ａ表</t>
    <phoneticPr fontId="6"/>
  </si>
  <si>
    <t>第１表　一般状況（その３）－Ａ表</t>
    <phoneticPr fontId="3"/>
  </si>
  <si>
    <t>年　　　間　　　平　　　均</t>
    <rPh sb="0" eb="1">
      <t>トシ</t>
    </rPh>
    <rPh sb="4" eb="5">
      <t>アイダ</t>
    </rPh>
    <rPh sb="8" eb="9">
      <t>ヒラ</t>
    </rPh>
    <rPh sb="12" eb="13">
      <t>ヒトシ</t>
    </rPh>
    <phoneticPr fontId="3"/>
  </si>
  <si>
    <t>小 城 市</t>
    <rPh sb="4" eb="5">
      <t>シ</t>
    </rPh>
    <phoneticPr fontId="3"/>
  </si>
  <si>
    <t>みやき町</t>
    <phoneticPr fontId="3"/>
  </si>
  <si>
    <t>吉野ヶ里町</t>
    <rPh sb="0" eb="4">
      <t>ヨシノガリ</t>
    </rPh>
    <rPh sb="4" eb="5">
      <t>マチ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</si>
  <si>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</si>
  <si>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</si>
  <si>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 xml:space="preserve">  市　　町 </t>
    <phoneticPr fontId="3"/>
  </si>
  <si>
    <t>みやき町</t>
  </si>
  <si>
    <t>70歳以上現役並み所得者（再掲）</t>
    <rPh sb="2" eb="5">
      <t>サイイジョウ</t>
    </rPh>
    <rPh sb="5" eb="7">
      <t>ゲンエキ</t>
    </rPh>
    <rPh sb="7" eb="8">
      <t>ナ</t>
    </rPh>
    <rPh sb="9" eb="12">
      <t>ショトクシャ</t>
    </rPh>
    <rPh sb="13" eb="15">
      <t>サイケイ</t>
    </rPh>
    <phoneticPr fontId="3"/>
  </si>
  <si>
    <t>未就学児（再掲）</t>
    <rPh sb="0" eb="3">
      <t>ミシュウガク</t>
    </rPh>
    <rPh sb="3" eb="4">
      <t>ジ</t>
    </rPh>
    <rPh sb="5" eb="7">
      <t>サイケイ</t>
    </rPh>
    <phoneticPr fontId="3"/>
  </si>
  <si>
    <t>前期高齢者（再掲）</t>
    <rPh sb="0" eb="5">
      <t>ゼンキコウレイシャ</t>
    </rPh>
    <rPh sb="6" eb="8">
      <t>サイケイ</t>
    </rPh>
    <phoneticPr fontId="3"/>
  </si>
  <si>
    <t>　一　　　般　　　被　　　保　　　険　　　者　　　数</t>
    <rPh sb="1" eb="2">
      <t>イチ</t>
    </rPh>
    <rPh sb="5" eb="6">
      <t>パン</t>
    </rPh>
    <phoneticPr fontId="3"/>
  </si>
  <si>
    <t>一　　般　　被　　保　　険　　者　　数</t>
    <rPh sb="0" eb="1">
      <t>イチ</t>
    </rPh>
    <rPh sb="3" eb="4">
      <t>パン</t>
    </rPh>
    <rPh sb="6" eb="7">
      <t>ヒ</t>
    </rPh>
    <rPh sb="9" eb="10">
      <t>タモツ</t>
    </rPh>
    <rPh sb="12" eb="13">
      <t>ケン</t>
    </rPh>
    <rPh sb="15" eb="16">
      <t>モノ</t>
    </rPh>
    <rPh sb="18" eb="19">
      <t>スウ</t>
    </rPh>
    <phoneticPr fontId="3"/>
  </si>
  <si>
    <t>未就学児　　　　　　　　　　（再掲）</t>
    <rPh sb="0" eb="3">
      <t>ミシュウガク</t>
    </rPh>
    <rPh sb="3" eb="4">
      <t>ジ</t>
    </rPh>
    <rPh sb="15" eb="17">
      <t>サイケイ</t>
    </rPh>
    <phoneticPr fontId="3"/>
  </si>
  <si>
    <t>現役並み所得者</t>
    <rPh sb="0" eb="2">
      <t>ゲンエキ</t>
    </rPh>
    <rPh sb="2" eb="3">
      <t>ナ</t>
    </rPh>
    <rPh sb="4" eb="7">
      <t>ショトクシャ</t>
    </rPh>
    <phoneticPr fontId="3"/>
  </si>
  <si>
    <t>前期高齢者　　　　　　　　　　（再掲）</t>
    <rPh sb="0" eb="2">
      <t>ゼンキ</t>
    </rPh>
    <rPh sb="2" eb="5">
      <t>コウレイシャ</t>
    </rPh>
    <rPh sb="16" eb="18">
      <t>サイケイ</t>
    </rPh>
    <phoneticPr fontId="3"/>
  </si>
  <si>
    <t>前期高齢者（再掲）</t>
    <rPh sb="0" eb="2">
      <t>ゼンキ</t>
    </rPh>
    <rPh sb="2" eb="5">
      <t>コウレイシャ</t>
    </rPh>
    <rPh sb="6" eb="8">
      <t>サイケイ</t>
    </rPh>
    <phoneticPr fontId="3"/>
  </si>
  <si>
    <t>未就学児（再掲）</t>
    <rPh sb="0" eb="3">
      <t>ミシュウガク</t>
    </rPh>
    <rPh sb="3" eb="4">
      <t>ジ</t>
    </rPh>
    <phoneticPr fontId="3"/>
  </si>
  <si>
    <t>年　 度 　末　 現　 在</t>
    <rPh sb="0" eb="1">
      <t>トシ</t>
    </rPh>
    <rPh sb="3" eb="4">
      <t>タビ</t>
    </rPh>
    <rPh sb="6" eb="7">
      <t>スエ</t>
    </rPh>
    <rPh sb="9" eb="10">
      <t>ウツツ</t>
    </rPh>
    <rPh sb="12" eb="13">
      <t>ザイ</t>
    </rPh>
    <phoneticPr fontId="6"/>
  </si>
  <si>
    <t>年　　　間　　　平　　　均</t>
    <rPh sb="4" eb="5">
      <t>アイダ</t>
    </rPh>
    <phoneticPr fontId="6"/>
  </si>
  <si>
    <t>葬祭給付</t>
    <rPh sb="2" eb="4">
      <t>キュウフ</t>
    </rPh>
    <phoneticPr fontId="6"/>
  </si>
  <si>
    <t>その他</t>
    <rPh sb="2" eb="3">
      <t>ホカ</t>
    </rPh>
    <phoneticPr fontId="6"/>
  </si>
  <si>
    <t>被　 保　 険 　者　 数</t>
    <phoneticPr fontId="3"/>
  </si>
  <si>
    <t xml:space="preserve">  市　　町 </t>
    <phoneticPr fontId="3"/>
  </si>
  <si>
    <t xml:space="preserve"> H 19.10. 1 </t>
    <phoneticPr fontId="3"/>
  </si>
  <si>
    <t xml:space="preserve"> S 29. 4. 1 </t>
    <phoneticPr fontId="3"/>
  </si>
  <si>
    <t xml:space="preserve"> S 29. 5. 1 </t>
    <phoneticPr fontId="3"/>
  </si>
  <si>
    <t xml:space="preserve"> H 18. 3. 1 </t>
    <phoneticPr fontId="3"/>
  </si>
  <si>
    <t xml:space="preserve"> H 17. 3. 1 </t>
    <phoneticPr fontId="3"/>
  </si>
  <si>
    <t xml:space="preserve"> H 18. 1. 1 </t>
    <phoneticPr fontId="3"/>
  </si>
  <si>
    <t>H 18. 3.20</t>
    <phoneticPr fontId="3"/>
  </si>
  <si>
    <t xml:space="preserve"> H 18. 3. 1 </t>
    <phoneticPr fontId="3"/>
  </si>
  <si>
    <t xml:space="preserve"> S 35. 8. 1 </t>
    <phoneticPr fontId="3"/>
  </si>
  <si>
    <t>みやき町</t>
    <phoneticPr fontId="3"/>
  </si>
  <si>
    <t xml:space="preserve"> H 17. 3. 1 </t>
    <phoneticPr fontId="3"/>
  </si>
  <si>
    <t>S 34. 3.14</t>
    <phoneticPr fontId="3"/>
  </si>
  <si>
    <t xml:space="preserve"> H 17. 1. 1 </t>
    <phoneticPr fontId="3"/>
  </si>
  <si>
    <t xml:space="preserve"> S 33.10. 1 </t>
    <phoneticPr fontId="3"/>
  </si>
  <si>
    <t xml:space="preserve"> S 35.10. 1 </t>
    <phoneticPr fontId="3"/>
  </si>
  <si>
    <t xml:space="preserve"> S 45. 8. 1 </t>
    <phoneticPr fontId="3"/>
  </si>
  <si>
    <t>総　数</t>
    <rPh sb="0" eb="1">
      <t>フサ</t>
    </rPh>
    <rPh sb="2" eb="3">
      <t>カズ</t>
    </rPh>
    <phoneticPr fontId="3"/>
  </si>
  <si>
    <t>（％）Ｅ/Ｃ</t>
    <phoneticPr fontId="3"/>
  </si>
  <si>
    <t>Ｆ</t>
    <phoneticPr fontId="3"/>
  </si>
  <si>
    <t>（％）Ｆ/Ｃ</t>
    <phoneticPr fontId="3"/>
  </si>
  <si>
    <t>Ｇ</t>
    <phoneticPr fontId="3"/>
  </si>
  <si>
    <t>（％）Ｇ/Ｃ</t>
    <phoneticPr fontId="3"/>
  </si>
  <si>
    <t>Ｈ</t>
    <phoneticPr fontId="3"/>
  </si>
  <si>
    <t>（％）Ｈ/Ｃ</t>
    <phoneticPr fontId="3"/>
  </si>
  <si>
    <t>Ｉ</t>
    <phoneticPr fontId="3"/>
  </si>
  <si>
    <t>（％）Ｉ/Ｃ</t>
    <phoneticPr fontId="3"/>
  </si>
  <si>
    <t>Ｋ</t>
    <phoneticPr fontId="3"/>
  </si>
  <si>
    <t>（％）Ｋ/Ｃ</t>
    <phoneticPr fontId="3"/>
  </si>
  <si>
    <t>総　　数</t>
    <rPh sb="0" eb="1">
      <t>フサ</t>
    </rPh>
    <rPh sb="3" eb="4">
      <t>カズ</t>
    </rPh>
    <phoneticPr fontId="3"/>
  </si>
  <si>
    <t>総　　数</t>
    <rPh sb="0" eb="1">
      <t>フサ</t>
    </rPh>
    <rPh sb="3" eb="4">
      <t>カズ</t>
    </rPh>
    <phoneticPr fontId="6"/>
  </si>
  <si>
    <t>傷病手当</t>
    <rPh sb="0" eb="2">
      <t>ショウビョウ</t>
    </rPh>
    <rPh sb="2" eb="4">
      <t>テアテ</t>
    </rPh>
    <phoneticPr fontId="6"/>
  </si>
  <si>
    <t>専任</t>
    <phoneticPr fontId="3"/>
  </si>
  <si>
    <t>兼任</t>
    <phoneticPr fontId="3"/>
  </si>
  <si>
    <t>手　当</t>
    <phoneticPr fontId="6"/>
  </si>
  <si>
    <t>Ｌ</t>
    <phoneticPr fontId="3"/>
  </si>
  <si>
    <t>Ｌ／Ｃ</t>
    <phoneticPr fontId="3"/>
  </si>
  <si>
    <t>出産育児</t>
    <rPh sb="0" eb="2">
      <t>シュッサン</t>
    </rPh>
    <rPh sb="2" eb="4">
      <t>イクジ</t>
    </rPh>
    <phoneticPr fontId="6"/>
  </si>
  <si>
    <t>佐</t>
    <rPh sb="0" eb="1">
      <t>タスク</t>
    </rPh>
    <phoneticPr fontId="3"/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</si>
  <si>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3"/>
  </si>
  <si>
    <t>唐</t>
    <rPh sb="0" eb="1">
      <t>カラ</t>
    </rPh>
    <phoneticPr fontId="3"/>
  </si>
  <si>
    <t>鳥</t>
    <rPh sb="0" eb="1">
      <t>トリ</t>
    </rPh>
    <phoneticPr fontId="3"/>
  </si>
  <si>
    <t>多</t>
    <rPh sb="0" eb="1">
      <t>タ</t>
    </rPh>
    <phoneticPr fontId="3"/>
  </si>
  <si>
    <t>伊</t>
    <rPh sb="0" eb="1">
      <t>イ</t>
    </rPh>
    <phoneticPr fontId="3"/>
  </si>
  <si>
    <t>武</t>
    <rPh sb="0" eb="1">
      <t>タケ</t>
    </rPh>
    <phoneticPr fontId="3"/>
  </si>
  <si>
    <t>鹿</t>
    <rPh sb="0" eb="1">
      <t>シカ</t>
    </rPh>
    <phoneticPr fontId="3"/>
  </si>
  <si>
    <t>小</t>
    <rPh sb="0" eb="1">
      <t>コ</t>
    </rPh>
    <phoneticPr fontId="3"/>
  </si>
  <si>
    <t>嬉</t>
    <rPh sb="0" eb="1">
      <t>ウレ</t>
    </rPh>
    <phoneticPr fontId="3"/>
  </si>
  <si>
    <t>神</t>
    <rPh sb="0" eb="1">
      <t>カミ</t>
    </rPh>
    <phoneticPr fontId="3"/>
  </si>
  <si>
    <t>吉</t>
    <rPh sb="0" eb="1">
      <t>ヨシ</t>
    </rPh>
    <phoneticPr fontId="3"/>
  </si>
  <si>
    <t>基</t>
    <rPh sb="0" eb="1">
      <t>キ</t>
    </rPh>
    <phoneticPr fontId="3"/>
  </si>
  <si>
    <t>上</t>
    <rPh sb="0" eb="1">
      <t>ウエ</t>
    </rPh>
    <phoneticPr fontId="3"/>
  </si>
  <si>
    <t>み</t>
  </si>
  <si>
    <t>み</t>
    <phoneticPr fontId="3"/>
  </si>
  <si>
    <t>玄</t>
    <rPh sb="0" eb="1">
      <t>ゲン</t>
    </rPh>
    <phoneticPr fontId="3"/>
  </si>
  <si>
    <t>有</t>
    <rPh sb="0" eb="1">
      <t>アリ</t>
    </rPh>
    <phoneticPr fontId="3"/>
  </si>
  <si>
    <t>大</t>
    <rPh sb="0" eb="1">
      <t>オオ</t>
    </rPh>
    <phoneticPr fontId="3"/>
  </si>
  <si>
    <t>江</t>
    <rPh sb="0" eb="1">
      <t>エ</t>
    </rPh>
    <phoneticPr fontId="3"/>
  </si>
  <si>
    <t>白</t>
    <rPh sb="0" eb="1">
      <t>シロ</t>
    </rPh>
    <phoneticPr fontId="3"/>
  </si>
  <si>
    <t>太</t>
    <rPh sb="0" eb="1">
      <t>フト</t>
    </rPh>
    <phoneticPr fontId="3"/>
  </si>
  <si>
    <t>医</t>
    <rPh sb="0" eb="1">
      <t>イ</t>
    </rPh>
    <phoneticPr fontId="3"/>
  </si>
  <si>
    <t>歯</t>
    <rPh sb="0" eb="1">
      <t>ハ</t>
    </rPh>
    <phoneticPr fontId="3"/>
  </si>
  <si>
    <t>建</t>
    <rPh sb="0" eb="1">
      <t>ケン</t>
    </rPh>
    <phoneticPr fontId="3"/>
  </si>
  <si>
    <t xml:space="preserve"> H 17. 1. 1 </t>
    <phoneticPr fontId="3"/>
  </si>
  <si>
    <t xml:space="preserve"> S 34. 4. 1 </t>
    <phoneticPr fontId="3"/>
  </si>
  <si>
    <t>S 34.11. 1</t>
    <phoneticPr fontId="3"/>
  </si>
  <si>
    <t>S 33.11.10</t>
    <phoneticPr fontId="3"/>
  </si>
  <si>
    <t>S 30. 2.11</t>
    <phoneticPr fontId="3"/>
  </si>
  <si>
    <t>－</t>
    <phoneticPr fontId="3"/>
  </si>
  <si>
    <t>本 100,000　他 50,000</t>
    <rPh sb="0" eb="1">
      <t>ホン</t>
    </rPh>
    <rPh sb="10" eb="11">
      <t>タ</t>
    </rPh>
    <phoneticPr fontId="6"/>
  </si>
  <si>
    <t>本 150,000　他 75,000</t>
    <rPh sb="0" eb="1">
      <t>ホン</t>
    </rPh>
    <rPh sb="10" eb="11">
      <t>タ</t>
    </rPh>
    <phoneticPr fontId="6"/>
  </si>
  <si>
    <t>第１表　一般状況（その４）－Ａ表</t>
    <phoneticPr fontId="3"/>
  </si>
  <si>
    <t>介護保険第２号世帯数</t>
    <phoneticPr fontId="6"/>
  </si>
  <si>
    <t>－</t>
    <phoneticPr fontId="6"/>
  </si>
  <si>
    <t>特定世帯数</t>
    <rPh sb="0" eb="2">
      <t>トクテイ</t>
    </rPh>
    <rPh sb="2" eb="5">
      <t>セタイスウ</t>
    </rPh>
    <phoneticPr fontId="6"/>
  </si>
  <si>
    <t>特定継続世帯数</t>
    <rPh sb="0" eb="2">
      <t>トクテイ</t>
    </rPh>
    <rPh sb="2" eb="4">
      <t>ケイゾク</t>
    </rPh>
    <rPh sb="4" eb="7">
      <t>セタイスウ</t>
    </rPh>
    <phoneticPr fontId="6"/>
  </si>
  <si>
    <t>計</t>
    <phoneticPr fontId="6"/>
  </si>
  <si>
    <t>本  100,000　他 50,000</t>
    <rPh sb="0" eb="1">
      <t>ホン</t>
    </rPh>
    <rPh sb="11" eb="12">
      <t>タ</t>
    </rPh>
    <phoneticPr fontId="6"/>
  </si>
  <si>
    <t>令和２年度</t>
    <rPh sb="0" eb="2">
      <t>レイワ</t>
    </rPh>
    <phoneticPr fontId="3"/>
  </si>
  <si>
    <t>※１</t>
  </si>
  <si>
    <t>※１</t>
    <phoneticPr fontId="6"/>
  </si>
  <si>
    <t>※４</t>
    <phoneticPr fontId="3"/>
  </si>
  <si>
    <r>
      <rPr>
        <b/>
        <sz val="6"/>
        <rFont val="ＭＳ 明朝"/>
        <family val="1"/>
        <charset val="128"/>
      </rPr>
      <t>※１</t>
    </r>
    <r>
      <rPr>
        <sz val="6"/>
        <rFont val="ＭＳ 明朝"/>
        <family val="1"/>
        <charset val="128"/>
      </rPr>
      <t>　直近3月間の給与収入の合計額を就労日数で除した額×2/3×日数</t>
    </r>
    <rPh sb="3" eb="5">
      <t>チョッキン</t>
    </rPh>
    <rPh sb="6" eb="7">
      <t>ツキ</t>
    </rPh>
    <rPh sb="7" eb="8">
      <t>カン</t>
    </rPh>
    <rPh sb="9" eb="13">
      <t>キュウヨシュウニュウ</t>
    </rPh>
    <rPh sb="14" eb="17">
      <t>ゴウケイガク</t>
    </rPh>
    <rPh sb="18" eb="22">
      <t>シュウロウニッスウ</t>
    </rPh>
    <rPh sb="23" eb="24">
      <t>ジョ</t>
    </rPh>
    <rPh sb="26" eb="27">
      <t>ガク</t>
    </rPh>
    <rPh sb="32" eb="34">
      <t>ニッスウ</t>
    </rPh>
    <phoneticPr fontId="6"/>
  </si>
  <si>
    <r>
      <rPr>
        <b/>
        <sz val="6"/>
        <rFont val="ＭＳ 明朝"/>
        <family val="1"/>
        <charset val="128"/>
      </rPr>
      <t>※２</t>
    </r>
    <r>
      <rPr>
        <sz val="6"/>
        <rFont val="ＭＳ 明朝"/>
        <family val="1"/>
        <charset val="128"/>
      </rPr>
      <t>　医師組合員のみ支給（1日につき）5,000円</t>
    </r>
    <rPh sb="0" eb="25">
      <t>イシクミアイインシキュウニチエン</t>
    </rPh>
    <phoneticPr fontId="6"/>
  </si>
  <si>
    <r>
      <rPr>
        <b/>
        <sz val="6"/>
        <rFont val="ＭＳ 明朝"/>
        <family val="1"/>
        <charset val="128"/>
      </rPr>
      <t>※３</t>
    </r>
    <r>
      <rPr>
        <sz val="6"/>
        <rFont val="ＭＳ 明朝"/>
        <family val="1"/>
        <charset val="128"/>
      </rPr>
      <t>　甲種組合員（1日につき）1,000円　乙種組合員（1日につき）2,000円</t>
    </r>
    <rPh sb="3" eb="5">
      <t>コウシュ</t>
    </rPh>
    <rPh sb="5" eb="8">
      <t>クミアイイン</t>
    </rPh>
    <rPh sb="10" eb="11">
      <t>ニチ</t>
    </rPh>
    <rPh sb="20" eb="21">
      <t>エン</t>
    </rPh>
    <rPh sb="22" eb="23">
      <t>オツ</t>
    </rPh>
    <rPh sb="23" eb="24">
      <t>シュ</t>
    </rPh>
    <rPh sb="24" eb="27">
      <t>クミアイイン</t>
    </rPh>
    <phoneticPr fontId="6"/>
  </si>
  <si>
    <r>
      <rPr>
        <b/>
        <sz val="6"/>
        <rFont val="ＭＳ 明朝"/>
        <family val="1"/>
        <charset val="128"/>
      </rPr>
      <t>※４</t>
    </r>
    <r>
      <rPr>
        <sz val="6"/>
        <rFont val="ＭＳ 明朝"/>
        <family val="1"/>
        <charset val="128"/>
      </rPr>
      <t>　第1種組合員（1日につき）6,000円　第2種組合員（1日につき）5,000円</t>
    </r>
    <rPh sb="3" eb="4">
      <t>ダイ</t>
    </rPh>
    <rPh sb="5" eb="6">
      <t>シュ</t>
    </rPh>
    <rPh sb="6" eb="9">
      <t>クミアイイン</t>
    </rPh>
    <phoneticPr fontId="6"/>
  </si>
  <si>
    <t>　　　第3・4・5種組合員（1日につき）4,500円　1日目から支給　最高40日</t>
    <rPh sb="28" eb="30">
      <t>ニチメ</t>
    </rPh>
    <rPh sb="32" eb="34">
      <t>シキュウ</t>
    </rPh>
    <rPh sb="35" eb="37">
      <t>サイコウ</t>
    </rPh>
    <rPh sb="39" eb="40">
      <t>ニチ</t>
    </rPh>
    <phoneticPr fontId="6"/>
  </si>
  <si>
    <t>令和３年度</t>
    <rPh sb="0" eb="2">
      <t>レイワ</t>
    </rPh>
    <phoneticPr fontId="3"/>
  </si>
  <si>
    <t>408,000 ・ 420,000</t>
  </si>
  <si>
    <t>408,000 ・ 420,000</t>
    <phoneticPr fontId="6"/>
  </si>
  <si>
    <t>※1,３</t>
    <phoneticPr fontId="3"/>
  </si>
  <si>
    <t>※1,２</t>
    <phoneticPr fontId="6"/>
  </si>
  <si>
    <t>令和２年度</t>
    <rPh sb="0" eb="2">
      <t>レイワ</t>
    </rPh>
    <phoneticPr fontId="1"/>
  </si>
  <si>
    <t>佐 賀 市</t>
    <phoneticPr fontId="3"/>
  </si>
  <si>
    <t>令和４年度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</si>
</sst>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0_ ;[Red]\-#,##0\ "/>
    <numFmt numFmtId="178" formatCode="#,##0.00_ ;[Red]\-#,##0.00\ "/>
    <numFmt numFmtId="179" formatCode="#,##0.0_ ;[Red]\-#,##0.0\ "/>
    <numFmt numFmtId="180" formatCode="#,##0_ "/>
  </numFmts>
  <fonts count="13" x14ac:knownFonts="1">
    <font>
      <sz val="14"/>
      <name val="Terminal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39"/>
      <name val="ＭＳ 明朝"/>
      <family val="1"/>
      <charset val="128"/>
    </font>
    <font>
      <sz val="7"/>
      <name val="Terminal"/>
      <charset val="128"/>
    </font>
    <font>
      <sz val="10"/>
      <name val="Terminal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9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/>
    <xf numFmtId="37" fontId="4" fillId="0" borderId="0" xfId="0" applyNumberFormat="1" applyFont="1" applyAlignment="1" applyProtection="1">
      <alignment vertical="center"/>
    </xf>
    <xf numFmtId="37" fontId="2" fillId="0" borderId="5" xfId="0" applyNumberFormat="1" applyFont="1" applyFill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177" fontId="5" fillId="0" borderId="11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37" fontId="2" fillId="0" borderId="18" xfId="0" applyNumberFormat="1" applyFont="1" applyFill="1" applyBorder="1" applyAlignment="1" applyProtection="1">
      <alignment vertical="center"/>
    </xf>
    <xf numFmtId="177" fontId="2" fillId="0" borderId="2" xfId="0" applyNumberFormat="1" applyFont="1" applyFill="1" applyBorder="1" applyAlignment="1" applyProtection="1">
      <alignment horizontal="right" vertical="center"/>
    </xf>
    <xf numFmtId="177" fontId="2" fillId="0" borderId="5" xfId="0" applyNumberFormat="1" applyFont="1" applyFill="1" applyBorder="1" applyAlignment="1" applyProtection="1">
      <alignment horizontal="right" vertical="center"/>
    </xf>
    <xf numFmtId="177" fontId="5" fillId="0" borderId="18" xfId="0" applyNumberFormat="1" applyFont="1" applyFill="1" applyBorder="1" applyAlignment="1" applyProtection="1">
      <alignment vertical="center"/>
    </xf>
    <xf numFmtId="177" fontId="5" fillId="0" borderId="12" xfId="0" applyNumberFormat="1" applyFont="1" applyFill="1" applyBorder="1" applyAlignment="1" applyProtection="1">
      <alignment vertical="center"/>
    </xf>
    <xf numFmtId="177" fontId="5" fillId="0" borderId="25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23" xfId="0" applyNumberFormat="1" applyFont="1" applyFill="1" applyBorder="1" applyAlignment="1" applyProtection="1">
      <alignment horizontal="right"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0" fontId="2" fillId="0" borderId="26" xfId="0" applyFont="1" applyFill="1" applyBorder="1" applyAlignment="1" applyProtection="1">
      <alignment vertical="center"/>
    </xf>
    <xf numFmtId="180" fontId="2" fillId="0" borderId="27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180" fontId="2" fillId="0" borderId="2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0" fontId="2" fillId="0" borderId="28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/>
    </xf>
    <xf numFmtId="177" fontId="2" fillId="0" borderId="16" xfId="0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center"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horizontal="center" vertical="center"/>
    </xf>
    <xf numFmtId="177" fontId="2" fillId="0" borderId="33" xfId="0" applyNumberFormat="1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center" vertical="center"/>
    </xf>
    <xf numFmtId="177" fontId="5" fillId="0" borderId="14" xfId="0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5" fillId="0" borderId="36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>
      <alignment vertical="center"/>
    </xf>
    <xf numFmtId="177" fontId="5" fillId="0" borderId="23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vertical="center"/>
    </xf>
    <xf numFmtId="177" fontId="2" fillId="0" borderId="11" xfId="0" applyNumberFormat="1" applyFont="1" applyFill="1" applyBorder="1" applyAlignment="1" applyProtection="1">
      <alignment horizontal="right" vertical="center"/>
    </xf>
    <xf numFmtId="37" fontId="2" fillId="0" borderId="12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2" fontId="2" fillId="0" borderId="12" xfId="0" applyNumberFormat="1" applyFont="1" applyFill="1" applyBorder="1" applyAlignment="1" applyProtection="1">
      <alignment vertical="center"/>
    </xf>
    <xf numFmtId="0" fontId="2" fillId="0" borderId="0" xfId="0" applyFont="1" applyFill="1"/>
    <xf numFmtId="0" fontId="2" fillId="0" borderId="5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vertical="center"/>
    </xf>
    <xf numFmtId="178" fontId="2" fillId="0" borderId="5" xfId="0" applyNumberFormat="1" applyFont="1" applyFill="1" applyBorder="1" applyAlignment="1" applyProtection="1">
      <alignment vertical="center"/>
    </xf>
    <xf numFmtId="178" fontId="5" fillId="0" borderId="5" xfId="0" applyNumberFormat="1" applyFont="1" applyFill="1" applyBorder="1" applyAlignment="1" applyProtection="1">
      <alignment vertical="center"/>
    </xf>
    <xf numFmtId="178" fontId="5" fillId="0" borderId="11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</xf>
    <xf numFmtId="177" fontId="2" fillId="0" borderId="34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78" fontId="5" fillId="0" borderId="2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 applyProtection="1">
      <alignment vertical="center"/>
    </xf>
    <xf numFmtId="178" fontId="5" fillId="0" borderId="18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178" fontId="5" fillId="0" borderId="3" xfId="0" applyNumberFormat="1" applyFont="1" applyFill="1" applyBorder="1" applyAlignment="1" applyProtection="1">
      <alignment vertical="center"/>
    </xf>
    <xf numFmtId="178" fontId="5" fillId="0" borderId="2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27" xfId="0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8" fillId="0" borderId="0" xfId="0" applyFont="1" applyFill="1"/>
    <xf numFmtId="0" fontId="2" fillId="0" borderId="6" xfId="0" applyFont="1" applyFill="1" applyBorder="1"/>
    <xf numFmtId="176" fontId="2" fillId="0" borderId="2" xfId="0" applyNumberFormat="1" applyFont="1" applyFill="1" applyBorder="1" applyAlignment="1" applyProtection="1">
      <alignment vertical="center"/>
    </xf>
    <xf numFmtId="179" fontId="5" fillId="0" borderId="2" xfId="0" applyNumberFormat="1" applyFont="1" applyFill="1" applyBorder="1" applyAlignment="1" applyProtection="1">
      <alignment vertical="center"/>
    </xf>
    <xf numFmtId="179" fontId="5" fillId="0" borderId="3" xfId="0" applyNumberFormat="1" applyFont="1" applyFill="1" applyBorder="1" applyAlignment="1" applyProtection="1">
      <alignment vertical="center"/>
    </xf>
    <xf numFmtId="179" fontId="5" fillId="0" borderId="4" xfId="0" applyNumberFormat="1" applyFont="1" applyFill="1" applyBorder="1" applyAlignment="1" applyProtection="1">
      <alignment vertical="center"/>
    </xf>
    <xf numFmtId="179" fontId="5" fillId="0" borderId="16" xfId="0" applyNumberFormat="1" applyFont="1" applyFill="1" applyBorder="1" applyAlignment="1" applyProtection="1">
      <alignment vertical="center"/>
    </xf>
    <xf numFmtId="179" fontId="5" fillId="0" borderId="31" xfId="0" applyNumberFormat="1" applyFont="1" applyFill="1" applyBorder="1" applyAlignment="1" applyProtection="1">
      <alignment vertical="center"/>
    </xf>
    <xf numFmtId="179" fontId="5" fillId="0" borderId="33" xfId="0" applyNumberFormat="1" applyFont="1" applyFill="1" applyBorder="1" applyAlignment="1" applyProtection="1">
      <alignment vertical="center"/>
    </xf>
    <xf numFmtId="178" fontId="2" fillId="0" borderId="33" xfId="0" applyNumberFormat="1" applyFont="1" applyFill="1" applyBorder="1" applyAlignment="1" applyProtection="1">
      <alignment horizontal="center" vertical="center"/>
    </xf>
    <xf numFmtId="178" fontId="2" fillId="0" borderId="4" xfId="0" applyNumberFormat="1" applyFont="1" applyFill="1" applyBorder="1" applyAlignment="1" applyProtection="1">
      <alignment vertical="center"/>
    </xf>
    <xf numFmtId="178" fontId="2" fillId="0" borderId="10" xfId="0" applyNumberFormat="1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vertical="center"/>
    </xf>
    <xf numFmtId="178" fontId="2" fillId="0" borderId="30" xfId="0" applyNumberFormat="1" applyFont="1" applyFill="1" applyBorder="1" applyAlignment="1" applyProtection="1">
      <alignment horizontal="center" vertical="center"/>
    </xf>
    <xf numFmtId="178" fontId="2" fillId="0" borderId="5" xfId="0" applyNumberFormat="1" applyFont="1" applyFill="1" applyBorder="1" applyAlignment="1" applyProtection="1">
      <alignment horizontal="center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5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57" fontId="2" fillId="0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0" fontId="2" fillId="0" borderId="0" xfId="0" applyFont="1" applyFill="1" applyAlignment="1"/>
    <xf numFmtId="0" fontId="10" fillId="0" borderId="0" xfId="0" applyFont="1" applyFill="1"/>
    <xf numFmtId="178" fontId="2" fillId="0" borderId="19" xfId="0" applyNumberFormat="1" applyFont="1" applyFill="1" applyBorder="1" applyAlignment="1" applyProtection="1">
      <alignment vertical="center"/>
    </xf>
    <xf numFmtId="177" fontId="2" fillId="0" borderId="2" xfId="0" applyNumberFormat="1" applyFont="1" applyFill="1" applyBorder="1" applyAlignment="1" applyProtection="1">
      <alignment vertical="center"/>
    </xf>
    <xf numFmtId="177" fontId="2" fillId="0" borderId="5" xfId="0" applyNumberFormat="1" applyFont="1" applyFill="1" applyBorder="1" applyAlignment="1" applyProtection="1">
      <alignment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80" fontId="2" fillId="0" borderId="4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 applyProtection="1">
      <alignment vertical="center"/>
    </xf>
    <xf numFmtId="180" fontId="2" fillId="0" borderId="52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 applyProtection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179" fontId="2" fillId="0" borderId="2" xfId="0" applyNumberFormat="1" applyFont="1" applyFill="1" applyBorder="1" applyAlignment="1" applyProtection="1">
      <alignment vertical="center"/>
    </xf>
    <xf numFmtId="180" fontId="2" fillId="0" borderId="2" xfId="1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25" xfId="0" applyNumberFormat="1" applyFont="1" applyFill="1" applyBorder="1" applyAlignment="1">
      <alignment vertical="center"/>
    </xf>
    <xf numFmtId="180" fontId="2" fillId="0" borderId="53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 applyProtection="1">
      <alignment horizontal="center" vertical="center"/>
    </xf>
    <xf numFmtId="180" fontId="2" fillId="0" borderId="31" xfId="0" applyNumberFormat="1" applyFont="1" applyFill="1" applyBorder="1" applyAlignment="1">
      <alignment vertical="center"/>
    </xf>
    <xf numFmtId="180" fontId="2" fillId="0" borderId="47" xfId="0" applyNumberFormat="1" applyFont="1" applyFill="1" applyBorder="1" applyAlignment="1">
      <alignment vertical="center"/>
    </xf>
    <xf numFmtId="180" fontId="2" fillId="0" borderId="54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horizontal="center" vertical="center"/>
    </xf>
    <xf numFmtId="180" fontId="2" fillId="0" borderId="33" xfId="0" applyNumberFormat="1" applyFont="1" applyFill="1" applyBorder="1" applyAlignment="1">
      <alignment vertical="center"/>
    </xf>
    <xf numFmtId="180" fontId="2" fillId="0" borderId="48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 applyProtection="1">
      <alignment horizontal="right" vertical="center"/>
    </xf>
    <xf numFmtId="178" fontId="2" fillId="0" borderId="18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vertical="center"/>
    </xf>
    <xf numFmtId="178" fontId="2" fillId="0" borderId="4" xfId="0" applyNumberFormat="1" applyFont="1" applyFill="1" applyBorder="1" applyAlignment="1" applyProtection="1">
      <alignment vertical="center"/>
      <protection locked="0"/>
    </xf>
    <xf numFmtId="178" fontId="2" fillId="0" borderId="21" xfId="0" applyNumberFormat="1" applyFont="1" applyFill="1" applyBorder="1" applyAlignment="1" applyProtection="1">
      <alignment vertical="center"/>
      <protection locked="0"/>
    </xf>
    <xf numFmtId="178" fontId="2" fillId="0" borderId="2" xfId="0" applyNumberFormat="1" applyFont="1" applyFill="1" applyBorder="1" applyAlignment="1" applyProtection="1">
      <alignment vertical="center"/>
      <protection locked="0"/>
    </xf>
    <xf numFmtId="178" fontId="2" fillId="0" borderId="18" xfId="0" applyNumberFormat="1" applyFont="1" applyFill="1" applyBorder="1" applyAlignment="1" applyProtection="1">
      <alignment vertical="center"/>
      <protection locked="0"/>
    </xf>
    <xf numFmtId="178" fontId="2" fillId="0" borderId="16" xfId="0" applyNumberFormat="1" applyFont="1" applyFill="1" applyBorder="1" applyAlignment="1" applyProtection="1">
      <alignment vertical="center"/>
      <protection locked="0"/>
    </xf>
    <xf numFmtId="178" fontId="2" fillId="0" borderId="22" xfId="0" applyNumberFormat="1" applyFont="1" applyFill="1" applyBorder="1" applyAlignment="1" applyProtection="1">
      <alignment vertical="center"/>
      <protection locked="0"/>
    </xf>
    <xf numFmtId="178" fontId="2" fillId="0" borderId="54" xfId="0" applyNumberFormat="1" applyFont="1" applyFill="1" applyBorder="1" applyAlignment="1" applyProtection="1">
      <alignment vertical="center"/>
      <protection locked="0"/>
    </xf>
    <xf numFmtId="180" fontId="2" fillId="0" borderId="55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vertical="center"/>
    </xf>
    <xf numFmtId="178" fontId="2" fillId="0" borderId="33" xfId="0" applyNumberFormat="1" applyFont="1" applyFill="1" applyBorder="1" applyAlignment="1" applyProtection="1">
      <alignment vertical="center"/>
      <protection locked="0"/>
    </xf>
    <xf numFmtId="178" fontId="2" fillId="0" borderId="2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horizontal="right" vertical="center"/>
    </xf>
    <xf numFmtId="177" fontId="2" fillId="0" borderId="27" xfId="0" applyNumberFormat="1" applyFont="1" applyFill="1" applyBorder="1" applyAlignment="1" applyProtection="1">
      <alignment horizontal="right" vertical="center"/>
    </xf>
    <xf numFmtId="177" fontId="11" fillId="0" borderId="4" xfId="0" applyNumberFormat="1" applyFont="1" applyFill="1" applyBorder="1" applyAlignment="1" applyProtection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77" fontId="11" fillId="0" borderId="2" xfId="0" applyNumberFormat="1" applyFont="1" applyFill="1" applyBorder="1" applyAlignment="1" applyProtection="1">
      <alignment horizontal="right" vertical="center"/>
    </xf>
    <xf numFmtId="180" fontId="2" fillId="0" borderId="22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 applyProtection="1">
      <alignment horizontal="right" vertical="center"/>
    </xf>
    <xf numFmtId="177" fontId="2" fillId="0" borderId="46" xfId="0" applyNumberFormat="1" applyFont="1" applyFill="1" applyBorder="1" applyAlignment="1" applyProtection="1">
      <alignment horizontal="right" vertical="center"/>
    </xf>
    <xf numFmtId="180" fontId="2" fillId="0" borderId="25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 applyProtection="1">
      <alignment horizontal="right" vertical="center"/>
    </xf>
    <xf numFmtId="177" fontId="2" fillId="0" borderId="31" xfId="0" applyNumberFormat="1" applyFont="1" applyFill="1" applyBorder="1" applyAlignment="1" applyProtection="1">
      <alignment horizontal="center" vertical="center" shrinkToFit="1"/>
    </xf>
    <xf numFmtId="177" fontId="2" fillId="0" borderId="9" xfId="0" applyNumberFormat="1" applyFont="1" applyFill="1" applyBorder="1" applyAlignment="1" applyProtection="1">
      <alignment horizontal="center" vertical="center" shrinkToFit="1"/>
    </xf>
    <xf numFmtId="180" fontId="2" fillId="0" borderId="19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 applyProtection="1">
      <alignment horizontal="right" vertical="center"/>
    </xf>
    <xf numFmtId="177" fontId="2" fillId="0" borderId="33" xfId="0" applyNumberFormat="1" applyFont="1" applyFill="1" applyBorder="1" applyAlignment="1" applyProtection="1">
      <alignment horizontal="center" vertical="center" shrinkToFit="1"/>
    </xf>
    <xf numFmtId="177" fontId="11" fillId="0" borderId="33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180" fontId="2" fillId="0" borderId="1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/>
    <xf numFmtId="0" fontId="7" fillId="0" borderId="44" xfId="0" applyFont="1" applyFill="1" applyBorder="1" applyAlignment="1"/>
    <xf numFmtId="0" fontId="2" fillId="0" borderId="45" xfId="0" applyFont="1" applyFill="1" applyBorder="1" applyAlignment="1">
      <alignment horizontal="center" vertical="center"/>
    </xf>
    <xf numFmtId="0" fontId="7" fillId="0" borderId="56" xfId="0" applyFont="1" applyFill="1" applyBorder="1" applyAlignment="1"/>
    <xf numFmtId="0" fontId="7" fillId="0" borderId="4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qryＫＯＫＵＤＯＡ出力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D28" transitionEvaluation="1">
    <tabColor theme="8"/>
    <pageSetUpPr fitToPage="1"/>
  </sheetPr>
  <dimension ref="B1:V49"/>
  <sheetViews>
    <sheetView view="pageBreakPreview" zoomScale="84" zoomScaleNormal="40" zoomScaleSheetLayoutView="84" workbookViewId="0">
      <pane xSplit="3" ySplit="6" topLeftCell="D28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8"/>
    </sheetView>
  </sheetViews>
  <sheetFormatPr defaultColWidth="10.59765625" defaultRowHeight="11.25" customHeight="1" x14ac:dyDescent="0.15"/>
  <cols>
    <col min="1" max="1" width="1.5" style="8" customWidth="1"/>
    <col min="2" max="2" width="12.59765625" style="8" customWidth="1"/>
    <col min="3" max="3" width="9.3984375" style="10" customWidth="1"/>
    <col min="4" max="4" width="11.59765625" style="10" customWidth="1"/>
    <col min="5" max="5" width="10.3984375" style="8" customWidth="1"/>
    <col min="6" max="6" width="9.69921875" style="8" customWidth="1"/>
    <col min="7" max="7" width="9.5" style="81" customWidth="1"/>
    <col min="8" max="8" width="9.09765625" style="8" customWidth="1"/>
    <col min="9" max="9" width="8.59765625" style="81" customWidth="1"/>
    <col min="10" max="10" width="10" style="8" customWidth="1"/>
    <col min="11" max="11" width="8.8984375" style="8" customWidth="1"/>
    <col min="12" max="17" width="11.3984375" style="8" customWidth="1"/>
    <col min="18" max="19" width="11.09765625" style="8" customWidth="1"/>
    <col min="20" max="20" width="5.59765625" style="10" customWidth="1"/>
    <col min="21" max="21" width="2.19921875" style="8" customWidth="1"/>
    <col min="22" max="16384" width="10.59765625" style="8"/>
  </cols>
  <sheetData>
    <row r="1" spans="2:22" ht="24" customHeight="1" thickBot="1" x14ac:dyDescent="0.2">
      <c r="B1" s="5" t="s">
        <v>0</v>
      </c>
      <c r="C1" s="6"/>
      <c r="D1" s="6"/>
      <c r="E1" s="7"/>
      <c r="F1" s="7"/>
      <c r="G1" s="118"/>
      <c r="H1" s="7"/>
      <c r="I1" s="118"/>
      <c r="J1" s="7"/>
      <c r="K1" s="7"/>
      <c r="L1" s="7"/>
      <c r="M1" s="7"/>
      <c r="N1" s="7"/>
      <c r="O1" s="7"/>
      <c r="P1" s="7"/>
      <c r="Q1" s="7"/>
      <c r="R1" s="7"/>
      <c r="S1" s="7"/>
      <c r="T1" s="6"/>
    </row>
    <row r="2" spans="2:22" s="9" customFormat="1" ht="20.100000000000001" customHeight="1" x14ac:dyDescent="0.15">
      <c r="B2" s="229" t="s">
        <v>7</v>
      </c>
      <c r="C2" s="232" t="s">
        <v>8</v>
      </c>
      <c r="D2" s="223"/>
      <c r="E2" s="223" t="s">
        <v>1</v>
      </c>
      <c r="F2" s="238" t="s">
        <v>2</v>
      </c>
      <c r="G2" s="239"/>
      <c r="H2" s="252" t="s">
        <v>63</v>
      </c>
      <c r="I2" s="253"/>
      <c r="J2" s="236"/>
      <c r="K2" s="254"/>
      <c r="L2" s="235" t="s">
        <v>92</v>
      </c>
      <c r="M2" s="236"/>
      <c r="N2" s="236"/>
      <c r="O2" s="236"/>
      <c r="P2" s="236"/>
      <c r="Q2" s="237"/>
      <c r="R2" s="216" t="s">
        <v>66</v>
      </c>
      <c r="S2" s="213" t="s">
        <v>3</v>
      </c>
      <c r="T2" s="242" t="s">
        <v>132</v>
      </c>
      <c r="U2" s="20"/>
    </row>
    <row r="3" spans="2:22" s="9" customFormat="1" ht="20.100000000000001" customHeight="1" x14ac:dyDescent="0.15">
      <c r="B3" s="230"/>
      <c r="C3" s="233"/>
      <c r="D3" s="32" t="s">
        <v>4</v>
      </c>
      <c r="E3" s="137">
        <v>44927</v>
      </c>
      <c r="F3" s="240"/>
      <c r="G3" s="241"/>
      <c r="H3" s="245" t="s">
        <v>64</v>
      </c>
      <c r="I3" s="247"/>
      <c r="J3" s="245" t="s">
        <v>79</v>
      </c>
      <c r="K3" s="248"/>
      <c r="L3" s="251" t="s">
        <v>80</v>
      </c>
      <c r="M3" s="246"/>
      <c r="N3" s="245" t="s">
        <v>55</v>
      </c>
      <c r="O3" s="246"/>
      <c r="P3" s="249" t="s">
        <v>78</v>
      </c>
      <c r="Q3" s="250"/>
      <c r="R3" s="32" t="s">
        <v>65</v>
      </c>
      <c r="S3" s="214" t="s">
        <v>5</v>
      </c>
      <c r="T3" s="243"/>
      <c r="U3" s="20"/>
    </row>
    <row r="4" spans="2:22" s="9" customFormat="1" ht="20.100000000000001" customHeight="1" x14ac:dyDescent="0.15">
      <c r="B4" s="230"/>
      <c r="C4" s="233"/>
      <c r="D4" s="32"/>
      <c r="E4" s="32" t="s">
        <v>57</v>
      </c>
      <c r="F4" s="32" t="s">
        <v>10</v>
      </c>
      <c r="G4" s="32" t="s">
        <v>11</v>
      </c>
      <c r="H4" s="32" t="s">
        <v>10</v>
      </c>
      <c r="I4" s="32" t="s">
        <v>11</v>
      </c>
      <c r="J4" s="32" t="s">
        <v>10</v>
      </c>
      <c r="K4" s="33" t="s">
        <v>11</v>
      </c>
      <c r="L4" s="31" t="s">
        <v>10</v>
      </c>
      <c r="M4" s="214" t="s">
        <v>11</v>
      </c>
      <c r="N4" s="32" t="s">
        <v>10</v>
      </c>
      <c r="O4" s="32" t="s">
        <v>11</v>
      </c>
      <c r="P4" s="32" t="s">
        <v>10</v>
      </c>
      <c r="Q4" s="214" t="s">
        <v>11</v>
      </c>
      <c r="R4" s="84"/>
      <c r="S4" s="214" t="s">
        <v>12</v>
      </c>
      <c r="T4" s="243"/>
      <c r="U4" s="20"/>
    </row>
    <row r="5" spans="2:22" s="9" customFormat="1" ht="20.100000000000001" customHeight="1" x14ac:dyDescent="0.15">
      <c r="B5" s="230"/>
      <c r="C5" s="233"/>
      <c r="D5" s="32" t="s">
        <v>17</v>
      </c>
      <c r="E5" s="32" t="s">
        <v>52</v>
      </c>
      <c r="F5" s="32" t="s">
        <v>18</v>
      </c>
      <c r="G5" s="32" t="s">
        <v>18</v>
      </c>
      <c r="H5" s="32" t="s">
        <v>9</v>
      </c>
      <c r="I5" s="32" t="s">
        <v>9</v>
      </c>
      <c r="J5" s="32" t="s">
        <v>9</v>
      </c>
      <c r="K5" s="33" t="s">
        <v>9</v>
      </c>
      <c r="L5" s="31" t="s">
        <v>9</v>
      </c>
      <c r="M5" s="214" t="s">
        <v>9</v>
      </c>
      <c r="N5" s="32" t="s">
        <v>9</v>
      </c>
      <c r="O5" s="32" t="s">
        <v>9</v>
      </c>
      <c r="P5" s="32" t="s">
        <v>9</v>
      </c>
      <c r="Q5" s="214" t="s">
        <v>9</v>
      </c>
      <c r="R5" s="32" t="s">
        <v>19</v>
      </c>
      <c r="S5" s="214" t="s">
        <v>9</v>
      </c>
      <c r="T5" s="243"/>
      <c r="U5" s="20"/>
    </row>
    <row r="6" spans="2:22" s="9" customFormat="1" ht="20.100000000000001" customHeight="1" x14ac:dyDescent="0.15">
      <c r="B6" s="231"/>
      <c r="C6" s="234"/>
      <c r="D6" s="224"/>
      <c r="E6" s="224" t="s">
        <v>20</v>
      </c>
      <c r="F6" s="86"/>
      <c r="G6" s="224" t="s">
        <v>21</v>
      </c>
      <c r="H6" s="224" t="s">
        <v>22</v>
      </c>
      <c r="I6" s="224" t="s">
        <v>23</v>
      </c>
      <c r="J6" s="224"/>
      <c r="K6" s="34"/>
      <c r="L6" s="220"/>
      <c r="M6" s="215"/>
      <c r="N6" s="217"/>
      <c r="O6" s="217"/>
      <c r="P6" s="217"/>
      <c r="Q6" s="215"/>
      <c r="R6" s="217" t="s">
        <v>24</v>
      </c>
      <c r="S6" s="215" t="s">
        <v>25</v>
      </c>
      <c r="T6" s="243"/>
      <c r="U6" s="20"/>
    </row>
    <row r="7" spans="2:22" s="9" customFormat="1" ht="15.9" customHeight="1" x14ac:dyDescent="0.15">
      <c r="B7" s="48"/>
      <c r="C7" s="32"/>
      <c r="D7" s="32"/>
      <c r="E7" s="13"/>
      <c r="F7" s="13"/>
      <c r="G7" s="13"/>
      <c r="H7" s="13"/>
      <c r="I7" s="13"/>
      <c r="J7" s="13"/>
      <c r="K7" s="35"/>
      <c r="L7" s="74"/>
      <c r="M7" s="13"/>
      <c r="N7" s="13"/>
      <c r="O7" s="13"/>
      <c r="P7" s="13"/>
      <c r="Q7" s="62"/>
      <c r="R7" s="87"/>
      <c r="S7" s="121"/>
      <c r="T7" s="243"/>
      <c r="U7" s="20"/>
    </row>
    <row r="8" spans="2:22" s="9" customFormat="1" ht="30" customHeight="1" x14ac:dyDescent="0.15">
      <c r="B8" s="31" t="s">
        <v>171</v>
      </c>
      <c r="C8" s="32" t="s">
        <v>27</v>
      </c>
      <c r="D8" s="32"/>
      <c r="E8" s="143">
        <v>818251</v>
      </c>
      <c r="F8" s="143">
        <v>108983</v>
      </c>
      <c r="G8" s="143">
        <v>109430</v>
      </c>
      <c r="H8" s="143">
        <v>179727</v>
      </c>
      <c r="I8" s="143">
        <v>181419</v>
      </c>
      <c r="J8" s="37">
        <v>5498</v>
      </c>
      <c r="K8" s="161">
        <v>5231</v>
      </c>
      <c r="L8" s="162">
        <v>82182</v>
      </c>
      <c r="M8" s="37">
        <v>81349</v>
      </c>
      <c r="N8" s="37">
        <v>43939</v>
      </c>
      <c r="O8" s="37">
        <v>41575</v>
      </c>
      <c r="P8" s="37">
        <v>2726</v>
      </c>
      <c r="Q8" s="36">
        <v>2529</v>
      </c>
      <c r="R8" s="88">
        <v>21.96</v>
      </c>
      <c r="S8" s="163">
        <v>1.7</v>
      </c>
      <c r="T8" s="243"/>
      <c r="U8" s="20"/>
    </row>
    <row r="9" spans="2:22" s="9" customFormat="1" ht="30" customHeight="1" x14ac:dyDescent="0.15">
      <c r="B9" s="31" t="s">
        <v>180</v>
      </c>
      <c r="C9" s="32" t="s">
        <v>27</v>
      </c>
      <c r="D9" s="32"/>
      <c r="E9" s="143">
        <v>812193</v>
      </c>
      <c r="F9" s="143">
        <v>107312</v>
      </c>
      <c r="G9" s="143">
        <v>108986</v>
      </c>
      <c r="H9" s="143">
        <v>174725</v>
      </c>
      <c r="I9" s="143">
        <v>178695</v>
      </c>
      <c r="J9" s="37">
        <v>5147</v>
      </c>
      <c r="K9" s="161">
        <v>4939</v>
      </c>
      <c r="L9" s="162">
        <v>81017</v>
      </c>
      <c r="M9" s="37">
        <v>82501</v>
      </c>
      <c r="N9" s="37">
        <v>45045</v>
      </c>
      <c r="O9" s="37">
        <v>44906</v>
      </c>
      <c r="P9" s="37">
        <v>2823</v>
      </c>
      <c r="Q9" s="36">
        <v>2771</v>
      </c>
      <c r="R9" s="88">
        <v>21.51</v>
      </c>
      <c r="S9" s="163">
        <v>1.6</v>
      </c>
      <c r="T9" s="243"/>
      <c r="U9" s="20"/>
    </row>
    <row r="10" spans="2:22" s="9" customFormat="1" ht="30" customHeight="1" x14ac:dyDescent="0.15">
      <c r="B10" s="31" t="s">
        <v>187</v>
      </c>
      <c r="C10" s="32" t="s">
        <v>27</v>
      </c>
      <c r="D10" s="32"/>
      <c r="E10" s="14">
        <f>SUM(E11:E12)</f>
        <v>806877</v>
      </c>
      <c r="F10" s="14">
        <f t="shared" ref="F10:K10" si="0">SUM(F11:F12)</f>
        <v>105182</v>
      </c>
      <c r="G10" s="14">
        <f t="shared" si="0"/>
        <v>107422</v>
      </c>
      <c r="H10" s="14">
        <f t="shared" si="0"/>
        <v>168196</v>
      </c>
      <c r="I10" s="14">
        <f t="shared" si="0"/>
        <v>173282</v>
      </c>
      <c r="J10" s="21">
        <f t="shared" si="0"/>
        <v>4857</v>
      </c>
      <c r="K10" s="38">
        <f t="shared" si="0"/>
        <v>4651</v>
      </c>
      <c r="L10" s="40">
        <f t="shared" ref="L10:Q10" si="1">SUM(L11:L12)</f>
        <v>77175</v>
      </c>
      <c r="M10" s="21">
        <f t="shared" si="1"/>
        <v>80024</v>
      </c>
      <c r="N10" s="21">
        <f t="shared" si="1"/>
        <v>43504</v>
      </c>
      <c r="O10" s="21">
        <f t="shared" si="1"/>
        <v>44672</v>
      </c>
      <c r="P10" s="41">
        <f t="shared" si="1"/>
        <v>2888</v>
      </c>
      <c r="Q10" s="21">
        <f t="shared" si="1"/>
        <v>2851</v>
      </c>
      <c r="R10" s="89">
        <f>ROUND(H10/E10*100,2)</f>
        <v>20.85</v>
      </c>
      <c r="S10" s="122">
        <f>ROUND(I10/G10,1)</f>
        <v>1.6</v>
      </c>
      <c r="T10" s="243"/>
      <c r="U10" s="20"/>
    </row>
    <row r="11" spans="2:22" s="9" customFormat="1" ht="30" customHeight="1" x14ac:dyDescent="0.15">
      <c r="B11" s="31" t="s">
        <v>93</v>
      </c>
      <c r="C11" s="32" t="s">
        <v>13</v>
      </c>
      <c r="D11" s="32"/>
      <c r="E11" s="14">
        <f>SUM(E13:E32)</f>
        <v>806877</v>
      </c>
      <c r="F11" s="14">
        <f>SUM(F13:F32)</f>
        <v>100036</v>
      </c>
      <c r="G11" s="14">
        <f>SUM(G13:G32)</f>
        <v>102223</v>
      </c>
      <c r="H11" s="14">
        <f t="shared" ref="H11:Q11" si="2">SUM(H13:H32)</f>
        <v>158323</v>
      </c>
      <c r="I11" s="14">
        <f>SUM(I13:I32)</f>
        <v>163340</v>
      </c>
      <c r="J11" s="21">
        <f t="shared" si="2"/>
        <v>4216</v>
      </c>
      <c r="K11" s="38">
        <f t="shared" si="2"/>
        <v>4051</v>
      </c>
      <c r="L11" s="39">
        <f t="shared" si="2"/>
        <v>75378</v>
      </c>
      <c r="M11" s="14">
        <f t="shared" si="2"/>
        <v>78218</v>
      </c>
      <c r="N11" s="14">
        <f t="shared" si="2"/>
        <v>42981</v>
      </c>
      <c r="O11" s="14">
        <f t="shared" si="2"/>
        <v>44154</v>
      </c>
      <c r="P11" s="14">
        <f t="shared" si="2"/>
        <v>2591</v>
      </c>
      <c r="Q11" s="21">
        <f t="shared" si="2"/>
        <v>2560</v>
      </c>
      <c r="R11" s="89">
        <f>ROUND(H11/E11*100,2)</f>
        <v>19.62</v>
      </c>
      <c r="S11" s="122">
        <f>ROUND(I11/G11,1)</f>
        <v>1.6</v>
      </c>
      <c r="T11" s="243"/>
      <c r="U11" s="20"/>
    </row>
    <row r="12" spans="2:22" s="9" customFormat="1" ht="30" customHeight="1" x14ac:dyDescent="0.15">
      <c r="B12" s="225" t="s">
        <v>28</v>
      </c>
      <c r="C12" s="224" t="s">
        <v>13</v>
      </c>
      <c r="D12" s="224"/>
      <c r="E12" s="73" t="s">
        <v>29</v>
      </c>
      <c r="F12" s="22">
        <f>SUM(F33:F35)</f>
        <v>5146</v>
      </c>
      <c r="G12" s="22">
        <f>SUM(G33:G35)</f>
        <v>5199</v>
      </c>
      <c r="H12" s="22">
        <f>SUM(H33:H35)</f>
        <v>9873</v>
      </c>
      <c r="I12" s="22">
        <f>SUM(I33:I35)</f>
        <v>9942</v>
      </c>
      <c r="J12" s="23">
        <f t="shared" ref="J12:Q12" si="3">SUM(J33:J35)</f>
        <v>641</v>
      </c>
      <c r="K12" s="71">
        <f t="shared" si="3"/>
        <v>600</v>
      </c>
      <c r="L12" s="72">
        <f t="shared" si="3"/>
        <v>1797</v>
      </c>
      <c r="M12" s="22">
        <f t="shared" si="3"/>
        <v>1806</v>
      </c>
      <c r="N12" s="22">
        <f t="shared" si="3"/>
        <v>523</v>
      </c>
      <c r="O12" s="22">
        <f t="shared" si="3"/>
        <v>518</v>
      </c>
      <c r="P12" s="22">
        <f t="shared" si="3"/>
        <v>297</v>
      </c>
      <c r="Q12" s="23">
        <f t="shared" si="3"/>
        <v>291</v>
      </c>
      <c r="R12" s="90" t="s">
        <v>29</v>
      </c>
      <c r="S12" s="123">
        <f t="shared" ref="S12:S35" si="4">ROUND(I12/G12,1)</f>
        <v>1.9</v>
      </c>
      <c r="T12" s="244"/>
      <c r="U12" s="20"/>
    </row>
    <row r="13" spans="2:22" s="9" customFormat="1" ht="30" customHeight="1" x14ac:dyDescent="0.15">
      <c r="B13" s="44">
        <v>41001</v>
      </c>
      <c r="C13" s="16" t="s">
        <v>30</v>
      </c>
      <c r="D13" s="16" t="s">
        <v>94</v>
      </c>
      <c r="E13" s="164">
        <v>229427</v>
      </c>
      <c r="F13" s="149">
        <v>27402</v>
      </c>
      <c r="G13" s="148">
        <v>28086</v>
      </c>
      <c r="H13" s="149">
        <v>42925</v>
      </c>
      <c r="I13" s="148">
        <v>44378</v>
      </c>
      <c r="J13" s="45">
        <v>1298</v>
      </c>
      <c r="K13" s="165">
        <v>1244</v>
      </c>
      <c r="L13" s="166">
        <v>19026</v>
      </c>
      <c r="M13" s="148">
        <v>19853</v>
      </c>
      <c r="N13" s="148">
        <v>10737</v>
      </c>
      <c r="O13" s="148">
        <v>11110</v>
      </c>
      <c r="P13" s="148">
        <v>788</v>
      </c>
      <c r="Q13" s="50">
        <v>758</v>
      </c>
      <c r="R13" s="130">
        <f>ROUND(H13/E13*100,2)</f>
        <v>18.71</v>
      </c>
      <c r="S13" s="124">
        <f t="shared" si="4"/>
        <v>1.6</v>
      </c>
      <c r="T13" s="47" t="s">
        <v>131</v>
      </c>
      <c r="U13" s="20"/>
      <c r="V13" s="12"/>
    </row>
    <row r="14" spans="2:22" s="9" customFormat="1" ht="30" customHeight="1" x14ac:dyDescent="0.15">
      <c r="B14" s="48">
        <v>41002</v>
      </c>
      <c r="C14" s="32" t="s">
        <v>31</v>
      </c>
      <c r="D14" s="32" t="s">
        <v>156</v>
      </c>
      <c r="E14" s="164">
        <v>116972</v>
      </c>
      <c r="F14" s="149">
        <v>15753</v>
      </c>
      <c r="G14" s="49">
        <v>16145</v>
      </c>
      <c r="H14" s="49">
        <v>25500</v>
      </c>
      <c r="I14" s="49">
        <v>26435</v>
      </c>
      <c r="J14" s="50">
        <v>661</v>
      </c>
      <c r="K14" s="167">
        <v>660</v>
      </c>
      <c r="L14" s="168">
        <v>12004</v>
      </c>
      <c r="M14" s="49">
        <v>12465</v>
      </c>
      <c r="N14" s="49">
        <v>6833</v>
      </c>
      <c r="O14" s="49">
        <v>7029</v>
      </c>
      <c r="P14" s="49">
        <v>362</v>
      </c>
      <c r="Q14" s="50">
        <v>374</v>
      </c>
      <c r="R14" s="88">
        <f t="shared" ref="R14:R32" si="5">ROUND(H14/E14*100,2)</f>
        <v>21.8</v>
      </c>
      <c r="S14" s="122">
        <f t="shared" si="4"/>
        <v>1.6</v>
      </c>
      <c r="T14" s="47" t="s">
        <v>133</v>
      </c>
      <c r="U14" s="20"/>
    </row>
    <row r="15" spans="2:22" s="9" customFormat="1" ht="30" customHeight="1" x14ac:dyDescent="0.15">
      <c r="B15" s="48">
        <v>41003</v>
      </c>
      <c r="C15" s="32" t="s">
        <v>32</v>
      </c>
      <c r="D15" s="32" t="s">
        <v>95</v>
      </c>
      <c r="E15" s="164">
        <v>74537</v>
      </c>
      <c r="F15" s="149">
        <v>8157</v>
      </c>
      <c r="G15" s="49">
        <v>8270</v>
      </c>
      <c r="H15" s="49">
        <v>12034</v>
      </c>
      <c r="I15" s="49">
        <v>12299</v>
      </c>
      <c r="J15" s="50">
        <v>272</v>
      </c>
      <c r="K15" s="167">
        <v>259</v>
      </c>
      <c r="L15" s="168">
        <v>5445</v>
      </c>
      <c r="M15" s="49">
        <v>5667</v>
      </c>
      <c r="N15" s="49">
        <v>3208</v>
      </c>
      <c r="O15" s="49">
        <v>3305</v>
      </c>
      <c r="P15" s="49">
        <v>224</v>
      </c>
      <c r="Q15" s="50">
        <v>216</v>
      </c>
      <c r="R15" s="88">
        <f t="shared" si="5"/>
        <v>16.149999999999999</v>
      </c>
      <c r="S15" s="122">
        <f t="shared" si="4"/>
        <v>1.5</v>
      </c>
      <c r="T15" s="47" t="s">
        <v>134</v>
      </c>
      <c r="U15" s="20"/>
    </row>
    <row r="16" spans="2:22" s="9" customFormat="1" ht="30" customHeight="1" x14ac:dyDescent="0.15">
      <c r="B16" s="48">
        <v>41004</v>
      </c>
      <c r="C16" s="32" t="s">
        <v>33</v>
      </c>
      <c r="D16" s="32" t="s">
        <v>96</v>
      </c>
      <c r="E16" s="164">
        <v>18285</v>
      </c>
      <c r="F16" s="149">
        <v>2526</v>
      </c>
      <c r="G16" s="49">
        <v>2595</v>
      </c>
      <c r="H16" s="49">
        <v>3802</v>
      </c>
      <c r="I16" s="49">
        <v>3915</v>
      </c>
      <c r="J16" s="50">
        <v>76</v>
      </c>
      <c r="K16" s="167">
        <v>60</v>
      </c>
      <c r="L16" s="168">
        <v>2057</v>
      </c>
      <c r="M16" s="49">
        <v>2140</v>
      </c>
      <c r="N16" s="49">
        <v>1198</v>
      </c>
      <c r="O16" s="49">
        <v>1225</v>
      </c>
      <c r="P16" s="49">
        <v>46</v>
      </c>
      <c r="Q16" s="50">
        <v>45</v>
      </c>
      <c r="R16" s="88">
        <f t="shared" si="5"/>
        <v>20.79</v>
      </c>
      <c r="S16" s="122">
        <f t="shared" si="4"/>
        <v>1.5</v>
      </c>
      <c r="T16" s="47" t="s">
        <v>135</v>
      </c>
      <c r="U16" s="20"/>
    </row>
    <row r="17" spans="2:21" s="9" customFormat="1" ht="30" customHeight="1" x14ac:dyDescent="0.15">
      <c r="B17" s="48">
        <v>41005</v>
      </c>
      <c r="C17" s="32" t="s">
        <v>34</v>
      </c>
      <c r="D17" s="32" t="s">
        <v>95</v>
      </c>
      <c r="E17" s="164">
        <v>52721</v>
      </c>
      <c r="F17" s="149">
        <v>6906</v>
      </c>
      <c r="G17" s="49">
        <v>7079</v>
      </c>
      <c r="H17" s="49">
        <v>10472</v>
      </c>
      <c r="I17" s="49">
        <v>10867</v>
      </c>
      <c r="J17" s="50">
        <v>287</v>
      </c>
      <c r="K17" s="167">
        <v>272</v>
      </c>
      <c r="L17" s="168">
        <v>5371</v>
      </c>
      <c r="M17" s="49">
        <v>5570</v>
      </c>
      <c r="N17" s="49">
        <v>3062</v>
      </c>
      <c r="O17" s="49">
        <v>3153</v>
      </c>
      <c r="P17" s="49">
        <v>165</v>
      </c>
      <c r="Q17" s="50">
        <v>161</v>
      </c>
      <c r="R17" s="88">
        <f t="shared" si="5"/>
        <v>19.86</v>
      </c>
      <c r="S17" s="122">
        <f t="shared" si="4"/>
        <v>1.5</v>
      </c>
      <c r="T17" s="47" t="s">
        <v>136</v>
      </c>
      <c r="U17" s="20"/>
    </row>
    <row r="18" spans="2:21" s="9" customFormat="1" ht="30" customHeight="1" x14ac:dyDescent="0.15">
      <c r="B18" s="48">
        <v>41006</v>
      </c>
      <c r="C18" s="32" t="s">
        <v>35</v>
      </c>
      <c r="D18" s="32" t="s">
        <v>97</v>
      </c>
      <c r="E18" s="164">
        <v>47705</v>
      </c>
      <c r="F18" s="149">
        <v>6011</v>
      </c>
      <c r="G18" s="49">
        <v>6081</v>
      </c>
      <c r="H18" s="49">
        <v>9459</v>
      </c>
      <c r="I18" s="49">
        <v>9635</v>
      </c>
      <c r="J18" s="50">
        <v>277</v>
      </c>
      <c r="K18" s="167">
        <v>255</v>
      </c>
      <c r="L18" s="168">
        <v>4723</v>
      </c>
      <c r="M18" s="49">
        <v>4843</v>
      </c>
      <c r="N18" s="49">
        <v>2698</v>
      </c>
      <c r="O18" s="49">
        <v>2742</v>
      </c>
      <c r="P18" s="49">
        <v>119</v>
      </c>
      <c r="Q18" s="50">
        <v>123</v>
      </c>
      <c r="R18" s="88">
        <f t="shared" si="5"/>
        <v>19.829999999999998</v>
      </c>
      <c r="S18" s="122">
        <f t="shared" si="4"/>
        <v>1.6</v>
      </c>
      <c r="T18" s="47" t="s">
        <v>137</v>
      </c>
      <c r="U18" s="20"/>
    </row>
    <row r="19" spans="2:21" s="9" customFormat="1" ht="30" customHeight="1" x14ac:dyDescent="0.15">
      <c r="B19" s="48">
        <v>41007</v>
      </c>
      <c r="C19" s="32" t="s">
        <v>36</v>
      </c>
      <c r="D19" s="32" t="s">
        <v>95</v>
      </c>
      <c r="E19" s="164">
        <v>27914</v>
      </c>
      <c r="F19" s="149">
        <v>3707</v>
      </c>
      <c r="G19" s="49">
        <v>3748</v>
      </c>
      <c r="H19" s="49">
        <v>6205</v>
      </c>
      <c r="I19" s="49">
        <v>6360</v>
      </c>
      <c r="J19" s="50">
        <v>198</v>
      </c>
      <c r="K19" s="167">
        <v>198</v>
      </c>
      <c r="L19" s="168">
        <v>2903</v>
      </c>
      <c r="M19" s="49">
        <v>2950</v>
      </c>
      <c r="N19" s="49">
        <v>1648</v>
      </c>
      <c r="O19" s="49">
        <v>1683</v>
      </c>
      <c r="P19" s="49">
        <v>84</v>
      </c>
      <c r="Q19" s="50">
        <v>75</v>
      </c>
      <c r="R19" s="88">
        <f t="shared" si="5"/>
        <v>22.23</v>
      </c>
      <c r="S19" s="122">
        <f t="shared" si="4"/>
        <v>1.7</v>
      </c>
      <c r="T19" s="47" t="s">
        <v>138</v>
      </c>
      <c r="U19" s="20"/>
    </row>
    <row r="20" spans="2:21" s="9" customFormat="1" ht="30" customHeight="1" x14ac:dyDescent="0.15">
      <c r="B20" s="48">
        <v>41025</v>
      </c>
      <c r="C20" s="32" t="s">
        <v>71</v>
      </c>
      <c r="D20" s="32" t="s">
        <v>98</v>
      </c>
      <c r="E20" s="164">
        <v>44365</v>
      </c>
      <c r="F20" s="149">
        <v>4917</v>
      </c>
      <c r="G20" s="49">
        <v>5024</v>
      </c>
      <c r="H20" s="49">
        <v>8047</v>
      </c>
      <c r="I20" s="49">
        <v>8318</v>
      </c>
      <c r="J20" s="50">
        <v>189</v>
      </c>
      <c r="K20" s="167">
        <v>192</v>
      </c>
      <c r="L20" s="168">
        <v>3836</v>
      </c>
      <c r="M20" s="49">
        <v>3989</v>
      </c>
      <c r="N20" s="49">
        <v>2195</v>
      </c>
      <c r="O20" s="49">
        <v>2270</v>
      </c>
      <c r="P20" s="49">
        <v>125</v>
      </c>
      <c r="Q20" s="50">
        <v>122</v>
      </c>
      <c r="R20" s="88">
        <f t="shared" si="5"/>
        <v>18.14</v>
      </c>
      <c r="S20" s="122">
        <f t="shared" si="4"/>
        <v>1.7</v>
      </c>
      <c r="T20" s="47" t="s">
        <v>139</v>
      </c>
      <c r="U20" s="20"/>
    </row>
    <row r="21" spans="2:21" s="9" customFormat="1" ht="30" customHeight="1" x14ac:dyDescent="0.15">
      <c r="B21" s="48">
        <v>41048</v>
      </c>
      <c r="C21" s="32" t="s">
        <v>74</v>
      </c>
      <c r="D21" s="32" t="s">
        <v>99</v>
      </c>
      <c r="E21" s="164">
        <v>25090</v>
      </c>
      <c r="F21" s="149">
        <v>3235</v>
      </c>
      <c r="G21" s="49">
        <v>3333</v>
      </c>
      <c r="H21" s="49">
        <v>5120</v>
      </c>
      <c r="I21" s="49">
        <v>5295</v>
      </c>
      <c r="J21" s="50">
        <v>123</v>
      </c>
      <c r="K21" s="167">
        <v>113</v>
      </c>
      <c r="L21" s="168">
        <v>2497</v>
      </c>
      <c r="M21" s="49">
        <v>2586</v>
      </c>
      <c r="N21" s="49">
        <v>1385</v>
      </c>
      <c r="O21" s="49">
        <v>1428</v>
      </c>
      <c r="P21" s="49">
        <v>47</v>
      </c>
      <c r="Q21" s="50">
        <v>53</v>
      </c>
      <c r="R21" s="88">
        <f t="shared" si="5"/>
        <v>20.41</v>
      </c>
      <c r="S21" s="122">
        <f t="shared" si="4"/>
        <v>1.6</v>
      </c>
      <c r="T21" s="47" t="s">
        <v>140</v>
      </c>
      <c r="U21" s="20"/>
    </row>
    <row r="22" spans="2:21" s="9" customFormat="1" ht="30" customHeight="1" x14ac:dyDescent="0.15">
      <c r="B22" s="48">
        <v>41014</v>
      </c>
      <c r="C22" s="32" t="s">
        <v>75</v>
      </c>
      <c r="D22" s="32" t="s">
        <v>100</v>
      </c>
      <c r="E22" s="164">
        <v>30624</v>
      </c>
      <c r="F22" s="149">
        <v>3680</v>
      </c>
      <c r="G22" s="49">
        <v>3774</v>
      </c>
      <c r="H22" s="49">
        <v>5834</v>
      </c>
      <c r="I22" s="49">
        <v>6050</v>
      </c>
      <c r="J22" s="50">
        <v>130</v>
      </c>
      <c r="K22" s="167">
        <v>138</v>
      </c>
      <c r="L22" s="168">
        <v>3066</v>
      </c>
      <c r="M22" s="49">
        <v>3164</v>
      </c>
      <c r="N22" s="49">
        <v>1738</v>
      </c>
      <c r="O22" s="49">
        <v>1764</v>
      </c>
      <c r="P22" s="49">
        <v>108</v>
      </c>
      <c r="Q22" s="50">
        <v>101</v>
      </c>
      <c r="R22" s="88">
        <f t="shared" si="5"/>
        <v>19.05</v>
      </c>
      <c r="S22" s="122">
        <f t="shared" si="4"/>
        <v>1.6</v>
      </c>
      <c r="T22" s="47" t="s">
        <v>141</v>
      </c>
      <c r="U22" s="20"/>
    </row>
    <row r="23" spans="2:21" s="9" customFormat="1" ht="30" customHeight="1" x14ac:dyDescent="0.15">
      <c r="B23" s="48">
        <v>41016</v>
      </c>
      <c r="C23" s="32" t="s">
        <v>73</v>
      </c>
      <c r="D23" s="32" t="s">
        <v>101</v>
      </c>
      <c r="E23" s="164">
        <v>16228</v>
      </c>
      <c r="F23" s="149">
        <v>1673</v>
      </c>
      <c r="G23" s="49">
        <v>1686</v>
      </c>
      <c r="H23" s="49">
        <v>2533</v>
      </c>
      <c r="I23" s="49">
        <v>2596</v>
      </c>
      <c r="J23" s="50">
        <v>54</v>
      </c>
      <c r="K23" s="167">
        <v>49</v>
      </c>
      <c r="L23" s="168">
        <v>1297</v>
      </c>
      <c r="M23" s="49">
        <v>1336</v>
      </c>
      <c r="N23" s="49">
        <v>750</v>
      </c>
      <c r="O23" s="49">
        <v>768</v>
      </c>
      <c r="P23" s="49">
        <v>46</v>
      </c>
      <c r="Q23" s="50">
        <v>41</v>
      </c>
      <c r="R23" s="88">
        <f t="shared" si="5"/>
        <v>15.61</v>
      </c>
      <c r="S23" s="122">
        <f t="shared" si="4"/>
        <v>1.5</v>
      </c>
      <c r="T23" s="47" t="s">
        <v>142</v>
      </c>
      <c r="U23" s="20"/>
    </row>
    <row r="24" spans="2:21" s="9" customFormat="1" ht="30" customHeight="1" x14ac:dyDescent="0.15">
      <c r="B24" s="48">
        <v>41020</v>
      </c>
      <c r="C24" s="32" t="s">
        <v>37</v>
      </c>
      <c r="D24" s="32" t="s">
        <v>157</v>
      </c>
      <c r="E24" s="164">
        <v>17545</v>
      </c>
      <c r="F24" s="149">
        <v>2143</v>
      </c>
      <c r="G24" s="49">
        <v>2176</v>
      </c>
      <c r="H24" s="49">
        <v>3398</v>
      </c>
      <c r="I24" s="49">
        <v>3464</v>
      </c>
      <c r="J24" s="50">
        <v>66</v>
      </c>
      <c r="K24" s="167">
        <v>56</v>
      </c>
      <c r="L24" s="168">
        <v>1930</v>
      </c>
      <c r="M24" s="49">
        <v>2000</v>
      </c>
      <c r="N24" s="49">
        <v>1096</v>
      </c>
      <c r="O24" s="49">
        <v>1121</v>
      </c>
      <c r="P24" s="49">
        <v>79</v>
      </c>
      <c r="Q24" s="50">
        <v>84</v>
      </c>
      <c r="R24" s="88">
        <f t="shared" si="5"/>
        <v>19.37</v>
      </c>
      <c r="S24" s="122">
        <f t="shared" si="4"/>
        <v>1.6</v>
      </c>
      <c r="T24" s="47" t="s">
        <v>143</v>
      </c>
      <c r="U24" s="20"/>
    </row>
    <row r="25" spans="2:21" s="9" customFormat="1" ht="30" customHeight="1" x14ac:dyDescent="0.15">
      <c r="B25" s="48">
        <v>41024</v>
      </c>
      <c r="C25" s="32" t="s">
        <v>38</v>
      </c>
      <c r="D25" s="32" t="s">
        <v>102</v>
      </c>
      <c r="E25" s="164">
        <v>9789</v>
      </c>
      <c r="F25" s="149">
        <v>1017</v>
      </c>
      <c r="G25" s="49">
        <v>1035</v>
      </c>
      <c r="H25" s="49">
        <v>1598</v>
      </c>
      <c r="I25" s="49">
        <v>1640</v>
      </c>
      <c r="J25" s="50">
        <v>37</v>
      </c>
      <c r="K25" s="167">
        <v>34</v>
      </c>
      <c r="L25" s="168">
        <v>823</v>
      </c>
      <c r="M25" s="49">
        <v>862</v>
      </c>
      <c r="N25" s="49">
        <v>502</v>
      </c>
      <c r="O25" s="49">
        <v>520</v>
      </c>
      <c r="P25" s="49">
        <v>29</v>
      </c>
      <c r="Q25" s="50">
        <v>26</v>
      </c>
      <c r="R25" s="88">
        <f t="shared" si="5"/>
        <v>16.32</v>
      </c>
      <c r="S25" s="122">
        <f t="shared" si="4"/>
        <v>1.6</v>
      </c>
      <c r="T25" s="47" t="s">
        <v>144</v>
      </c>
      <c r="U25" s="20"/>
    </row>
    <row r="26" spans="2:21" s="9" customFormat="1" ht="30" customHeight="1" x14ac:dyDescent="0.15">
      <c r="B26" s="48">
        <v>41021</v>
      </c>
      <c r="C26" s="32" t="s">
        <v>103</v>
      </c>
      <c r="D26" s="32" t="s">
        <v>104</v>
      </c>
      <c r="E26" s="164">
        <v>25752</v>
      </c>
      <c r="F26" s="149">
        <v>3193</v>
      </c>
      <c r="G26" s="49">
        <v>3285</v>
      </c>
      <c r="H26" s="49">
        <v>4852</v>
      </c>
      <c r="I26" s="49">
        <v>5079</v>
      </c>
      <c r="J26" s="50">
        <v>98</v>
      </c>
      <c r="K26" s="167">
        <v>98</v>
      </c>
      <c r="L26" s="168">
        <v>2663</v>
      </c>
      <c r="M26" s="49">
        <v>2820</v>
      </c>
      <c r="N26" s="49">
        <v>1612</v>
      </c>
      <c r="O26" s="49">
        <v>1682</v>
      </c>
      <c r="P26" s="49">
        <v>101</v>
      </c>
      <c r="Q26" s="50">
        <v>101</v>
      </c>
      <c r="R26" s="88">
        <f t="shared" si="5"/>
        <v>18.84</v>
      </c>
      <c r="S26" s="122">
        <f t="shared" si="4"/>
        <v>1.5</v>
      </c>
      <c r="T26" s="47" t="s">
        <v>146</v>
      </c>
      <c r="U26" s="20"/>
    </row>
    <row r="27" spans="2:21" s="9" customFormat="1" ht="30" customHeight="1" x14ac:dyDescent="0.15">
      <c r="B27" s="48">
        <v>41035</v>
      </c>
      <c r="C27" s="32" t="s">
        <v>39</v>
      </c>
      <c r="D27" s="32" t="s">
        <v>159</v>
      </c>
      <c r="E27" s="164">
        <v>5130</v>
      </c>
      <c r="F27" s="149">
        <v>765</v>
      </c>
      <c r="G27" s="49">
        <v>782</v>
      </c>
      <c r="H27" s="49">
        <v>1451</v>
      </c>
      <c r="I27" s="49">
        <v>1515</v>
      </c>
      <c r="J27" s="50">
        <v>48</v>
      </c>
      <c r="K27" s="167">
        <v>46</v>
      </c>
      <c r="L27" s="168">
        <v>629</v>
      </c>
      <c r="M27" s="49">
        <v>651</v>
      </c>
      <c r="N27" s="49">
        <v>315</v>
      </c>
      <c r="O27" s="49">
        <v>317</v>
      </c>
      <c r="P27" s="49">
        <v>22</v>
      </c>
      <c r="Q27" s="50">
        <v>26</v>
      </c>
      <c r="R27" s="88">
        <f t="shared" si="5"/>
        <v>28.28</v>
      </c>
      <c r="S27" s="122">
        <f t="shared" si="4"/>
        <v>1.9</v>
      </c>
      <c r="T27" s="47" t="s">
        <v>147</v>
      </c>
      <c r="U27" s="20"/>
    </row>
    <row r="28" spans="2:21" s="9" customFormat="1" ht="30" customHeight="1" x14ac:dyDescent="0.15">
      <c r="B28" s="48">
        <v>41038</v>
      </c>
      <c r="C28" s="32" t="s">
        <v>40</v>
      </c>
      <c r="D28" s="32" t="s">
        <v>101</v>
      </c>
      <c r="E28" s="164">
        <v>19051</v>
      </c>
      <c r="F28" s="149">
        <v>2504</v>
      </c>
      <c r="G28" s="49">
        <v>2567</v>
      </c>
      <c r="H28" s="49">
        <v>3814</v>
      </c>
      <c r="I28" s="49">
        <v>3961</v>
      </c>
      <c r="J28" s="50">
        <v>77</v>
      </c>
      <c r="K28" s="167">
        <v>77</v>
      </c>
      <c r="L28" s="168">
        <v>1971</v>
      </c>
      <c r="M28" s="49">
        <v>2043</v>
      </c>
      <c r="N28" s="49">
        <v>1207</v>
      </c>
      <c r="O28" s="49">
        <v>1236</v>
      </c>
      <c r="P28" s="49">
        <v>44</v>
      </c>
      <c r="Q28" s="50">
        <v>41</v>
      </c>
      <c r="R28" s="88">
        <f t="shared" si="5"/>
        <v>20.02</v>
      </c>
      <c r="S28" s="122">
        <f t="shared" si="4"/>
        <v>1.5</v>
      </c>
      <c r="T28" s="47" t="s">
        <v>148</v>
      </c>
      <c r="U28" s="20"/>
    </row>
    <row r="29" spans="2:21" s="9" customFormat="1" ht="30" customHeight="1" x14ac:dyDescent="0.15">
      <c r="B29" s="48">
        <v>41042</v>
      </c>
      <c r="C29" s="32" t="s">
        <v>41</v>
      </c>
      <c r="D29" s="32" t="s">
        <v>105</v>
      </c>
      <c r="E29" s="164">
        <v>6136</v>
      </c>
      <c r="F29" s="149">
        <v>912</v>
      </c>
      <c r="G29" s="49">
        <v>937</v>
      </c>
      <c r="H29" s="49">
        <v>1381</v>
      </c>
      <c r="I29" s="49">
        <v>1413</v>
      </c>
      <c r="J29" s="50">
        <v>20</v>
      </c>
      <c r="K29" s="167">
        <v>17</v>
      </c>
      <c r="L29" s="168">
        <v>784</v>
      </c>
      <c r="M29" s="49">
        <v>821</v>
      </c>
      <c r="N29" s="49">
        <v>459</v>
      </c>
      <c r="O29" s="49">
        <v>467</v>
      </c>
      <c r="P29" s="49">
        <v>9</v>
      </c>
      <c r="Q29" s="50">
        <v>13</v>
      </c>
      <c r="R29" s="88">
        <f t="shared" si="5"/>
        <v>22.51</v>
      </c>
      <c r="S29" s="122">
        <f t="shared" si="4"/>
        <v>1.5</v>
      </c>
      <c r="T29" s="47" t="s">
        <v>149</v>
      </c>
      <c r="U29" s="20"/>
    </row>
    <row r="30" spans="2:21" s="9" customFormat="1" ht="30" customHeight="1" x14ac:dyDescent="0.15">
      <c r="B30" s="48">
        <v>41043</v>
      </c>
      <c r="C30" s="32" t="s">
        <v>42</v>
      </c>
      <c r="D30" s="32" t="s">
        <v>158</v>
      </c>
      <c r="E30" s="164">
        <v>9609</v>
      </c>
      <c r="F30" s="149">
        <v>1118</v>
      </c>
      <c r="G30" s="49">
        <v>1139</v>
      </c>
      <c r="H30" s="49">
        <v>1821</v>
      </c>
      <c r="I30" s="49">
        <v>1864</v>
      </c>
      <c r="J30" s="50">
        <v>59</v>
      </c>
      <c r="K30" s="167">
        <v>55</v>
      </c>
      <c r="L30" s="168">
        <v>876</v>
      </c>
      <c r="M30" s="49">
        <v>901</v>
      </c>
      <c r="N30" s="49">
        <v>493</v>
      </c>
      <c r="O30" s="49">
        <v>478</v>
      </c>
      <c r="P30" s="49">
        <v>34</v>
      </c>
      <c r="Q30" s="50">
        <v>39</v>
      </c>
      <c r="R30" s="88">
        <f t="shared" si="5"/>
        <v>18.95</v>
      </c>
      <c r="S30" s="122">
        <f t="shared" si="4"/>
        <v>1.6</v>
      </c>
      <c r="T30" s="47" t="s">
        <v>150</v>
      </c>
      <c r="U30" s="20"/>
    </row>
    <row r="31" spans="2:21" s="9" customFormat="1" ht="30" customHeight="1" x14ac:dyDescent="0.15">
      <c r="B31" s="48">
        <v>41044</v>
      </c>
      <c r="C31" s="32" t="s">
        <v>43</v>
      </c>
      <c r="D31" s="32" t="s">
        <v>106</v>
      </c>
      <c r="E31" s="164">
        <v>21741</v>
      </c>
      <c r="F31" s="149">
        <v>3126</v>
      </c>
      <c r="G31" s="49">
        <v>3163</v>
      </c>
      <c r="H31" s="49">
        <v>5752</v>
      </c>
      <c r="I31" s="49">
        <v>5868</v>
      </c>
      <c r="J31" s="50">
        <v>152</v>
      </c>
      <c r="K31" s="167">
        <v>145</v>
      </c>
      <c r="L31" s="168">
        <v>2528</v>
      </c>
      <c r="M31" s="49">
        <v>2569</v>
      </c>
      <c r="N31" s="49">
        <v>1295</v>
      </c>
      <c r="O31" s="49">
        <v>1286</v>
      </c>
      <c r="P31" s="49">
        <v>134</v>
      </c>
      <c r="Q31" s="50">
        <v>135</v>
      </c>
      <c r="R31" s="88">
        <f t="shared" si="5"/>
        <v>26.46</v>
      </c>
      <c r="S31" s="122">
        <f>ROUND(I31/G31,1)</f>
        <v>1.9</v>
      </c>
      <c r="T31" s="47" t="s">
        <v>151</v>
      </c>
      <c r="U31" s="20"/>
    </row>
    <row r="32" spans="2:21" s="9" customFormat="1" ht="30" customHeight="1" x14ac:dyDescent="0.15">
      <c r="B32" s="51">
        <v>41047</v>
      </c>
      <c r="C32" s="63" t="s">
        <v>44</v>
      </c>
      <c r="D32" s="32" t="s">
        <v>160</v>
      </c>
      <c r="E32" s="164">
        <v>8256</v>
      </c>
      <c r="F32" s="149">
        <v>1291</v>
      </c>
      <c r="G32" s="49">
        <v>1318</v>
      </c>
      <c r="H32" s="152">
        <v>2325</v>
      </c>
      <c r="I32" s="152">
        <v>2388</v>
      </c>
      <c r="J32" s="154">
        <v>94</v>
      </c>
      <c r="K32" s="167">
        <v>83</v>
      </c>
      <c r="L32" s="169">
        <v>949</v>
      </c>
      <c r="M32" s="152">
        <v>988</v>
      </c>
      <c r="N32" s="49">
        <v>550</v>
      </c>
      <c r="O32" s="152">
        <v>570</v>
      </c>
      <c r="P32" s="49">
        <v>25</v>
      </c>
      <c r="Q32" s="50">
        <v>26</v>
      </c>
      <c r="R32" s="131">
        <f t="shared" si="5"/>
        <v>28.16</v>
      </c>
      <c r="S32" s="125">
        <f t="shared" si="4"/>
        <v>1.8</v>
      </c>
      <c r="T32" s="54" t="s">
        <v>152</v>
      </c>
      <c r="U32" s="20"/>
    </row>
    <row r="33" spans="2:21" s="9" customFormat="1" ht="30" customHeight="1" x14ac:dyDescent="0.15">
      <c r="B33" s="55">
        <v>41301</v>
      </c>
      <c r="C33" s="56" t="s">
        <v>45</v>
      </c>
      <c r="D33" s="56" t="s">
        <v>107</v>
      </c>
      <c r="E33" s="170" t="s">
        <v>29</v>
      </c>
      <c r="F33" s="171">
        <v>819</v>
      </c>
      <c r="G33" s="171">
        <v>830</v>
      </c>
      <c r="H33" s="49">
        <v>1536</v>
      </c>
      <c r="I33" s="171">
        <v>1551</v>
      </c>
      <c r="J33" s="172">
        <v>45</v>
      </c>
      <c r="K33" s="173">
        <v>43</v>
      </c>
      <c r="L33" s="168">
        <v>331</v>
      </c>
      <c r="M33" s="49">
        <v>330</v>
      </c>
      <c r="N33" s="171">
        <v>29</v>
      </c>
      <c r="O33" s="49">
        <v>30</v>
      </c>
      <c r="P33" s="171">
        <v>115</v>
      </c>
      <c r="Q33" s="171">
        <v>104</v>
      </c>
      <c r="R33" s="132" t="s">
        <v>29</v>
      </c>
      <c r="S33" s="126">
        <f t="shared" si="4"/>
        <v>1.9</v>
      </c>
      <c r="T33" s="47" t="s">
        <v>153</v>
      </c>
      <c r="U33" s="20"/>
    </row>
    <row r="34" spans="2:21" s="9" customFormat="1" ht="30" customHeight="1" x14ac:dyDescent="0.15">
      <c r="B34" s="48">
        <v>41302</v>
      </c>
      <c r="C34" s="32" t="s">
        <v>46</v>
      </c>
      <c r="D34" s="32" t="s">
        <v>108</v>
      </c>
      <c r="E34" s="174" t="s">
        <v>29</v>
      </c>
      <c r="F34" s="149">
        <v>1317</v>
      </c>
      <c r="G34" s="49">
        <v>1340</v>
      </c>
      <c r="H34" s="49">
        <v>2074</v>
      </c>
      <c r="I34" s="49">
        <v>2096</v>
      </c>
      <c r="J34" s="50">
        <v>93</v>
      </c>
      <c r="K34" s="167">
        <v>87</v>
      </c>
      <c r="L34" s="168">
        <v>207</v>
      </c>
      <c r="M34" s="49">
        <v>209</v>
      </c>
      <c r="N34" s="49">
        <v>27</v>
      </c>
      <c r="O34" s="49">
        <v>31</v>
      </c>
      <c r="P34" s="49">
        <v>48</v>
      </c>
      <c r="Q34" s="50">
        <v>47</v>
      </c>
      <c r="R34" s="133" t="s">
        <v>29</v>
      </c>
      <c r="S34" s="122">
        <f t="shared" si="4"/>
        <v>1.6</v>
      </c>
      <c r="T34" s="47" t="s">
        <v>154</v>
      </c>
      <c r="U34" s="20"/>
    </row>
    <row r="35" spans="2:21" s="9" customFormat="1" ht="30" customHeight="1" thickBot="1" x14ac:dyDescent="0.2">
      <c r="B35" s="58">
        <v>41303</v>
      </c>
      <c r="C35" s="59" t="s">
        <v>47</v>
      </c>
      <c r="D35" s="59" t="s">
        <v>109</v>
      </c>
      <c r="E35" s="128" t="s">
        <v>29</v>
      </c>
      <c r="F35" s="175">
        <v>3010</v>
      </c>
      <c r="G35" s="175">
        <v>3029</v>
      </c>
      <c r="H35" s="175">
        <v>6263</v>
      </c>
      <c r="I35" s="175">
        <v>6295</v>
      </c>
      <c r="J35" s="176">
        <v>503</v>
      </c>
      <c r="K35" s="177">
        <v>470</v>
      </c>
      <c r="L35" s="178">
        <v>1259</v>
      </c>
      <c r="M35" s="175">
        <v>1267</v>
      </c>
      <c r="N35" s="175">
        <v>467</v>
      </c>
      <c r="O35" s="175">
        <v>457</v>
      </c>
      <c r="P35" s="175">
        <v>134</v>
      </c>
      <c r="Q35" s="175">
        <v>140</v>
      </c>
      <c r="R35" s="128" t="s">
        <v>29</v>
      </c>
      <c r="S35" s="127">
        <f t="shared" si="4"/>
        <v>2.1</v>
      </c>
      <c r="T35" s="66" t="s">
        <v>155</v>
      </c>
      <c r="U35" s="20"/>
    </row>
    <row r="36" spans="2:21" ht="15.9" customHeight="1" x14ac:dyDescent="0.15"/>
    <row r="37" spans="2:21" ht="15.9" customHeight="1" x14ac:dyDescent="0.15"/>
    <row r="38" spans="2:21" ht="15.9" customHeight="1" x14ac:dyDescent="0.15"/>
    <row r="39" spans="2:21" ht="15.9" customHeight="1" x14ac:dyDescent="0.15"/>
    <row r="40" spans="2:21" ht="15.9" customHeight="1" x14ac:dyDescent="0.15"/>
    <row r="41" spans="2:21" ht="15.9" customHeight="1" x14ac:dyDescent="0.15"/>
    <row r="42" spans="2:21" ht="15.9" customHeight="1" x14ac:dyDescent="0.15"/>
    <row r="43" spans="2:21" ht="15.9" customHeight="1" x14ac:dyDescent="0.15"/>
    <row r="44" spans="2:21" ht="15.9" customHeight="1" x14ac:dyDescent="0.15"/>
    <row r="45" spans="2:21" ht="15.9" customHeight="1" x14ac:dyDescent="0.15"/>
    <row r="46" spans="2:21" ht="15.9" customHeight="1" x14ac:dyDescent="0.15"/>
    <row r="47" spans="2:21" ht="15.9" customHeight="1" x14ac:dyDescent="0.15"/>
    <row r="48" spans="2:21" ht="15.9" customHeight="1" x14ac:dyDescent="0.15"/>
    <row r="49" ht="15.9" customHeight="1" x14ac:dyDescent="0.15"/>
  </sheetData>
  <mergeCells count="11">
    <mergeCell ref="B2:B6"/>
    <mergeCell ref="C2:C6"/>
    <mergeCell ref="L2:Q2"/>
    <mergeCell ref="F2:G3"/>
    <mergeCell ref="T2:T12"/>
    <mergeCell ref="N3:O3"/>
    <mergeCell ref="H3:I3"/>
    <mergeCell ref="J3:K3"/>
    <mergeCell ref="P3:Q3"/>
    <mergeCell ref="L3:M3"/>
    <mergeCell ref="H2:K2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73" fitToWidth="0" orientation="portrait" r:id="rId1"/>
  <headerFooter alignWithMargins="0"/>
  <colBreaks count="1" manualBreakCount="1">
    <brk id="1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T35"/>
  <sheetViews>
    <sheetView view="pageBreakPreview" zoomScale="82" zoomScaleNormal="50" zoomScaleSheetLayoutView="82" workbookViewId="0">
      <pane xSplit="3" ySplit="6" topLeftCell="D7" activePane="bottomRight" state="frozen"/>
      <selection activeCell="B2" sqref="B2:B6"/>
      <selection pane="topRight" activeCell="B2" sqref="B2:B6"/>
      <selection pane="bottomLeft" activeCell="B2" sqref="B2:B6"/>
      <selection pane="bottomRight" activeCell="H44" sqref="H44"/>
    </sheetView>
  </sheetViews>
  <sheetFormatPr defaultColWidth="9" defaultRowHeight="15.9" customHeight="1" x14ac:dyDescent="0.15"/>
  <cols>
    <col min="1" max="1" width="1.5" style="1" customWidth="1"/>
    <col min="2" max="2" width="12.59765625" style="1" customWidth="1"/>
    <col min="3" max="3" width="9.59765625" style="1" customWidth="1"/>
    <col min="4" max="9" width="12.19921875" style="1" customWidth="1"/>
    <col min="10" max="13" width="11.3984375" style="1" customWidth="1"/>
    <col min="14" max="14" width="10.8984375" style="1" customWidth="1"/>
    <col min="15" max="15" width="8" style="1" customWidth="1"/>
    <col min="16" max="16" width="9.69921875" style="1" customWidth="1"/>
    <col min="17" max="17" width="10.19921875" style="1" customWidth="1"/>
    <col min="18" max="18" width="11.09765625" style="1" customWidth="1"/>
    <col min="19" max="19" width="5.59765625" style="1" customWidth="1"/>
    <col min="20" max="16384" width="9" style="1"/>
  </cols>
  <sheetData>
    <row r="1" spans="2:20" ht="24" customHeight="1" thickBot="1" x14ac:dyDescent="0.2">
      <c r="B1" s="5" t="s">
        <v>68</v>
      </c>
      <c r="C1" s="6"/>
    </row>
    <row r="2" spans="2:20" s="11" customFormat="1" ht="20.100000000000001" customHeight="1" x14ac:dyDescent="0.2">
      <c r="B2" s="229" t="s">
        <v>7</v>
      </c>
      <c r="C2" s="232" t="s">
        <v>8</v>
      </c>
      <c r="D2" s="252" t="s">
        <v>81</v>
      </c>
      <c r="E2" s="261"/>
      <c r="F2" s="261"/>
      <c r="G2" s="261"/>
      <c r="H2" s="261"/>
      <c r="I2" s="262"/>
      <c r="J2" s="263" t="s">
        <v>82</v>
      </c>
      <c r="K2" s="261"/>
      <c r="L2" s="261"/>
      <c r="M2" s="261"/>
      <c r="N2" s="261"/>
      <c r="O2" s="261"/>
      <c r="P2" s="261"/>
      <c r="Q2" s="261"/>
      <c r="R2" s="264"/>
      <c r="S2" s="255" t="s">
        <v>132</v>
      </c>
      <c r="T2" s="83"/>
    </row>
    <row r="3" spans="2:20" s="11" customFormat="1" ht="20.100000000000001" customHeight="1" x14ac:dyDescent="0.2">
      <c r="B3" s="230"/>
      <c r="C3" s="233"/>
      <c r="D3" s="245" t="s">
        <v>54</v>
      </c>
      <c r="E3" s="247"/>
      <c r="F3" s="247"/>
      <c r="G3" s="247"/>
      <c r="H3" s="247"/>
      <c r="I3" s="248"/>
      <c r="J3" s="251" t="s">
        <v>88</v>
      </c>
      <c r="K3" s="265"/>
      <c r="L3" s="265"/>
      <c r="M3" s="266"/>
      <c r="N3" s="267" t="s">
        <v>70</v>
      </c>
      <c r="O3" s="267"/>
      <c r="P3" s="267"/>
      <c r="Q3" s="267"/>
      <c r="R3" s="267"/>
      <c r="S3" s="256"/>
      <c r="T3" s="83"/>
    </row>
    <row r="4" spans="2:20" s="11" customFormat="1" ht="20.100000000000001" customHeight="1" x14ac:dyDescent="0.2">
      <c r="B4" s="230"/>
      <c r="C4" s="233"/>
      <c r="D4" s="245" t="s">
        <v>110</v>
      </c>
      <c r="E4" s="246"/>
      <c r="F4" s="245" t="s">
        <v>79</v>
      </c>
      <c r="G4" s="246"/>
      <c r="H4" s="245" t="s">
        <v>86</v>
      </c>
      <c r="I4" s="248"/>
      <c r="J4" s="251" t="s">
        <v>55</v>
      </c>
      <c r="K4" s="247"/>
      <c r="L4" s="249" t="s">
        <v>78</v>
      </c>
      <c r="M4" s="250"/>
      <c r="N4" s="214" t="s">
        <v>110</v>
      </c>
      <c r="O4" s="258" t="s">
        <v>83</v>
      </c>
      <c r="P4" s="258" t="s">
        <v>85</v>
      </c>
      <c r="Q4" s="260" t="s">
        <v>59</v>
      </c>
      <c r="R4" s="260"/>
      <c r="S4" s="256"/>
      <c r="T4" s="83"/>
    </row>
    <row r="5" spans="2:20" s="11" customFormat="1" ht="20.100000000000001" customHeight="1" x14ac:dyDescent="0.2">
      <c r="B5" s="230"/>
      <c r="C5" s="233"/>
      <c r="D5" s="32" t="s">
        <v>9</v>
      </c>
      <c r="E5" s="32" t="s">
        <v>53</v>
      </c>
      <c r="F5" s="32" t="s">
        <v>52</v>
      </c>
      <c r="G5" s="32" t="s">
        <v>53</v>
      </c>
      <c r="H5" s="32" t="s">
        <v>52</v>
      </c>
      <c r="I5" s="33" t="s">
        <v>53</v>
      </c>
      <c r="J5" s="31" t="s">
        <v>52</v>
      </c>
      <c r="K5" s="32" t="s">
        <v>53</v>
      </c>
      <c r="L5" s="32" t="s">
        <v>52</v>
      </c>
      <c r="M5" s="214" t="s">
        <v>53</v>
      </c>
      <c r="N5" s="25"/>
      <c r="O5" s="259"/>
      <c r="P5" s="259"/>
      <c r="Q5" s="25" t="s">
        <v>58</v>
      </c>
      <c r="R5" s="98" t="s">
        <v>84</v>
      </c>
      <c r="S5" s="256"/>
      <c r="T5" s="83"/>
    </row>
    <row r="6" spans="2:20" s="11" customFormat="1" ht="20.100000000000001" customHeight="1" x14ac:dyDescent="0.2">
      <c r="B6" s="231"/>
      <c r="C6" s="234"/>
      <c r="D6" s="217" t="s">
        <v>26</v>
      </c>
      <c r="E6" s="217" t="s">
        <v>111</v>
      </c>
      <c r="F6" s="217" t="s">
        <v>112</v>
      </c>
      <c r="G6" s="217" t="s">
        <v>113</v>
      </c>
      <c r="H6" s="217" t="s">
        <v>114</v>
      </c>
      <c r="I6" s="34" t="s">
        <v>115</v>
      </c>
      <c r="J6" s="220" t="s">
        <v>116</v>
      </c>
      <c r="K6" s="217" t="s">
        <v>117</v>
      </c>
      <c r="L6" s="217" t="s">
        <v>118</v>
      </c>
      <c r="M6" s="215" t="s">
        <v>119</v>
      </c>
      <c r="N6" s="26" t="s">
        <v>52</v>
      </c>
      <c r="O6" s="26" t="s">
        <v>52</v>
      </c>
      <c r="P6" s="26" t="s">
        <v>52</v>
      </c>
      <c r="Q6" s="26" t="s">
        <v>52</v>
      </c>
      <c r="R6" s="26" t="s">
        <v>52</v>
      </c>
      <c r="S6" s="256"/>
      <c r="T6" s="83"/>
    </row>
    <row r="7" spans="2:20" s="11" customFormat="1" ht="15.9" customHeight="1" x14ac:dyDescent="0.2">
      <c r="B7" s="48"/>
      <c r="C7" s="214"/>
      <c r="D7" s="84"/>
      <c r="E7" s="84"/>
      <c r="F7" s="84"/>
      <c r="G7" s="84"/>
      <c r="H7" s="84"/>
      <c r="I7" s="106"/>
      <c r="J7" s="48"/>
      <c r="K7" s="84"/>
      <c r="L7" s="84"/>
      <c r="M7" s="107"/>
      <c r="N7" s="25"/>
      <c r="O7" s="25"/>
      <c r="P7" s="25"/>
      <c r="Q7" s="25"/>
      <c r="R7" s="25"/>
      <c r="S7" s="256"/>
      <c r="T7" s="83"/>
    </row>
    <row r="8" spans="2:20" s="11" customFormat="1" ht="30" customHeight="1" x14ac:dyDescent="0.2">
      <c r="B8" s="31" t="s">
        <v>185</v>
      </c>
      <c r="C8" s="32" t="s">
        <v>27</v>
      </c>
      <c r="D8" s="142">
        <v>179727</v>
      </c>
      <c r="E8" s="88">
        <v>100</v>
      </c>
      <c r="F8" s="37">
        <v>5498</v>
      </c>
      <c r="G8" s="179">
        <v>3.06</v>
      </c>
      <c r="H8" s="36">
        <v>82182</v>
      </c>
      <c r="I8" s="180">
        <v>45.73</v>
      </c>
      <c r="J8" s="181">
        <v>43939</v>
      </c>
      <c r="K8" s="88">
        <v>24.45</v>
      </c>
      <c r="L8" s="142">
        <v>2726</v>
      </c>
      <c r="M8" s="101">
        <v>1.52</v>
      </c>
      <c r="N8" s="142">
        <v>181418</v>
      </c>
      <c r="O8" s="36">
        <v>5231</v>
      </c>
      <c r="P8" s="36">
        <v>81349</v>
      </c>
      <c r="Q8" s="36">
        <v>41575</v>
      </c>
      <c r="R8" s="36">
        <v>2529</v>
      </c>
      <c r="S8" s="256"/>
      <c r="T8" s="83"/>
    </row>
    <row r="9" spans="2:20" s="11" customFormat="1" ht="30" customHeight="1" x14ac:dyDescent="0.2">
      <c r="B9" s="31" t="s">
        <v>180</v>
      </c>
      <c r="C9" s="32" t="s">
        <v>27</v>
      </c>
      <c r="D9" s="142">
        <v>174725</v>
      </c>
      <c r="E9" s="88">
        <v>103.88</v>
      </c>
      <c r="F9" s="37">
        <v>5147</v>
      </c>
      <c r="G9" s="179">
        <v>3.06</v>
      </c>
      <c r="H9" s="36">
        <v>81017</v>
      </c>
      <c r="I9" s="180">
        <v>48.17</v>
      </c>
      <c r="J9" s="181">
        <v>45045</v>
      </c>
      <c r="K9" s="88">
        <v>26.78</v>
      </c>
      <c r="L9" s="142">
        <v>2823</v>
      </c>
      <c r="M9" s="101">
        <v>1.68</v>
      </c>
      <c r="N9" s="142">
        <v>178695</v>
      </c>
      <c r="O9" s="36">
        <v>4939</v>
      </c>
      <c r="P9" s="36">
        <v>82501</v>
      </c>
      <c r="Q9" s="36">
        <v>44906</v>
      </c>
      <c r="R9" s="36">
        <v>2771</v>
      </c>
      <c r="S9" s="256"/>
      <c r="T9" s="83"/>
    </row>
    <row r="10" spans="2:20" s="11" customFormat="1" ht="30" customHeight="1" x14ac:dyDescent="0.2">
      <c r="B10" s="31" t="s">
        <v>187</v>
      </c>
      <c r="C10" s="32" t="s">
        <v>27</v>
      </c>
      <c r="D10" s="21">
        <f>SUM(D11:D12)</f>
        <v>168196</v>
      </c>
      <c r="E10" s="89">
        <f>ROUND(D10/第１表１!H10*100,2)</f>
        <v>100</v>
      </c>
      <c r="F10" s="14">
        <f>SUM(F11:F12)</f>
        <v>4857</v>
      </c>
      <c r="G10" s="89">
        <f>ROUND(F10/第１表１!H10*100,2)</f>
        <v>2.89</v>
      </c>
      <c r="H10" s="14">
        <f>SUM(H11:H12)</f>
        <v>77175</v>
      </c>
      <c r="I10" s="102">
        <f>ROUND(H10/第１表１!H10*100,2)</f>
        <v>45.88</v>
      </c>
      <c r="J10" s="40">
        <f>SUM(J11:J12)</f>
        <v>43504</v>
      </c>
      <c r="K10" s="89">
        <f>ROUND(J10/第１表１!H10*100,2)</f>
        <v>25.87</v>
      </c>
      <c r="L10" s="21">
        <f>SUM(L11:L12)</f>
        <v>2888</v>
      </c>
      <c r="M10" s="96">
        <f>ROUND(L10/第１表１!H10*100,2)</f>
        <v>1.72</v>
      </c>
      <c r="N10" s="14">
        <f>SUM(N11:N12)</f>
        <v>173282</v>
      </c>
      <c r="O10" s="14">
        <f>SUM(O11:O12)</f>
        <v>4651</v>
      </c>
      <c r="P10" s="14">
        <f>SUM(P11:P12)</f>
        <v>80024</v>
      </c>
      <c r="Q10" s="14">
        <f>SUM(Q11:Q12)</f>
        <v>44672</v>
      </c>
      <c r="R10" s="21">
        <f>SUM(R11:R12)</f>
        <v>2851</v>
      </c>
      <c r="S10" s="256"/>
      <c r="T10" s="83"/>
    </row>
    <row r="11" spans="2:20" s="11" customFormat="1" ht="30" customHeight="1" x14ac:dyDescent="0.2">
      <c r="B11" s="31" t="s">
        <v>76</v>
      </c>
      <c r="C11" s="32" t="s">
        <v>169</v>
      </c>
      <c r="D11" s="21">
        <f>SUM(D13:D32)</f>
        <v>158323</v>
      </c>
      <c r="E11" s="96">
        <f>ROUND(D11/第１表１!H11*100,2)</f>
        <v>100</v>
      </c>
      <c r="F11" s="41">
        <f>SUM(F13:F32)</f>
        <v>4216</v>
      </c>
      <c r="G11" s="96">
        <f>ROUND(F11/第１表１!H11*100,2)</f>
        <v>2.66</v>
      </c>
      <c r="H11" s="21">
        <f>SUM(H13:H32)</f>
        <v>75378</v>
      </c>
      <c r="I11" s="102">
        <f>ROUND(H11/第１表１!H11*100,2)</f>
        <v>47.61</v>
      </c>
      <c r="J11" s="40">
        <f>SUM(J13:J32)</f>
        <v>42981</v>
      </c>
      <c r="K11" s="89">
        <f>ROUND(J11/第１表１!H11*100,2)</f>
        <v>27.15</v>
      </c>
      <c r="L11" s="21">
        <f>SUM(L13:L32)</f>
        <v>2591</v>
      </c>
      <c r="M11" s="96">
        <f>ROUND(L11/第１表１!H11*100,2)</f>
        <v>1.64</v>
      </c>
      <c r="N11" s="41">
        <f>SUM(N13:N32)</f>
        <v>163340</v>
      </c>
      <c r="O11" s="21">
        <f>SUM(O13:O32)</f>
        <v>4051</v>
      </c>
      <c r="P11" s="21">
        <f>SUM(P13:P32)</f>
        <v>78218</v>
      </c>
      <c r="Q11" s="21">
        <f>SUM(Q13:Q32)</f>
        <v>44154</v>
      </c>
      <c r="R11" s="21">
        <f>SUM(R13:R32)</f>
        <v>2560</v>
      </c>
      <c r="S11" s="256"/>
      <c r="T11" s="83"/>
    </row>
    <row r="12" spans="2:20" s="11" customFormat="1" ht="30" customHeight="1" x14ac:dyDescent="0.2">
      <c r="B12" s="220" t="s">
        <v>28</v>
      </c>
      <c r="C12" s="217" t="s">
        <v>13</v>
      </c>
      <c r="D12" s="23">
        <f>SUM(D33:D35)</f>
        <v>9873</v>
      </c>
      <c r="E12" s="108">
        <f>ROUND(D12/第１表１!H12*100,2)</f>
        <v>100</v>
      </c>
      <c r="F12" s="67">
        <f>SUM(F33:F35)</f>
        <v>641</v>
      </c>
      <c r="G12" s="108">
        <f>ROUND(F12/第１表１!H12*100,2)</f>
        <v>6.49</v>
      </c>
      <c r="H12" s="23">
        <f>SUM(H33:H35)</f>
        <v>1797</v>
      </c>
      <c r="I12" s="109">
        <f>ROUND(H12/第１表１!H12*100,2)</f>
        <v>18.2</v>
      </c>
      <c r="J12" s="69">
        <f>SUM(J33:J35)</f>
        <v>523</v>
      </c>
      <c r="K12" s="93">
        <f>ROUND(J12/第１表１!H12*100,2)</f>
        <v>5.3</v>
      </c>
      <c r="L12" s="23">
        <f>SUM(L33:L35)</f>
        <v>297</v>
      </c>
      <c r="M12" s="108">
        <f>ROUND(L12/第１表１!H12*100,2)</f>
        <v>3.01</v>
      </c>
      <c r="N12" s="67">
        <f>SUM(N33:N35)</f>
        <v>9942</v>
      </c>
      <c r="O12" s="23">
        <f>SUM(O33:O35)</f>
        <v>600</v>
      </c>
      <c r="P12" s="23">
        <f>SUM(P33:P35)</f>
        <v>1806</v>
      </c>
      <c r="Q12" s="23">
        <f>SUM(Q33:Q35)</f>
        <v>518</v>
      </c>
      <c r="R12" s="23">
        <f>SUM(R33:R35)</f>
        <v>291</v>
      </c>
      <c r="S12" s="257"/>
      <c r="T12" s="83"/>
    </row>
    <row r="13" spans="2:20" s="11" customFormat="1" ht="30" customHeight="1" x14ac:dyDescent="0.2">
      <c r="B13" s="44">
        <v>41001</v>
      </c>
      <c r="C13" s="219" t="s">
        <v>30</v>
      </c>
      <c r="D13" s="149">
        <v>42925</v>
      </c>
      <c r="E13" s="129">
        <f>ROUND(D13/第１表１!H13*100,2)</f>
        <v>100</v>
      </c>
      <c r="F13" s="149">
        <v>1298</v>
      </c>
      <c r="G13" s="182">
        <f>ROUND(F13/第１表１!H13*100,2)</f>
        <v>3.02</v>
      </c>
      <c r="H13" s="149">
        <v>19026</v>
      </c>
      <c r="I13" s="183">
        <f>ROUND(H13/第１表１!H13*100,2)</f>
        <v>44.32</v>
      </c>
      <c r="J13" s="166">
        <v>10737</v>
      </c>
      <c r="K13" s="182">
        <f>ROUND(J13/第１表１!H13*100,2)</f>
        <v>25.01</v>
      </c>
      <c r="L13" s="149">
        <v>788</v>
      </c>
      <c r="M13" s="182">
        <f>ROUND(L13/第１表１!H13*100,2)</f>
        <v>1.84</v>
      </c>
      <c r="N13" s="148">
        <v>44378</v>
      </c>
      <c r="O13" s="148">
        <v>1244</v>
      </c>
      <c r="P13" s="148">
        <v>19853</v>
      </c>
      <c r="Q13" s="148">
        <v>11110</v>
      </c>
      <c r="R13" s="148">
        <v>758</v>
      </c>
      <c r="S13" s="47" t="s">
        <v>131</v>
      </c>
      <c r="T13" s="83"/>
    </row>
    <row r="14" spans="2:20" s="11" customFormat="1" ht="30" customHeight="1" x14ac:dyDescent="0.2">
      <c r="B14" s="48">
        <v>41002</v>
      </c>
      <c r="C14" s="32" t="s">
        <v>31</v>
      </c>
      <c r="D14" s="49">
        <v>25500</v>
      </c>
      <c r="E14" s="101">
        <f>ROUND(D14/第１表１!H14*100,2)</f>
        <v>100</v>
      </c>
      <c r="F14" s="149">
        <v>661</v>
      </c>
      <c r="G14" s="184">
        <f>ROUND(F14/第１表１!H14*100,2)</f>
        <v>2.59</v>
      </c>
      <c r="H14" s="149">
        <v>12004</v>
      </c>
      <c r="I14" s="185">
        <f>ROUND(H14/第１表１!H14*100,2)</f>
        <v>47.07</v>
      </c>
      <c r="J14" s="168">
        <v>6833</v>
      </c>
      <c r="K14" s="184">
        <f>ROUND(J14/第１表１!H14*100,2)</f>
        <v>26.8</v>
      </c>
      <c r="L14" s="149">
        <v>362</v>
      </c>
      <c r="M14" s="184">
        <f>ROUND(L14/第１表１!H14*100,2)</f>
        <v>1.42</v>
      </c>
      <c r="N14" s="49">
        <v>26435</v>
      </c>
      <c r="O14" s="49">
        <v>660</v>
      </c>
      <c r="P14" s="49">
        <v>12465</v>
      </c>
      <c r="Q14" s="49">
        <v>7029</v>
      </c>
      <c r="R14" s="49">
        <v>374</v>
      </c>
      <c r="S14" s="47" t="s">
        <v>133</v>
      </c>
      <c r="T14" s="83"/>
    </row>
    <row r="15" spans="2:20" s="11" customFormat="1" ht="30" customHeight="1" x14ac:dyDescent="0.2">
      <c r="B15" s="48">
        <v>41003</v>
      </c>
      <c r="C15" s="214" t="s">
        <v>32</v>
      </c>
      <c r="D15" s="149">
        <v>12034</v>
      </c>
      <c r="E15" s="101">
        <f>ROUND(D15/第１表１!H15*100,2)</f>
        <v>100</v>
      </c>
      <c r="F15" s="149">
        <v>272</v>
      </c>
      <c r="G15" s="184">
        <f>ROUND(F15/第１表１!H15*100,2)</f>
        <v>2.2599999999999998</v>
      </c>
      <c r="H15" s="149">
        <v>5445</v>
      </c>
      <c r="I15" s="185">
        <f>ROUND(H15/第１表１!H15*100,2)</f>
        <v>45.25</v>
      </c>
      <c r="J15" s="168">
        <v>3208</v>
      </c>
      <c r="K15" s="184">
        <f>ROUND(J15/第１表１!H15*100,2)</f>
        <v>26.66</v>
      </c>
      <c r="L15" s="149">
        <v>224</v>
      </c>
      <c r="M15" s="184">
        <f>ROUND(L15/第１表１!H15*100,2)</f>
        <v>1.86</v>
      </c>
      <c r="N15" s="49">
        <v>12299</v>
      </c>
      <c r="O15" s="49">
        <v>259</v>
      </c>
      <c r="P15" s="49">
        <v>5667</v>
      </c>
      <c r="Q15" s="49">
        <v>3305</v>
      </c>
      <c r="R15" s="49">
        <v>216</v>
      </c>
      <c r="S15" s="47" t="s">
        <v>134</v>
      </c>
      <c r="T15" s="83"/>
    </row>
    <row r="16" spans="2:20" s="11" customFormat="1" ht="30" customHeight="1" x14ac:dyDescent="0.2">
      <c r="B16" s="48">
        <v>41004</v>
      </c>
      <c r="C16" s="214" t="s">
        <v>33</v>
      </c>
      <c r="D16" s="49">
        <v>3802</v>
      </c>
      <c r="E16" s="101">
        <f>ROUND(D16/第１表１!H16*100,2)</f>
        <v>100</v>
      </c>
      <c r="F16" s="149">
        <v>76</v>
      </c>
      <c r="G16" s="184">
        <f>ROUND(F16/第１表１!H16*100,2)</f>
        <v>2</v>
      </c>
      <c r="H16" s="149">
        <v>2057</v>
      </c>
      <c r="I16" s="185">
        <f>ROUND(H16/第１表１!H16*100,2)</f>
        <v>54.1</v>
      </c>
      <c r="J16" s="168">
        <v>1198</v>
      </c>
      <c r="K16" s="184">
        <f>ROUND(J16/第１表１!H16*100,2)</f>
        <v>31.51</v>
      </c>
      <c r="L16" s="149">
        <v>46</v>
      </c>
      <c r="M16" s="184">
        <f>ROUND(L16/第１表１!H16*100,2)</f>
        <v>1.21</v>
      </c>
      <c r="N16" s="49">
        <v>3915</v>
      </c>
      <c r="O16" s="49">
        <v>60</v>
      </c>
      <c r="P16" s="49">
        <v>2140</v>
      </c>
      <c r="Q16" s="49">
        <v>1225</v>
      </c>
      <c r="R16" s="49">
        <v>45</v>
      </c>
      <c r="S16" s="47" t="s">
        <v>135</v>
      </c>
      <c r="T16" s="83"/>
    </row>
    <row r="17" spans="2:20" s="11" customFormat="1" ht="30" customHeight="1" x14ac:dyDescent="0.2">
      <c r="B17" s="48">
        <v>41005</v>
      </c>
      <c r="C17" s="214" t="s">
        <v>34</v>
      </c>
      <c r="D17" s="149">
        <v>10472</v>
      </c>
      <c r="E17" s="101">
        <f>ROUND(D17/第１表１!H17*100,2)</f>
        <v>100</v>
      </c>
      <c r="F17" s="149">
        <v>287</v>
      </c>
      <c r="G17" s="184">
        <f>ROUND(F17/第１表１!H17*100,2)</f>
        <v>2.74</v>
      </c>
      <c r="H17" s="149">
        <v>5371</v>
      </c>
      <c r="I17" s="185">
        <f>ROUND(H17/第１表１!H17*100,2)</f>
        <v>51.29</v>
      </c>
      <c r="J17" s="168">
        <v>3062</v>
      </c>
      <c r="K17" s="184">
        <f>ROUND(J17/第１表１!H17*100,2)</f>
        <v>29.24</v>
      </c>
      <c r="L17" s="149">
        <v>165</v>
      </c>
      <c r="M17" s="184">
        <f>ROUND(L17/第１表１!H17*100,2)</f>
        <v>1.58</v>
      </c>
      <c r="N17" s="49">
        <v>10867</v>
      </c>
      <c r="O17" s="49">
        <v>272</v>
      </c>
      <c r="P17" s="49">
        <v>5570</v>
      </c>
      <c r="Q17" s="49">
        <v>3153</v>
      </c>
      <c r="R17" s="49">
        <v>161</v>
      </c>
      <c r="S17" s="47" t="s">
        <v>136</v>
      </c>
      <c r="T17" s="83"/>
    </row>
    <row r="18" spans="2:20" s="11" customFormat="1" ht="30" customHeight="1" x14ac:dyDescent="0.2">
      <c r="B18" s="48">
        <v>41006</v>
      </c>
      <c r="C18" s="214" t="s">
        <v>35</v>
      </c>
      <c r="D18" s="49">
        <v>9459</v>
      </c>
      <c r="E18" s="101">
        <f>ROUND(D18/第１表１!H18*100,2)</f>
        <v>100</v>
      </c>
      <c r="F18" s="149">
        <v>277</v>
      </c>
      <c r="G18" s="184">
        <f>ROUND(F18/第１表１!H18*100,2)</f>
        <v>2.93</v>
      </c>
      <c r="H18" s="149">
        <v>4723</v>
      </c>
      <c r="I18" s="185">
        <f>ROUND(H18/第１表１!H18*100,2)</f>
        <v>49.93</v>
      </c>
      <c r="J18" s="168">
        <v>2698</v>
      </c>
      <c r="K18" s="184">
        <f>ROUND(J18/第１表１!H18*100,2)</f>
        <v>28.52</v>
      </c>
      <c r="L18" s="149">
        <v>119</v>
      </c>
      <c r="M18" s="184">
        <f>ROUND(L18/第１表１!H18*100,2)</f>
        <v>1.26</v>
      </c>
      <c r="N18" s="49">
        <v>9635</v>
      </c>
      <c r="O18" s="49">
        <v>255</v>
      </c>
      <c r="P18" s="49">
        <v>4843</v>
      </c>
      <c r="Q18" s="49">
        <v>2742</v>
      </c>
      <c r="R18" s="49">
        <v>123</v>
      </c>
      <c r="S18" s="47" t="s">
        <v>137</v>
      </c>
      <c r="T18" s="83"/>
    </row>
    <row r="19" spans="2:20" s="11" customFormat="1" ht="30" customHeight="1" x14ac:dyDescent="0.2">
      <c r="B19" s="48">
        <v>41007</v>
      </c>
      <c r="C19" s="214" t="s">
        <v>36</v>
      </c>
      <c r="D19" s="149">
        <v>6205</v>
      </c>
      <c r="E19" s="101">
        <f>ROUND(D19/第１表１!H19*100,2)</f>
        <v>100</v>
      </c>
      <c r="F19" s="149">
        <v>198</v>
      </c>
      <c r="G19" s="184">
        <f>ROUND(F19/第１表１!H19*100,2)</f>
        <v>3.19</v>
      </c>
      <c r="H19" s="149">
        <v>2903</v>
      </c>
      <c r="I19" s="185">
        <f>ROUND(H19/第１表１!H19*100,2)</f>
        <v>46.78</v>
      </c>
      <c r="J19" s="168">
        <v>1648</v>
      </c>
      <c r="K19" s="184">
        <f>ROUND(J19/第１表１!H19*100,2)</f>
        <v>26.56</v>
      </c>
      <c r="L19" s="149">
        <v>84</v>
      </c>
      <c r="M19" s="184">
        <f>ROUND(L19/第１表１!H19*100,2)</f>
        <v>1.35</v>
      </c>
      <c r="N19" s="49">
        <v>6360</v>
      </c>
      <c r="O19" s="49">
        <v>198</v>
      </c>
      <c r="P19" s="49">
        <v>2950</v>
      </c>
      <c r="Q19" s="49">
        <v>1683</v>
      </c>
      <c r="R19" s="49">
        <v>75</v>
      </c>
      <c r="S19" s="47" t="s">
        <v>138</v>
      </c>
      <c r="T19" s="83"/>
    </row>
    <row r="20" spans="2:20" s="11" customFormat="1" ht="30" customHeight="1" x14ac:dyDescent="0.2">
      <c r="B20" s="48">
        <v>41025</v>
      </c>
      <c r="C20" s="214" t="s">
        <v>71</v>
      </c>
      <c r="D20" s="49">
        <v>8047</v>
      </c>
      <c r="E20" s="101">
        <f>ROUND(D20/第１表１!H20*100,2)</f>
        <v>100</v>
      </c>
      <c r="F20" s="149">
        <v>189</v>
      </c>
      <c r="G20" s="184">
        <f>ROUND(F20/第１表１!H20*100,2)</f>
        <v>2.35</v>
      </c>
      <c r="H20" s="149">
        <v>3836</v>
      </c>
      <c r="I20" s="185">
        <f>ROUND(H20/第１表１!H20*100,2)</f>
        <v>47.67</v>
      </c>
      <c r="J20" s="168">
        <v>2195</v>
      </c>
      <c r="K20" s="184">
        <f>ROUND(J20/第１表１!H20*100,2)</f>
        <v>27.28</v>
      </c>
      <c r="L20" s="149">
        <v>125</v>
      </c>
      <c r="M20" s="184">
        <f>ROUND(L20/第１表１!H20*100,2)</f>
        <v>1.55</v>
      </c>
      <c r="N20" s="49">
        <v>8318</v>
      </c>
      <c r="O20" s="49">
        <v>192</v>
      </c>
      <c r="P20" s="49">
        <v>3989</v>
      </c>
      <c r="Q20" s="49">
        <v>2270</v>
      </c>
      <c r="R20" s="49">
        <v>122</v>
      </c>
      <c r="S20" s="47" t="s">
        <v>139</v>
      </c>
      <c r="T20" s="83"/>
    </row>
    <row r="21" spans="2:20" s="11" customFormat="1" ht="30" customHeight="1" x14ac:dyDescent="0.2">
      <c r="B21" s="48">
        <v>41048</v>
      </c>
      <c r="C21" s="214" t="s">
        <v>74</v>
      </c>
      <c r="D21" s="49">
        <v>5120</v>
      </c>
      <c r="E21" s="101">
        <f>ROUND(D21/第１表１!H21*100,2)</f>
        <v>100</v>
      </c>
      <c r="F21" s="149">
        <v>123</v>
      </c>
      <c r="G21" s="184">
        <f>ROUND(F21/第１表１!H21*100,2)</f>
        <v>2.4</v>
      </c>
      <c r="H21" s="149">
        <v>2497</v>
      </c>
      <c r="I21" s="185">
        <f>ROUND(H21/第１表１!H21*100,2)</f>
        <v>48.77</v>
      </c>
      <c r="J21" s="168">
        <v>1385</v>
      </c>
      <c r="K21" s="184">
        <f>ROUND(J21/第１表１!H21*100,2)</f>
        <v>27.05</v>
      </c>
      <c r="L21" s="149">
        <v>47</v>
      </c>
      <c r="M21" s="184">
        <f>ROUND(L21/第１表１!H21*100,2)</f>
        <v>0.92</v>
      </c>
      <c r="N21" s="49">
        <v>5295</v>
      </c>
      <c r="O21" s="49">
        <v>113</v>
      </c>
      <c r="P21" s="49">
        <v>2586</v>
      </c>
      <c r="Q21" s="49">
        <v>1428</v>
      </c>
      <c r="R21" s="49">
        <v>53</v>
      </c>
      <c r="S21" s="47" t="s">
        <v>140</v>
      </c>
      <c r="T21" s="83"/>
    </row>
    <row r="22" spans="2:20" s="11" customFormat="1" ht="30" customHeight="1" x14ac:dyDescent="0.2">
      <c r="B22" s="48">
        <v>41014</v>
      </c>
      <c r="C22" s="214" t="s">
        <v>75</v>
      </c>
      <c r="D22" s="49">
        <v>5834</v>
      </c>
      <c r="E22" s="101">
        <f>ROUND(D22/第１表１!H22*100,2)</f>
        <v>100</v>
      </c>
      <c r="F22" s="149">
        <v>130</v>
      </c>
      <c r="G22" s="184">
        <f>ROUND(F22/第１表１!H22*100,2)</f>
        <v>2.23</v>
      </c>
      <c r="H22" s="149">
        <v>3066</v>
      </c>
      <c r="I22" s="185">
        <f>ROUND(H22/第１表１!H22*100,2)</f>
        <v>52.55</v>
      </c>
      <c r="J22" s="168">
        <v>1738</v>
      </c>
      <c r="K22" s="184">
        <f>ROUND(J22/第１表１!H22*100,2)</f>
        <v>29.79</v>
      </c>
      <c r="L22" s="149">
        <v>108</v>
      </c>
      <c r="M22" s="184">
        <f>ROUND(L22/第１表１!H22*100,2)</f>
        <v>1.85</v>
      </c>
      <c r="N22" s="49">
        <v>6050</v>
      </c>
      <c r="O22" s="49">
        <v>138</v>
      </c>
      <c r="P22" s="49">
        <v>3164</v>
      </c>
      <c r="Q22" s="49">
        <v>1764</v>
      </c>
      <c r="R22" s="49">
        <v>101</v>
      </c>
      <c r="S22" s="47" t="s">
        <v>141</v>
      </c>
      <c r="T22" s="83"/>
    </row>
    <row r="23" spans="2:20" s="11" customFormat="1" ht="30" customHeight="1" x14ac:dyDescent="0.2">
      <c r="B23" s="48">
        <v>41016</v>
      </c>
      <c r="C23" s="214" t="s">
        <v>73</v>
      </c>
      <c r="D23" s="49">
        <v>2533</v>
      </c>
      <c r="E23" s="101">
        <f>ROUND(D23/第１表１!H23*100,2)</f>
        <v>100</v>
      </c>
      <c r="F23" s="149">
        <v>54</v>
      </c>
      <c r="G23" s="184">
        <f>ROUND(F23/第１表１!H23*100,2)</f>
        <v>2.13</v>
      </c>
      <c r="H23" s="149">
        <v>1297</v>
      </c>
      <c r="I23" s="185">
        <f>ROUND(H23/第１表１!H23*100,2)</f>
        <v>51.2</v>
      </c>
      <c r="J23" s="168">
        <v>750</v>
      </c>
      <c r="K23" s="184">
        <f>ROUND(J23/第１表１!H23*100,2)</f>
        <v>29.61</v>
      </c>
      <c r="L23" s="149">
        <v>46</v>
      </c>
      <c r="M23" s="184">
        <f>ROUND(L23/第１表１!H23*100,2)</f>
        <v>1.82</v>
      </c>
      <c r="N23" s="49">
        <v>2596</v>
      </c>
      <c r="O23" s="49">
        <v>49</v>
      </c>
      <c r="P23" s="49">
        <v>1336</v>
      </c>
      <c r="Q23" s="49">
        <v>768</v>
      </c>
      <c r="R23" s="49">
        <v>41</v>
      </c>
      <c r="S23" s="47" t="s">
        <v>142</v>
      </c>
      <c r="T23" s="83"/>
    </row>
    <row r="24" spans="2:20" s="11" customFormat="1" ht="30" customHeight="1" x14ac:dyDescent="0.2">
      <c r="B24" s="48">
        <v>41020</v>
      </c>
      <c r="C24" s="214" t="s">
        <v>37</v>
      </c>
      <c r="D24" s="49">
        <v>3398</v>
      </c>
      <c r="E24" s="101">
        <f>ROUND(D24/第１表１!H24*100,2)</f>
        <v>100</v>
      </c>
      <c r="F24" s="149">
        <v>66</v>
      </c>
      <c r="G24" s="184">
        <f>ROUND(F24/第１表１!H24*100,2)</f>
        <v>1.94</v>
      </c>
      <c r="H24" s="149">
        <v>1930</v>
      </c>
      <c r="I24" s="185">
        <f>ROUND(H24/第１表１!H24*100,2)</f>
        <v>56.8</v>
      </c>
      <c r="J24" s="168">
        <v>1096</v>
      </c>
      <c r="K24" s="184">
        <f>ROUND(J24/第１表１!H24*100,2)</f>
        <v>32.25</v>
      </c>
      <c r="L24" s="149">
        <v>79</v>
      </c>
      <c r="M24" s="184">
        <f>ROUND(L24/第１表１!H24*100,2)</f>
        <v>2.3199999999999998</v>
      </c>
      <c r="N24" s="49">
        <v>3464</v>
      </c>
      <c r="O24" s="49">
        <v>56</v>
      </c>
      <c r="P24" s="49">
        <v>2000</v>
      </c>
      <c r="Q24" s="49">
        <v>1121</v>
      </c>
      <c r="R24" s="49">
        <v>84</v>
      </c>
      <c r="S24" s="47" t="s">
        <v>143</v>
      </c>
      <c r="T24" s="83"/>
    </row>
    <row r="25" spans="2:20" s="11" customFormat="1" ht="30" customHeight="1" x14ac:dyDescent="0.2">
      <c r="B25" s="48">
        <v>41024</v>
      </c>
      <c r="C25" s="32" t="s">
        <v>38</v>
      </c>
      <c r="D25" s="49">
        <v>1598</v>
      </c>
      <c r="E25" s="101">
        <f>ROUND(D25/第１表１!H25*100,2)</f>
        <v>100</v>
      </c>
      <c r="F25" s="149">
        <v>37</v>
      </c>
      <c r="G25" s="184">
        <f>ROUND(F25/第１表１!H25*100,2)</f>
        <v>2.3199999999999998</v>
      </c>
      <c r="H25" s="149">
        <v>823</v>
      </c>
      <c r="I25" s="185">
        <f>ROUND(H25/第１表１!H25*100,2)</f>
        <v>51.5</v>
      </c>
      <c r="J25" s="168">
        <v>502</v>
      </c>
      <c r="K25" s="184">
        <f>ROUND(J25/第１表１!H25*100,2)</f>
        <v>31.41</v>
      </c>
      <c r="L25" s="149">
        <v>29</v>
      </c>
      <c r="M25" s="184">
        <f>ROUND(L25/第１表１!H25*100,2)</f>
        <v>1.81</v>
      </c>
      <c r="N25" s="49">
        <v>1640</v>
      </c>
      <c r="O25" s="49">
        <v>34</v>
      </c>
      <c r="P25" s="49">
        <v>862</v>
      </c>
      <c r="Q25" s="49">
        <v>520</v>
      </c>
      <c r="R25" s="49">
        <v>26</v>
      </c>
      <c r="S25" s="47" t="s">
        <v>144</v>
      </c>
      <c r="T25" s="83"/>
    </row>
    <row r="26" spans="2:20" s="11" customFormat="1" ht="30" customHeight="1" x14ac:dyDescent="0.2">
      <c r="B26" s="48">
        <v>41021</v>
      </c>
      <c r="C26" s="214" t="s">
        <v>103</v>
      </c>
      <c r="D26" s="149">
        <v>4852</v>
      </c>
      <c r="E26" s="101">
        <f>ROUND(D26/第１表１!H26*100,2)</f>
        <v>100</v>
      </c>
      <c r="F26" s="149">
        <v>98</v>
      </c>
      <c r="G26" s="184">
        <f>ROUND(F26/第１表１!H26*100,2)</f>
        <v>2.02</v>
      </c>
      <c r="H26" s="149">
        <v>2663</v>
      </c>
      <c r="I26" s="185">
        <f>ROUND(H26/第１表１!H26*100,2)</f>
        <v>54.88</v>
      </c>
      <c r="J26" s="168">
        <v>1612</v>
      </c>
      <c r="K26" s="184">
        <f>ROUND(J26/第１表１!H26*100,2)</f>
        <v>33.22</v>
      </c>
      <c r="L26" s="149">
        <v>101</v>
      </c>
      <c r="M26" s="184">
        <f>ROUND(L26/第１表１!H26*100,2)</f>
        <v>2.08</v>
      </c>
      <c r="N26" s="49">
        <v>5079</v>
      </c>
      <c r="O26" s="49">
        <v>98</v>
      </c>
      <c r="P26" s="49">
        <v>2820</v>
      </c>
      <c r="Q26" s="49">
        <v>1682</v>
      </c>
      <c r="R26" s="49">
        <v>101</v>
      </c>
      <c r="S26" s="47" t="s">
        <v>145</v>
      </c>
      <c r="T26" s="83"/>
    </row>
    <row r="27" spans="2:20" s="11" customFormat="1" ht="30" customHeight="1" x14ac:dyDescent="0.2">
      <c r="B27" s="48">
        <v>41035</v>
      </c>
      <c r="C27" s="32" t="s">
        <v>39</v>
      </c>
      <c r="D27" s="49">
        <v>1451</v>
      </c>
      <c r="E27" s="101">
        <f>ROUND(D27/第１表１!H27*100,2)</f>
        <v>100</v>
      </c>
      <c r="F27" s="149">
        <v>48</v>
      </c>
      <c r="G27" s="184">
        <f>ROUND(F27/第１表１!H27*100,2)</f>
        <v>3.31</v>
      </c>
      <c r="H27" s="149">
        <v>629</v>
      </c>
      <c r="I27" s="185">
        <f>ROUND(H27/第１表１!H27*100,2)</f>
        <v>43.35</v>
      </c>
      <c r="J27" s="168">
        <v>315</v>
      </c>
      <c r="K27" s="184">
        <f>ROUND(J27/第１表１!H27*100,2)</f>
        <v>21.71</v>
      </c>
      <c r="L27" s="149">
        <v>22</v>
      </c>
      <c r="M27" s="184">
        <f>ROUND(L27/第１表１!H27*100,2)</f>
        <v>1.52</v>
      </c>
      <c r="N27" s="49">
        <v>1515</v>
      </c>
      <c r="O27" s="49">
        <v>46</v>
      </c>
      <c r="P27" s="49">
        <v>651</v>
      </c>
      <c r="Q27" s="49">
        <v>317</v>
      </c>
      <c r="R27" s="49">
        <v>26</v>
      </c>
      <c r="S27" s="47" t="s">
        <v>147</v>
      </c>
      <c r="T27" s="83"/>
    </row>
    <row r="28" spans="2:20" s="11" customFormat="1" ht="30" customHeight="1" x14ac:dyDescent="0.2">
      <c r="B28" s="48">
        <v>41038</v>
      </c>
      <c r="C28" s="214" t="s">
        <v>40</v>
      </c>
      <c r="D28" s="49">
        <v>3814</v>
      </c>
      <c r="E28" s="101">
        <f>ROUND(D28/第１表１!H28*100,2)</f>
        <v>100</v>
      </c>
      <c r="F28" s="149">
        <v>77</v>
      </c>
      <c r="G28" s="184">
        <f>ROUND(F28/第１表１!H28*100,2)</f>
        <v>2.02</v>
      </c>
      <c r="H28" s="149">
        <v>1971</v>
      </c>
      <c r="I28" s="185">
        <f>ROUND(H28/第１表１!H28*100,2)</f>
        <v>51.68</v>
      </c>
      <c r="J28" s="168">
        <v>1207</v>
      </c>
      <c r="K28" s="184">
        <f>ROUND(J28/第１表１!H28*100,2)</f>
        <v>31.65</v>
      </c>
      <c r="L28" s="149">
        <v>44</v>
      </c>
      <c r="M28" s="184">
        <f>ROUND(L28/第１表１!H28*100,2)</f>
        <v>1.1499999999999999</v>
      </c>
      <c r="N28" s="49">
        <v>3961</v>
      </c>
      <c r="O28" s="49">
        <v>77</v>
      </c>
      <c r="P28" s="49">
        <v>2043</v>
      </c>
      <c r="Q28" s="49">
        <v>1236</v>
      </c>
      <c r="R28" s="49">
        <v>41</v>
      </c>
      <c r="S28" s="47" t="s">
        <v>148</v>
      </c>
      <c r="T28" s="83"/>
    </row>
    <row r="29" spans="2:20" s="11" customFormat="1" ht="30" customHeight="1" x14ac:dyDescent="0.2">
      <c r="B29" s="48">
        <v>41042</v>
      </c>
      <c r="C29" s="214" t="s">
        <v>41</v>
      </c>
      <c r="D29" s="49">
        <v>1381</v>
      </c>
      <c r="E29" s="101">
        <f>ROUND(D29/第１表１!H29*100,2)</f>
        <v>100</v>
      </c>
      <c r="F29" s="149">
        <v>20</v>
      </c>
      <c r="G29" s="184">
        <f>ROUND(F29/第１表１!H29*100,2)</f>
        <v>1.45</v>
      </c>
      <c r="H29" s="149">
        <v>784</v>
      </c>
      <c r="I29" s="185">
        <f>ROUND(H29/第１表１!H29*100,2)</f>
        <v>56.77</v>
      </c>
      <c r="J29" s="168">
        <v>459</v>
      </c>
      <c r="K29" s="184">
        <f>ROUND(J29/第１表１!H29*100,2)</f>
        <v>33.24</v>
      </c>
      <c r="L29" s="149">
        <v>9</v>
      </c>
      <c r="M29" s="184">
        <f>ROUND(L29/第１表１!H29*100,2)</f>
        <v>0.65</v>
      </c>
      <c r="N29" s="49">
        <v>1413</v>
      </c>
      <c r="O29" s="49">
        <v>17</v>
      </c>
      <c r="P29" s="49">
        <v>821</v>
      </c>
      <c r="Q29" s="49">
        <v>467</v>
      </c>
      <c r="R29" s="49">
        <v>13</v>
      </c>
      <c r="S29" s="47" t="s">
        <v>149</v>
      </c>
      <c r="T29" s="83"/>
    </row>
    <row r="30" spans="2:20" s="11" customFormat="1" ht="30" customHeight="1" x14ac:dyDescent="0.2">
      <c r="B30" s="48">
        <v>41043</v>
      </c>
      <c r="C30" s="32" t="s">
        <v>42</v>
      </c>
      <c r="D30" s="49">
        <v>1821</v>
      </c>
      <c r="E30" s="101">
        <f>ROUND(D30/第１表１!H30*100,2)</f>
        <v>100</v>
      </c>
      <c r="F30" s="149">
        <v>59</v>
      </c>
      <c r="G30" s="184">
        <f>ROUND(F30/第１表１!H30*100,2)</f>
        <v>3.24</v>
      </c>
      <c r="H30" s="149">
        <v>876</v>
      </c>
      <c r="I30" s="185">
        <f>ROUND(H30/第１表１!H30*100,2)</f>
        <v>48.11</v>
      </c>
      <c r="J30" s="168">
        <v>493</v>
      </c>
      <c r="K30" s="184">
        <f>ROUND(J30/第１表１!H30*100,2)</f>
        <v>27.07</v>
      </c>
      <c r="L30" s="149">
        <v>34</v>
      </c>
      <c r="M30" s="184">
        <f>ROUND(L30/第１表１!H30*100,2)</f>
        <v>1.87</v>
      </c>
      <c r="N30" s="49">
        <v>1864</v>
      </c>
      <c r="O30" s="49">
        <v>55</v>
      </c>
      <c r="P30" s="49">
        <v>901</v>
      </c>
      <c r="Q30" s="49">
        <v>478</v>
      </c>
      <c r="R30" s="49">
        <v>39</v>
      </c>
      <c r="S30" s="47" t="s">
        <v>150</v>
      </c>
      <c r="T30" s="83"/>
    </row>
    <row r="31" spans="2:20" s="11" customFormat="1" ht="30" customHeight="1" x14ac:dyDescent="0.2">
      <c r="B31" s="48">
        <v>41044</v>
      </c>
      <c r="C31" s="214" t="s">
        <v>43</v>
      </c>
      <c r="D31" s="49">
        <v>5752</v>
      </c>
      <c r="E31" s="101">
        <f>ROUND(D31/第１表１!H31*100,2)</f>
        <v>100</v>
      </c>
      <c r="F31" s="149">
        <v>152</v>
      </c>
      <c r="G31" s="184">
        <f>ROUND(F31/第１表１!H31*100,2)</f>
        <v>2.64</v>
      </c>
      <c r="H31" s="149">
        <v>2528</v>
      </c>
      <c r="I31" s="185">
        <f>ROUND(H31/第１表１!H31*100,2)</f>
        <v>43.95</v>
      </c>
      <c r="J31" s="168">
        <v>1295</v>
      </c>
      <c r="K31" s="184">
        <f>ROUND(J31/第１表１!H31*100,2)</f>
        <v>22.51</v>
      </c>
      <c r="L31" s="149">
        <v>134</v>
      </c>
      <c r="M31" s="184">
        <f>ROUND(L31/第１表１!H31*100,2)</f>
        <v>2.33</v>
      </c>
      <c r="N31" s="49">
        <v>5868</v>
      </c>
      <c r="O31" s="49">
        <v>145</v>
      </c>
      <c r="P31" s="49">
        <v>2569</v>
      </c>
      <c r="Q31" s="49">
        <v>1286</v>
      </c>
      <c r="R31" s="49">
        <v>135</v>
      </c>
      <c r="S31" s="47" t="s">
        <v>151</v>
      </c>
      <c r="T31" s="83"/>
    </row>
    <row r="32" spans="2:20" s="11" customFormat="1" ht="30" customHeight="1" x14ac:dyDescent="0.2">
      <c r="B32" s="51">
        <v>41047</v>
      </c>
      <c r="C32" s="63" t="s">
        <v>44</v>
      </c>
      <c r="D32" s="49">
        <v>2325</v>
      </c>
      <c r="E32" s="153">
        <f>ROUND(D32/第１表１!H32*100,2)</f>
        <v>100</v>
      </c>
      <c r="F32" s="149">
        <v>94</v>
      </c>
      <c r="G32" s="186">
        <f>ROUND(F32/第１表１!H32*100,2)</f>
        <v>4.04</v>
      </c>
      <c r="H32" s="152">
        <v>949</v>
      </c>
      <c r="I32" s="187">
        <f>ROUND(H32/第１表１!H32*100,2)</f>
        <v>40.82</v>
      </c>
      <c r="J32" s="169">
        <v>550</v>
      </c>
      <c r="K32" s="186">
        <f>ROUND(J32/第１表１!H32*100,2)</f>
        <v>23.66</v>
      </c>
      <c r="L32" s="152">
        <v>25</v>
      </c>
      <c r="M32" s="186">
        <f>ROUND(L32/第１表１!H32*100,2)</f>
        <v>1.08</v>
      </c>
      <c r="N32" s="49">
        <v>2388</v>
      </c>
      <c r="O32" s="49">
        <v>83</v>
      </c>
      <c r="P32" s="49">
        <v>988</v>
      </c>
      <c r="Q32" s="152">
        <v>570</v>
      </c>
      <c r="R32" s="49">
        <v>26</v>
      </c>
      <c r="S32" s="54" t="s">
        <v>152</v>
      </c>
      <c r="T32" s="83"/>
    </row>
    <row r="33" spans="2:20" s="11" customFormat="1" ht="30" customHeight="1" x14ac:dyDescent="0.2">
      <c r="B33" s="55">
        <v>41301</v>
      </c>
      <c r="C33" s="64" t="s">
        <v>45</v>
      </c>
      <c r="D33" s="171">
        <v>1536</v>
      </c>
      <c r="E33" s="101">
        <f>ROUND(D33/第１表１!H33*100,2)</f>
        <v>100</v>
      </c>
      <c r="F33" s="171">
        <v>45</v>
      </c>
      <c r="G33" s="184">
        <f>ROUND(F33/第１表１!H33*100,2)</f>
        <v>2.93</v>
      </c>
      <c r="H33" s="149">
        <v>331</v>
      </c>
      <c r="I33" s="188">
        <f>ROUND(H33/第１表１!H33*100,2)</f>
        <v>21.55</v>
      </c>
      <c r="J33" s="189">
        <v>29</v>
      </c>
      <c r="K33" s="184">
        <f>ROUND(J33/第１表１!H33*100,2)</f>
        <v>1.89</v>
      </c>
      <c r="L33" s="149">
        <v>115</v>
      </c>
      <c r="M33" s="184">
        <f>ROUND(L33/第１表１!H33*100,2)</f>
        <v>7.49</v>
      </c>
      <c r="N33" s="171">
        <v>1551</v>
      </c>
      <c r="O33" s="171">
        <v>43</v>
      </c>
      <c r="P33" s="171">
        <v>330</v>
      </c>
      <c r="Q33" s="49">
        <v>30</v>
      </c>
      <c r="R33" s="171">
        <v>104</v>
      </c>
      <c r="S33" s="47" t="s">
        <v>153</v>
      </c>
      <c r="T33" s="83"/>
    </row>
    <row r="34" spans="2:20" s="11" customFormat="1" ht="30" customHeight="1" x14ac:dyDescent="0.2">
      <c r="B34" s="48">
        <v>41302</v>
      </c>
      <c r="C34" s="214" t="s">
        <v>46</v>
      </c>
      <c r="D34" s="49">
        <v>2074</v>
      </c>
      <c r="E34" s="101">
        <f>ROUND(D34/第１表１!H34*100,2)</f>
        <v>100</v>
      </c>
      <c r="F34" s="149">
        <v>93</v>
      </c>
      <c r="G34" s="184">
        <f>ROUND(F34/第１表１!H34*100,2)</f>
        <v>4.4800000000000004</v>
      </c>
      <c r="H34" s="149">
        <v>207</v>
      </c>
      <c r="I34" s="185">
        <f>ROUND(H34/第１表１!H34*100,2)</f>
        <v>9.98</v>
      </c>
      <c r="J34" s="168">
        <v>27</v>
      </c>
      <c r="K34" s="184">
        <f>ROUND(J34/第１表１!H34*100,2)</f>
        <v>1.3</v>
      </c>
      <c r="L34" s="149">
        <v>48</v>
      </c>
      <c r="M34" s="184">
        <f>ROUND(L34/第１表１!H34*100,2)</f>
        <v>2.31</v>
      </c>
      <c r="N34" s="49">
        <v>2096</v>
      </c>
      <c r="O34" s="49">
        <v>87</v>
      </c>
      <c r="P34" s="49">
        <v>209</v>
      </c>
      <c r="Q34" s="49">
        <v>31</v>
      </c>
      <c r="R34" s="149">
        <v>47</v>
      </c>
      <c r="S34" s="33" t="s">
        <v>154</v>
      </c>
      <c r="T34" s="83"/>
    </row>
    <row r="35" spans="2:20" s="11" customFormat="1" ht="30" customHeight="1" thickBot="1" x14ac:dyDescent="0.25">
      <c r="B35" s="58">
        <v>41303</v>
      </c>
      <c r="C35" s="59" t="s">
        <v>47</v>
      </c>
      <c r="D35" s="175">
        <v>6263</v>
      </c>
      <c r="E35" s="190">
        <f>ROUND(D35/第１表１!H35*100,2)</f>
        <v>100</v>
      </c>
      <c r="F35" s="175">
        <v>503</v>
      </c>
      <c r="G35" s="191">
        <f>ROUND(F35/第１表１!H35*100,2)</f>
        <v>8.0299999999999994</v>
      </c>
      <c r="H35" s="226">
        <v>1259</v>
      </c>
      <c r="I35" s="192">
        <f>ROUND(H35/第１表１!H35*100,2)</f>
        <v>20.100000000000001</v>
      </c>
      <c r="J35" s="178">
        <v>467</v>
      </c>
      <c r="K35" s="191">
        <f>ROUND(J35/第１表１!H35*100,2)</f>
        <v>7.46</v>
      </c>
      <c r="L35" s="226">
        <v>134</v>
      </c>
      <c r="M35" s="191">
        <f>ROUND(L35/第１表１!H35*100,2)</f>
        <v>2.14</v>
      </c>
      <c r="N35" s="175">
        <v>6295</v>
      </c>
      <c r="O35" s="175">
        <v>470</v>
      </c>
      <c r="P35" s="175">
        <v>1267</v>
      </c>
      <c r="Q35" s="175">
        <v>457</v>
      </c>
      <c r="R35" s="226">
        <v>140</v>
      </c>
      <c r="S35" s="61" t="s">
        <v>155</v>
      </c>
      <c r="T35" s="83"/>
    </row>
  </sheetData>
  <mergeCells count="16">
    <mergeCell ref="B2:B6"/>
    <mergeCell ref="C2:C6"/>
    <mergeCell ref="S2:S12"/>
    <mergeCell ref="O4:O5"/>
    <mergeCell ref="Q4:R4"/>
    <mergeCell ref="D4:E4"/>
    <mergeCell ref="F4:G4"/>
    <mergeCell ref="J4:K4"/>
    <mergeCell ref="P4:P5"/>
    <mergeCell ref="H4:I4"/>
    <mergeCell ref="L4:M4"/>
    <mergeCell ref="D2:I2"/>
    <mergeCell ref="J2:R2"/>
    <mergeCell ref="D3:I3"/>
    <mergeCell ref="J3:M3"/>
    <mergeCell ref="N3:R3"/>
  </mergeCells>
  <phoneticPr fontId="6"/>
  <printOptions horizontalCentered="1"/>
  <pageMargins left="0.27559055118110237" right="0.27559055118110237" top="0.98425196850393704" bottom="0.59055118110236227" header="0.51181102362204722" footer="0.51181102362204722"/>
  <pageSetup paperSize="9" scale="73" fitToWidth="0" orientation="portrait" r:id="rId1"/>
  <headerFooter alignWithMargins="0"/>
  <colBreaks count="1" manualBreakCount="1">
    <brk id="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D27" transitionEvaluation="1">
    <tabColor theme="4"/>
    <pageSetUpPr fitToPage="1"/>
  </sheetPr>
  <dimension ref="B1:T128"/>
  <sheetViews>
    <sheetView view="pageBreakPreview" zoomScale="93" zoomScaleNormal="60" zoomScaleSheetLayoutView="93" workbookViewId="0">
      <pane xSplit="3" ySplit="6" topLeftCell="D27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8"/>
    </sheetView>
  </sheetViews>
  <sheetFormatPr defaultColWidth="10.59765625" defaultRowHeight="11.25" customHeight="1" x14ac:dyDescent="0.15"/>
  <cols>
    <col min="1" max="1" width="1.5" style="3" customWidth="1"/>
    <col min="2" max="2" width="12.59765625" style="3" customWidth="1"/>
    <col min="3" max="3" width="9.59765625" style="4" customWidth="1"/>
    <col min="4" max="4" width="8.59765625" style="4" customWidth="1"/>
    <col min="5" max="5" width="9.19921875" style="4" customWidth="1"/>
    <col min="6" max="6" width="8" style="4" customWidth="1"/>
    <col min="7" max="7" width="9.19921875" style="4" customWidth="1"/>
    <col min="8" max="10" width="9.09765625" style="4" customWidth="1"/>
    <col min="11" max="11" width="10.3984375" style="4" customWidth="1"/>
    <col min="12" max="12" width="5.59765625" style="4" customWidth="1"/>
    <col min="13" max="13" width="11.69921875" style="3" customWidth="1"/>
    <col min="14" max="240" width="10.59765625" style="3" customWidth="1"/>
    <col min="241" max="16384" width="10.59765625" style="3"/>
  </cols>
  <sheetData>
    <row r="1" spans="2:20" ht="23.25" customHeight="1" thickBot="1" x14ac:dyDescent="0.2">
      <c r="B1" s="5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20" ht="20.100000000000001" customHeight="1" x14ac:dyDescent="0.15">
      <c r="B2" s="229" t="s">
        <v>7</v>
      </c>
      <c r="C2" s="232" t="s">
        <v>8</v>
      </c>
      <c r="D2" s="270" t="s">
        <v>60</v>
      </c>
      <c r="E2" s="236"/>
      <c r="F2" s="236"/>
      <c r="G2" s="237"/>
      <c r="H2" s="271" t="s">
        <v>60</v>
      </c>
      <c r="I2" s="236"/>
      <c r="J2" s="236"/>
      <c r="K2" s="237"/>
      <c r="L2" s="255" t="s">
        <v>132</v>
      </c>
      <c r="M2" s="28"/>
      <c r="N2" s="18"/>
      <c r="O2" s="18"/>
      <c r="P2" s="18"/>
      <c r="Q2" s="18"/>
      <c r="R2" s="18"/>
      <c r="S2" s="18"/>
      <c r="T2" s="18"/>
    </row>
    <row r="3" spans="2:20" ht="20.100000000000001" customHeight="1" x14ac:dyDescent="0.15">
      <c r="B3" s="230"/>
      <c r="C3" s="233"/>
      <c r="D3" s="272" t="s">
        <v>67</v>
      </c>
      <c r="E3" s="273"/>
      <c r="F3" s="273"/>
      <c r="G3" s="274"/>
      <c r="H3" s="247" t="s">
        <v>89</v>
      </c>
      <c r="I3" s="247"/>
      <c r="J3" s="247"/>
      <c r="K3" s="246"/>
      <c r="L3" s="268"/>
      <c r="M3" s="28"/>
      <c r="N3" s="18"/>
      <c r="O3" s="18"/>
      <c r="P3" s="18"/>
      <c r="Q3" s="18"/>
      <c r="R3" s="18"/>
      <c r="S3" s="18"/>
      <c r="T3" s="18"/>
    </row>
    <row r="4" spans="2:20" ht="20.100000000000001" customHeight="1" x14ac:dyDescent="0.15">
      <c r="B4" s="230"/>
      <c r="C4" s="233"/>
      <c r="D4" s="245" t="s">
        <v>122</v>
      </c>
      <c r="E4" s="246"/>
      <c r="F4" s="245" t="s">
        <v>87</v>
      </c>
      <c r="G4" s="246"/>
      <c r="H4" s="247" t="s">
        <v>123</v>
      </c>
      <c r="I4" s="247"/>
      <c r="J4" s="246"/>
      <c r="K4" s="212" t="s">
        <v>79</v>
      </c>
      <c r="L4" s="268"/>
      <c r="M4" s="28"/>
      <c r="N4" s="18"/>
      <c r="O4" s="18"/>
      <c r="P4" s="18"/>
      <c r="Q4" s="18"/>
      <c r="R4" s="18"/>
      <c r="S4" s="18"/>
      <c r="T4" s="18"/>
    </row>
    <row r="5" spans="2:20" ht="20.100000000000001" customHeight="1" x14ac:dyDescent="0.15">
      <c r="B5" s="230"/>
      <c r="C5" s="233"/>
      <c r="D5" s="97" t="s">
        <v>52</v>
      </c>
      <c r="E5" s="98" t="s">
        <v>53</v>
      </c>
      <c r="F5" s="97" t="s">
        <v>52</v>
      </c>
      <c r="G5" s="98" t="s">
        <v>53</v>
      </c>
      <c r="H5" s="111" t="s">
        <v>15</v>
      </c>
      <c r="I5" s="91" t="s">
        <v>16</v>
      </c>
      <c r="J5" s="91" t="s">
        <v>13</v>
      </c>
      <c r="K5" s="99" t="s">
        <v>13</v>
      </c>
      <c r="L5" s="268"/>
      <c r="M5" s="28"/>
      <c r="N5" s="18"/>
      <c r="O5" s="18"/>
      <c r="P5" s="18"/>
      <c r="Q5" s="18"/>
      <c r="R5" s="18"/>
      <c r="S5" s="18"/>
      <c r="T5" s="18"/>
    </row>
    <row r="6" spans="2:20" ht="20.100000000000001" customHeight="1" x14ac:dyDescent="0.15">
      <c r="B6" s="231"/>
      <c r="C6" s="234"/>
      <c r="D6" s="100" t="s">
        <v>61</v>
      </c>
      <c r="E6" s="75" t="s">
        <v>62</v>
      </c>
      <c r="F6" s="100" t="s">
        <v>120</v>
      </c>
      <c r="G6" s="75" t="s">
        <v>121</v>
      </c>
      <c r="H6" s="112" t="s">
        <v>9</v>
      </c>
      <c r="I6" s="76" t="s">
        <v>9</v>
      </c>
      <c r="J6" s="76" t="s">
        <v>9</v>
      </c>
      <c r="K6" s="75" t="s">
        <v>9</v>
      </c>
      <c r="L6" s="268"/>
      <c r="M6" s="28"/>
      <c r="N6" s="18"/>
      <c r="O6" s="18"/>
      <c r="P6" s="18"/>
      <c r="Q6" s="18"/>
      <c r="R6" s="18"/>
      <c r="S6" s="18"/>
      <c r="T6" s="18"/>
    </row>
    <row r="7" spans="2:20" ht="15.9" customHeight="1" x14ac:dyDescent="0.15">
      <c r="B7" s="48"/>
      <c r="C7" s="29"/>
      <c r="D7" s="29"/>
      <c r="E7" s="25"/>
      <c r="F7" s="29"/>
      <c r="G7" s="25"/>
      <c r="H7" s="113"/>
      <c r="I7" s="77"/>
      <c r="J7" s="77"/>
      <c r="K7" s="77"/>
      <c r="L7" s="268"/>
      <c r="M7" s="28"/>
      <c r="N7" s="18"/>
      <c r="O7" s="18"/>
      <c r="P7" s="18"/>
      <c r="Q7" s="18"/>
      <c r="R7" s="18"/>
      <c r="S7" s="18"/>
      <c r="T7" s="18"/>
    </row>
    <row r="8" spans="2:20" ht="30" customHeight="1" x14ac:dyDescent="0.15">
      <c r="B8" s="31" t="s">
        <v>185</v>
      </c>
      <c r="C8" s="32" t="s">
        <v>27</v>
      </c>
      <c r="D8" s="142">
        <v>0</v>
      </c>
      <c r="E8" s="101">
        <v>0</v>
      </c>
      <c r="F8" s="143">
        <v>0</v>
      </c>
      <c r="G8" s="144">
        <v>0</v>
      </c>
      <c r="H8" s="145">
        <v>1</v>
      </c>
      <c r="I8" s="146">
        <v>0</v>
      </c>
      <c r="J8" s="146">
        <v>1</v>
      </c>
      <c r="K8" s="147">
        <v>0</v>
      </c>
      <c r="L8" s="268"/>
      <c r="M8" s="28"/>
      <c r="N8" s="18"/>
      <c r="O8" s="18"/>
      <c r="P8" s="18"/>
      <c r="Q8" s="18"/>
      <c r="R8" s="18"/>
      <c r="S8" s="18"/>
      <c r="T8" s="18"/>
    </row>
    <row r="9" spans="2:20" ht="30" customHeight="1" x14ac:dyDescent="0.15">
      <c r="B9" s="31" t="s">
        <v>180</v>
      </c>
      <c r="C9" s="32" t="s">
        <v>27</v>
      </c>
      <c r="D9" s="142">
        <v>0</v>
      </c>
      <c r="E9" s="101">
        <v>0</v>
      </c>
      <c r="F9" s="143">
        <v>0</v>
      </c>
      <c r="G9" s="144">
        <v>0</v>
      </c>
      <c r="H9" s="145">
        <v>0</v>
      </c>
      <c r="I9" s="146">
        <v>0</v>
      </c>
      <c r="J9" s="146">
        <v>0</v>
      </c>
      <c r="K9" s="147">
        <v>0</v>
      </c>
      <c r="L9" s="268"/>
      <c r="M9" s="28"/>
      <c r="N9" s="18"/>
      <c r="O9" s="18"/>
      <c r="P9" s="18"/>
      <c r="Q9" s="18"/>
      <c r="R9" s="18"/>
      <c r="S9" s="18"/>
      <c r="T9" s="18"/>
    </row>
    <row r="10" spans="2:20" ht="30" customHeight="1" x14ac:dyDescent="0.15">
      <c r="B10" s="31" t="s">
        <v>187</v>
      </c>
      <c r="C10" s="32" t="s">
        <v>27</v>
      </c>
      <c r="D10" s="21">
        <f>SUM(D11:D12)</f>
        <v>0</v>
      </c>
      <c r="E10" s="96">
        <f>ROUND(D10/第１表１!H10*100,2)</f>
        <v>0</v>
      </c>
      <c r="F10" s="14">
        <f>SUM(F11:F12)</f>
        <v>0</v>
      </c>
      <c r="G10" s="96">
        <f>ROUND(F10/第１表１!H10*100,2)</f>
        <v>0</v>
      </c>
      <c r="H10" s="114">
        <f>SUM(H11:H12)</f>
        <v>0</v>
      </c>
      <c r="I10" s="103">
        <f>SUM(I11:I12)</f>
        <v>0</v>
      </c>
      <c r="J10" s="103">
        <f>SUM(J11:J12)</f>
        <v>0</v>
      </c>
      <c r="K10" s="103">
        <f>SUM(K11:K12)</f>
        <v>0</v>
      </c>
      <c r="L10" s="268"/>
      <c r="M10" s="82"/>
      <c r="N10" s="18"/>
      <c r="O10" s="18"/>
      <c r="P10" s="18"/>
      <c r="Q10" s="18"/>
      <c r="R10" s="18"/>
      <c r="S10" s="18"/>
      <c r="T10" s="18"/>
    </row>
    <row r="11" spans="2:20" ht="30" customHeight="1" x14ac:dyDescent="0.15">
      <c r="B11" s="31" t="s">
        <v>76</v>
      </c>
      <c r="C11" s="32" t="s">
        <v>13</v>
      </c>
      <c r="D11" s="21">
        <f>SUM(D13:D32)</f>
        <v>0</v>
      </c>
      <c r="E11" s="96">
        <f>ROUND(D11/第１表１!H11*100,2)</f>
        <v>0</v>
      </c>
      <c r="F11" s="14">
        <f>SUM(F13:F32)</f>
        <v>0</v>
      </c>
      <c r="G11" s="96">
        <f>ROUND(F11/第１表１!H11*100,2)</f>
        <v>0</v>
      </c>
      <c r="H11" s="114">
        <f>SUM(H13:H32)</f>
        <v>0</v>
      </c>
      <c r="I11" s="103">
        <f>SUM(I13:I32)</f>
        <v>0</v>
      </c>
      <c r="J11" s="103">
        <f>SUM(J13:J32)</f>
        <v>0</v>
      </c>
      <c r="K11" s="103">
        <f>SUM(K13:K32)</f>
        <v>0</v>
      </c>
      <c r="L11" s="268"/>
      <c r="M11" s="82"/>
      <c r="N11" s="18"/>
      <c r="O11" s="18"/>
      <c r="P11" s="18"/>
      <c r="Q11" s="18"/>
      <c r="R11" s="18"/>
      <c r="S11" s="18"/>
      <c r="T11" s="18"/>
    </row>
    <row r="12" spans="2:20" ht="30" customHeight="1" x14ac:dyDescent="0.15">
      <c r="B12" s="220" t="s">
        <v>28</v>
      </c>
      <c r="C12" s="217" t="s">
        <v>13</v>
      </c>
      <c r="D12" s="80" t="s">
        <v>29</v>
      </c>
      <c r="E12" s="104" t="s">
        <v>29</v>
      </c>
      <c r="F12" s="73" t="s">
        <v>29</v>
      </c>
      <c r="G12" s="104" t="s">
        <v>29</v>
      </c>
      <c r="H12" s="115" t="s">
        <v>29</v>
      </c>
      <c r="I12" s="105" t="s">
        <v>29</v>
      </c>
      <c r="J12" s="105" t="s">
        <v>29</v>
      </c>
      <c r="K12" s="105" t="s">
        <v>161</v>
      </c>
      <c r="L12" s="269"/>
      <c r="M12" s="82"/>
      <c r="N12" s="18"/>
      <c r="O12" s="18"/>
      <c r="P12" s="18"/>
      <c r="Q12" s="18"/>
      <c r="R12" s="18"/>
      <c r="S12" s="18"/>
      <c r="T12" s="18"/>
    </row>
    <row r="13" spans="2:20" ht="30" customHeight="1" x14ac:dyDescent="0.15">
      <c r="B13" s="44">
        <v>41001</v>
      </c>
      <c r="C13" s="219" t="s">
        <v>186</v>
      </c>
      <c r="D13" s="148">
        <v>0</v>
      </c>
      <c r="E13" s="129">
        <f>ROUND(D13/第１表１!H13*100,2)</f>
        <v>0</v>
      </c>
      <c r="F13" s="149">
        <v>0</v>
      </c>
      <c r="G13" s="129">
        <f>ROUND(F13/第１表１!H13*100,2)</f>
        <v>0</v>
      </c>
      <c r="H13" s="45">
        <v>0</v>
      </c>
      <c r="I13" s="149">
        <v>0</v>
      </c>
      <c r="J13" s="150">
        <v>0</v>
      </c>
      <c r="K13" s="148">
        <v>0</v>
      </c>
      <c r="L13" s="47" t="s">
        <v>131</v>
      </c>
      <c r="M13" s="82"/>
      <c r="N13" s="18"/>
      <c r="O13" s="18"/>
      <c r="P13" s="18"/>
      <c r="Q13" s="18"/>
      <c r="R13" s="18"/>
      <c r="S13" s="18"/>
      <c r="T13" s="18"/>
    </row>
    <row r="14" spans="2:20" ht="30" customHeight="1" x14ac:dyDescent="0.15">
      <c r="B14" s="48">
        <v>41002</v>
      </c>
      <c r="C14" s="214" t="s">
        <v>31</v>
      </c>
      <c r="D14" s="49">
        <v>0</v>
      </c>
      <c r="E14" s="101">
        <f>ROUND(D14/第１表１!H14*100,2)</f>
        <v>0</v>
      </c>
      <c r="F14" s="149">
        <v>0</v>
      </c>
      <c r="G14" s="101">
        <f>ROUND(F14/第１表１!H14*100,2)</f>
        <v>0</v>
      </c>
      <c r="H14" s="50">
        <v>0</v>
      </c>
      <c r="I14" s="149">
        <v>0</v>
      </c>
      <c r="J14" s="146">
        <v>0</v>
      </c>
      <c r="K14" s="49">
        <v>0</v>
      </c>
      <c r="L14" s="47" t="s">
        <v>133</v>
      </c>
      <c r="M14" s="82"/>
      <c r="N14" s="18"/>
      <c r="O14" s="18"/>
      <c r="P14" s="18"/>
      <c r="Q14" s="18"/>
      <c r="R14" s="18"/>
      <c r="S14" s="18"/>
      <c r="T14" s="18"/>
    </row>
    <row r="15" spans="2:20" ht="30" customHeight="1" x14ac:dyDescent="0.15">
      <c r="B15" s="48">
        <v>41003</v>
      </c>
      <c r="C15" s="214" t="s">
        <v>32</v>
      </c>
      <c r="D15" s="151">
        <v>0</v>
      </c>
      <c r="E15" s="101">
        <f>ROUND(D15/第１表１!H15*100,2)</f>
        <v>0</v>
      </c>
      <c r="F15" s="149">
        <v>0</v>
      </c>
      <c r="G15" s="101">
        <f>ROUND(F15/第１表１!H15*100,2)</f>
        <v>0</v>
      </c>
      <c r="H15" s="50">
        <v>0</v>
      </c>
      <c r="I15" s="149">
        <v>0</v>
      </c>
      <c r="J15" s="146">
        <v>0</v>
      </c>
      <c r="K15" s="49">
        <v>0</v>
      </c>
      <c r="L15" s="47" t="s">
        <v>134</v>
      </c>
      <c r="M15" s="82"/>
      <c r="N15" s="18"/>
      <c r="O15" s="18"/>
      <c r="P15" s="18"/>
      <c r="Q15" s="18"/>
      <c r="R15" s="18"/>
      <c r="S15" s="18"/>
      <c r="T15" s="18"/>
    </row>
    <row r="16" spans="2:20" ht="30" customHeight="1" x14ac:dyDescent="0.15">
      <c r="B16" s="48">
        <v>41004</v>
      </c>
      <c r="C16" s="214" t="s">
        <v>33</v>
      </c>
      <c r="D16" s="49">
        <v>0</v>
      </c>
      <c r="E16" s="101">
        <f>ROUND(D16/第１表１!H16*100,2)</f>
        <v>0</v>
      </c>
      <c r="F16" s="149">
        <v>0</v>
      </c>
      <c r="G16" s="101">
        <f>ROUND(F16/第１表１!H16*100,2)</f>
        <v>0</v>
      </c>
      <c r="H16" s="50">
        <v>0</v>
      </c>
      <c r="I16" s="149">
        <v>0</v>
      </c>
      <c r="J16" s="146">
        <v>0</v>
      </c>
      <c r="K16" s="49">
        <v>0</v>
      </c>
      <c r="L16" s="47" t="s">
        <v>135</v>
      </c>
      <c r="M16" s="82"/>
      <c r="N16" s="18"/>
      <c r="O16" s="18"/>
      <c r="P16" s="18"/>
      <c r="Q16" s="18"/>
      <c r="R16" s="18"/>
      <c r="S16" s="18"/>
      <c r="T16" s="18"/>
    </row>
    <row r="17" spans="2:20" ht="30" customHeight="1" x14ac:dyDescent="0.15">
      <c r="B17" s="48">
        <v>41005</v>
      </c>
      <c r="C17" s="214" t="s">
        <v>34</v>
      </c>
      <c r="D17" s="49">
        <v>0</v>
      </c>
      <c r="E17" s="101">
        <f>ROUND(D17/第１表１!H17*100,2)</f>
        <v>0</v>
      </c>
      <c r="F17" s="149">
        <v>0</v>
      </c>
      <c r="G17" s="101">
        <f>ROUND(F17/第１表１!H17*100,2)</f>
        <v>0</v>
      </c>
      <c r="H17" s="50">
        <v>0</v>
      </c>
      <c r="I17" s="149">
        <v>0</v>
      </c>
      <c r="J17" s="146">
        <v>0</v>
      </c>
      <c r="K17" s="49">
        <v>0</v>
      </c>
      <c r="L17" s="47" t="s">
        <v>136</v>
      </c>
      <c r="M17" s="82"/>
      <c r="N17" s="18"/>
      <c r="O17" s="18"/>
      <c r="P17" s="18"/>
      <c r="Q17" s="18"/>
      <c r="R17" s="18"/>
      <c r="S17" s="18"/>
      <c r="T17" s="18"/>
    </row>
    <row r="18" spans="2:20" ht="30" customHeight="1" x14ac:dyDescent="0.15">
      <c r="B18" s="48">
        <v>41006</v>
      </c>
      <c r="C18" s="214" t="s">
        <v>35</v>
      </c>
      <c r="D18" s="151">
        <v>0</v>
      </c>
      <c r="E18" s="101">
        <f>ROUND(D18/第１表１!H18*100,2)</f>
        <v>0</v>
      </c>
      <c r="F18" s="149">
        <v>0</v>
      </c>
      <c r="G18" s="101">
        <f>ROUND(F18/第１表１!H18*100,2)</f>
        <v>0</v>
      </c>
      <c r="H18" s="50">
        <v>0</v>
      </c>
      <c r="I18" s="149">
        <v>0</v>
      </c>
      <c r="J18" s="146">
        <v>0</v>
      </c>
      <c r="K18" s="49">
        <v>0</v>
      </c>
      <c r="L18" s="47" t="s">
        <v>137</v>
      </c>
      <c r="M18" s="82"/>
      <c r="N18" s="18"/>
      <c r="O18" s="18"/>
      <c r="P18" s="18"/>
      <c r="Q18" s="18"/>
      <c r="R18" s="18"/>
      <c r="S18" s="18"/>
      <c r="T18" s="18"/>
    </row>
    <row r="19" spans="2:20" ht="30" customHeight="1" x14ac:dyDescent="0.15">
      <c r="B19" s="48">
        <v>41007</v>
      </c>
      <c r="C19" s="32" t="s">
        <v>36</v>
      </c>
      <c r="D19" s="49">
        <v>0</v>
      </c>
      <c r="E19" s="101">
        <f>ROUND(D19/第１表１!H19*100,2)</f>
        <v>0</v>
      </c>
      <c r="F19" s="149">
        <v>0</v>
      </c>
      <c r="G19" s="101">
        <f>ROUND(F19/第１表１!H19*100,2)</f>
        <v>0</v>
      </c>
      <c r="H19" s="50">
        <v>0</v>
      </c>
      <c r="I19" s="149">
        <v>0</v>
      </c>
      <c r="J19" s="146">
        <v>0</v>
      </c>
      <c r="K19" s="49">
        <v>0</v>
      </c>
      <c r="L19" s="47" t="s">
        <v>138</v>
      </c>
      <c r="M19" s="82"/>
      <c r="N19" s="18"/>
      <c r="O19" s="18"/>
      <c r="P19" s="18"/>
      <c r="Q19" s="18"/>
      <c r="R19" s="18"/>
      <c r="S19" s="18"/>
      <c r="T19" s="18"/>
    </row>
    <row r="20" spans="2:20" ht="30" customHeight="1" x14ac:dyDescent="0.15">
      <c r="B20" s="48">
        <v>41025</v>
      </c>
      <c r="C20" s="214" t="s">
        <v>71</v>
      </c>
      <c r="D20" s="151">
        <v>0</v>
      </c>
      <c r="E20" s="101">
        <f>ROUND(D20/第１表１!H20*100,2)</f>
        <v>0</v>
      </c>
      <c r="F20" s="149">
        <v>0</v>
      </c>
      <c r="G20" s="101">
        <f>ROUND(F20/第１表１!H20*100,2)</f>
        <v>0</v>
      </c>
      <c r="H20" s="50">
        <v>0</v>
      </c>
      <c r="I20" s="149">
        <v>0</v>
      </c>
      <c r="J20" s="146">
        <v>0</v>
      </c>
      <c r="K20" s="49">
        <v>0</v>
      </c>
      <c r="L20" s="47" t="s">
        <v>139</v>
      </c>
      <c r="M20" s="82"/>
      <c r="N20" s="18"/>
      <c r="O20" s="18"/>
      <c r="P20" s="18"/>
      <c r="Q20" s="18"/>
      <c r="R20" s="18"/>
      <c r="S20" s="18"/>
      <c r="T20" s="18"/>
    </row>
    <row r="21" spans="2:20" ht="30" customHeight="1" x14ac:dyDescent="0.15">
      <c r="B21" s="48">
        <v>41048</v>
      </c>
      <c r="C21" s="32" t="s">
        <v>74</v>
      </c>
      <c r="D21" s="49">
        <v>0</v>
      </c>
      <c r="E21" s="101">
        <f>ROUND(D21/第１表１!H21*100,2)</f>
        <v>0</v>
      </c>
      <c r="F21" s="149">
        <v>0</v>
      </c>
      <c r="G21" s="101">
        <f>ROUND(F21/第１表１!H21*100,2)</f>
        <v>0</v>
      </c>
      <c r="H21" s="50">
        <v>0</v>
      </c>
      <c r="I21" s="149">
        <v>0</v>
      </c>
      <c r="J21" s="146">
        <v>0</v>
      </c>
      <c r="K21" s="49">
        <v>0</v>
      </c>
      <c r="L21" s="47" t="s">
        <v>140</v>
      </c>
      <c r="M21" s="82"/>
      <c r="N21" s="18"/>
      <c r="O21" s="18"/>
      <c r="P21" s="18"/>
      <c r="Q21" s="18"/>
      <c r="R21" s="18"/>
      <c r="S21" s="18"/>
      <c r="T21" s="18"/>
    </row>
    <row r="22" spans="2:20" ht="30" customHeight="1" x14ac:dyDescent="0.15">
      <c r="B22" s="48">
        <v>41014</v>
      </c>
      <c r="C22" s="214" t="s">
        <v>75</v>
      </c>
      <c r="D22" s="49">
        <v>0</v>
      </c>
      <c r="E22" s="101">
        <f>ROUND(D22/第１表１!H22*100,2)</f>
        <v>0</v>
      </c>
      <c r="F22" s="149">
        <v>0</v>
      </c>
      <c r="G22" s="101">
        <f>ROUND(F22/第１表１!H22*100,2)</f>
        <v>0</v>
      </c>
      <c r="H22" s="50">
        <v>0</v>
      </c>
      <c r="I22" s="149">
        <v>0</v>
      </c>
      <c r="J22" s="146">
        <v>0</v>
      </c>
      <c r="K22" s="49">
        <v>0</v>
      </c>
      <c r="L22" s="47" t="s">
        <v>141</v>
      </c>
      <c r="M22" s="82"/>
      <c r="N22" s="18"/>
      <c r="O22" s="18"/>
      <c r="P22" s="18"/>
      <c r="Q22" s="18"/>
      <c r="R22" s="18"/>
      <c r="S22" s="18"/>
      <c r="T22" s="18"/>
    </row>
    <row r="23" spans="2:20" ht="30" customHeight="1" x14ac:dyDescent="0.15">
      <c r="B23" s="48">
        <v>41016</v>
      </c>
      <c r="C23" s="32" t="s">
        <v>73</v>
      </c>
      <c r="D23" s="49">
        <v>0</v>
      </c>
      <c r="E23" s="101">
        <f>ROUND(D23/第１表１!H23*100,2)</f>
        <v>0</v>
      </c>
      <c r="F23" s="149">
        <v>0</v>
      </c>
      <c r="G23" s="101">
        <f>ROUND(F23/第１表１!H23*100,2)</f>
        <v>0</v>
      </c>
      <c r="H23" s="50">
        <v>0</v>
      </c>
      <c r="I23" s="149">
        <v>0</v>
      </c>
      <c r="J23" s="146">
        <v>0</v>
      </c>
      <c r="K23" s="49">
        <v>0</v>
      </c>
      <c r="L23" s="47" t="s">
        <v>142</v>
      </c>
      <c r="M23" s="82"/>
      <c r="N23" s="18"/>
      <c r="O23" s="18"/>
      <c r="P23" s="18"/>
      <c r="Q23" s="18"/>
      <c r="R23" s="18"/>
      <c r="S23" s="18"/>
      <c r="T23" s="18"/>
    </row>
    <row r="24" spans="2:20" ht="30" customHeight="1" x14ac:dyDescent="0.15">
      <c r="B24" s="48">
        <v>41020</v>
      </c>
      <c r="C24" s="214" t="s">
        <v>37</v>
      </c>
      <c r="D24" s="49">
        <v>0</v>
      </c>
      <c r="E24" s="101">
        <f>ROUND(D24/第１表１!H24*100,2)</f>
        <v>0</v>
      </c>
      <c r="F24" s="149">
        <v>0</v>
      </c>
      <c r="G24" s="101">
        <f>ROUND(F24/第１表１!H24*100,2)</f>
        <v>0</v>
      </c>
      <c r="H24" s="50">
        <v>0</v>
      </c>
      <c r="I24" s="149">
        <v>0</v>
      </c>
      <c r="J24" s="146">
        <v>0</v>
      </c>
      <c r="K24" s="49">
        <v>0</v>
      </c>
      <c r="L24" s="47" t="s">
        <v>143</v>
      </c>
      <c r="M24" s="82"/>
      <c r="N24" s="18"/>
      <c r="O24" s="18"/>
      <c r="P24" s="18"/>
      <c r="Q24" s="18"/>
      <c r="R24" s="18"/>
      <c r="S24" s="18"/>
      <c r="T24" s="18"/>
    </row>
    <row r="25" spans="2:20" ht="30" customHeight="1" x14ac:dyDescent="0.15">
      <c r="B25" s="48">
        <v>41024</v>
      </c>
      <c r="C25" s="214" t="s">
        <v>38</v>
      </c>
      <c r="D25" s="151">
        <v>0</v>
      </c>
      <c r="E25" s="101">
        <f>ROUND(D25/第１表１!H25*100,2)</f>
        <v>0</v>
      </c>
      <c r="F25" s="149">
        <v>0</v>
      </c>
      <c r="G25" s="101">
        <f>ROUND(F25/第１表１!H25*100,2)</f>
        <v>0</v>
      </c>
      <c r="H25" s="50">
        <v>0</v>
      </c>
      <c r="I25" s="149">
        <v>0</v>
      </c>
      <c r="J25" s="146">
        <v>0</v>
      </c>
      <c r="K25" s="49">
        <v>0</v>
      </c>
      <c r="L25" s="47" t="s">
        <v>144</v>
      </c>
      <c r="M25" s="82"/>
      <c r="N25" s="18"/>
      <c r="O25" s="18"/>
      <c r="P25" s="18"/>
      <c r="Q25" s="18"/>
      <c r="R25" s="18"/>
      <c r="S25" s="18"/>
      <c r="T25" s="18"/>
    </row>
    <row r="26" spans="2:20" ht="30" customHeight="1" x14ac:dyDescent="0.15">
      <c r="B26" s="48">
        <v>41021</v>
      </c>
      <c r="C26" s="214" t="s">
        <v>72</v>
      </c>
      <c r="D26" s="49">
        <v>0</v>
      </c>
      <c r="E26" s="101">
        <f>ROUND(D26/第１表１!H26*100,2)</f>
        <v>0</v>
      </c>
      <c r="F26" s="149">
        <v>0</v>
      </c>
      <c r="G26" s="101">
        <f>ROUND(F26/第１表１!H26*100,2)</f>
        <v>0</v>
      </c>
      <c r="H26" s="50">
        <v>0</v>
      </c>
      <c r="I26" s="149">
        <v>0</v>
      </c>
      <c r="J26" s="146">
        <v>0</v>
      </c>
      <c r="K26" s="49">
        <v>0</v>
      </c>
      <c r="L26" s="47" t="s">
        <v>145</v>
      </c>
      <c r="M26" s="82"/>
      <c r="N26" s="18"/>
      <c r="O26" s="18"/>
      <c r="P26" s="18"/>
      <c r="Q26" s="18"/>
      <c r="R26" s="18"/>
      <c r="S26" s="18"/>
      <c r="T26" s="18"/>
    </row>
    <row r="27" spans="2:20" ht="30" customHeight="1" x14ac:dyDescent="0.15">
      <c r="B27" s="48">
        <v>41035</v>
      </c>
      <c r="C27" s="214" t="s">
        <v>39</v>
      </c>
      <c r="D27" s="49">
        <v>0</v>
      </c>
      <c r="E27" s="101">
        <f>ROUND(D27/第１表１!H27*100,2)</f>
        <v>0</v>
      </c>
      <c r="F27" s="149">
        <v>0</v>
      </c>
      <c r="G27" s="101">
        <f>ROUND(F27/第１表１!H27*100,2)</f>
        <v>0</v>
      </c>
      <c r="H27" s="50">
        <v>0</v>
      </c>
      <c r="I27" s="149">
        <v>0</v>
      </c>
      <c r="J27" s="146">
        <v>0</v>
      </c>
      <c r="K27" s="49">
        <v>0</v>
      </c>
      <c r="L27" s="47" t="s">
        <v>147</v>
      </c>
      <c r="M27" s="82"/>
      <c r="N27" s="18"/>
      <c r="O27" s="18"/>
      <c r="P27" s="18"/>
      <c r="Q27" s="18"/>
      <c r="R27" s="18"/>
      <c r="S27" s="18"/>
      <c r="T27" s="18"/>
    </row>
    <row r="28" spans="2:20" ht="30" customHeight="1" x14ac:dyDescent="0.15">
      <c r="B28" s="48">
        <v>41038</v>
      </c>
      <c r="C28" s="32" t="s">
        <v>40</v>
      </c>
      <c r="D28" s="49">
        <v>0</v>
      </c>
      <c r="E28" s="101">
        <f>ROUND(D28/第１表１!H28*100,2)</f>
        <v>0</v>
      </c>
      <c r="F28" s="149">
        <v>0</v>
      </c>
      <c r="G28" s="101">
        <f>ROUND(F28/第１表１!H28*100,2)</f>
        <v>0</v>
      </c>
      <c r="H28" s="50">
        <v>0</v>
      </c>
      <c r="I28" s="149">
        <v>0</v>
      </c>
      <c r="J28" s="146">
        <v>0</v>
      </c>
      <c r="K28" s="49">
        <v>0</v>
      </c>
      <c r="L28" s="47" t="s">
        <v>148</v>
      </c>
      <c r="M28" s="82"/>
      <c r="N28" s="18"/>
      <c r="O28" s="18"/>
      <c r="P28" s="18"/>
      <c r="Q28" s="18"/>
      <c r="R28" s="18"/>
      <c r="S28" s="18"/>
      <c r="T28" s="18"/>
    </row>
    <row r="29" spans="2:20" ht="30" customHeight="1" x14ac:dyDescent="0.15">
      <c r="B29" s="48">
        <v>41042</v>
      </c>
      <c r="C29" s="214" t="s">
        <v>41</v>
      </c>
      <c r="D29" s="151">
        <v>0</v>
      </c>
      <c r="E29" s="101">
        <f>ROUND(D29/第１表１!H29*100,2)</f>
        <v>0</v>
      </c>
      <c r="F29" s="149">
        <v>0</v>
      </c>
      <c r="G29" s="101">
        <f>ROUND(F29/第１表１!H29*100,2)</f>
        <v>0</v>
      </c>
      <c r="H29" s="50">
        <v>0</v>
      </c>
      <c r="I29" s="149">
        <v>0</v>
      </c>
      <c r="J29" s="146">
        <v>0</v>
      </c>
      <c r="K29" s="49">
        <v>0</v>
      </c>
      <c r="L29" s="47" t="s">
        <v>149</v>
      </c>
      <c r="M29" s="82"/>
      <c r="N29" s="18"/>
      <c r="O29" s="18"/>
      <c r="P29" s="18"/>
      <c r="Q29" s="18"/>
      <c r="R29" s="18"/>
      <c r="S29" s="18"/>
      <c r="T29" s="18"/>
    </row>
    <row r="30" spans="2:20" ht="30" customHeight="1" x14ac:dyDescent="0.15">
      <c r="B30" s="48">
        <v>41043</v>
      </c>
      <c r="C30" s="32" t="s">
        <v>42</v>
      </c>
      <c r="D30" s="49">
        <v>0</v>
      </c>
      <c r="E30" s="101">
        <f>ROUND(D30/第１表１!H30*100,2)</f>
        <v>0</v>
      </c>
      <c r="F30" s="149">
        <v>0</v>
      </c>
      <c r="G30" s="101">
        <f>ROUND(F30/第１表１!H30*100,2)</f>
        <v>0</v>
      </c>
      <c r="H30" s="50">
        <v>0</v>
      </c>
      <c r="I30" s="149">
        <v>0</v>
      </c>
      <c r="J30" s="146">
        <v>0</v>
      </c>
      <c r="K30" s="49">
        <v>0</v>
      </c>
      <c r="L30" s="47" t="s">
        <v>150</v>
      </c>
      <c r="M30" s="82"/>
      <c r="N30" s="18"/>
      <c r="O30" s="18"/>
      <c r="P30" s="18"/>
      <c r="Q30" s="18"/>
      <c r="R30" s="18"/>
      <c r="S30" s="18"/>
      <c r="T30" s="18"/>
    </row>
    <row r="31" spans="2:20" ht="30" customHeight="1" x14ac:dyDescent="0.15">
      <c r="B31" s="48">
        <v>41044</v>
      </c>
      <c r="C31" s="214" t="s">
        <v>43</v>
      </c>
      <c r="D31" s="49">
        <v>0</v>
      </c>
      <c r="E31" s="101">
        <f>ROUND(D31/第１表１!H31*100,2)</f>
        <v>0</v>
      </c>
      <c r="F31" s="149">
        <v>0</v>
      </c>
      <c r="G31" s="101">
        <f>ROUND(F31/第１表１!H31*100,2)</f>
        <v>0</v>
      </c>
      <c r="H31" s="50">
        <v>0</v>
      </c>
      <c r="I31" s="149">
        <v>0</v>
      </c>
      <c r="J31" s="146">
        <v>0</v>
      </c>
      <c r="K31" s="49">
        <v>0</v>
      </c>
      <c r="L31" s="47" t="s">
        <v>151</v>
      </c>
      <c r="M31" s="82"/>
      <c r="N31" s="18"/>
      <c r="O31" s="18"/>
      <c r="P31" s="18"/>
      <c r="Q31" s="18"/>
      <c r="R31" s="18"/>
      <c r="S31" s="18"/>
      <c r="T31" s="18"/>
    </row>
    <row r="32" spans="2:20" ht="30" customHeight="1" x14ac:dyDescent="0.15">
      <c r="B32" s="51">
        <v>41047</v>
      </c>
      <c r="C32" s="52" t="s">
        <v>44</v>
      </c>
      <c r="D32" s="152">
        <v>0</v>
      </c>
      <c r="E32" s="153">
        <f>ROUND(D32/第１表１!H32*100,2)</f>
        <v>0</v>
      </c>
      <c r="F32" s="152">
        <v>0</v>
      </c>
      <c r="G32" s="153">
        <f>ROUND(F32/第１表１!H32*100,2)</f>
        <v>0</v>
      </c>
      <c r="H32" s="154">
        <v>0</v>
      </c>
      <c r="I32" s="149">
        <v>0</v>
      </c>
      <c r="J32" s="155">
        <v>0</v>
      </c>
      <c r="K32" s="49">
        <v>0</v>
      </c>
      <c r="L32" s="54" t="s">
        <v>152</v>
      </c>
      <c r="M32" s="82"/>
      <c r="N32" s="18"/>
      <c r="O32" s="18"/>
      <c r="P32" s="18"/>
      <c r="Q32" s="18"/>
      <c r="R32" s="18"/>
      <c r="S32" s="18"/>
      <c r="T32" s="18"/>
    </row>
    <row r="33" spans="2:20" ht="30" customHeight="1" x14ac:dyDescent="0.15">
      <c r="B33" s="55">
        <v>41301</v>
      </c>
      <c r="C33" s="56" t="s">
        <v>45</v>
      </c>
      <c r="D33" s="144" t="s">
        <v>29</v>
      </c>
      <c r="E33" s="144" t="s">
        <v>29</v>
      </c>
      <c r="F33" s="144" t="s">
        <v>29</v>
      </c>
      <c r="G33" s="144" t="s">
        <v>29</v>
      </c>
      <c r="H33" s="156" t="s">
        <v>29</v>
      </c>
      <c r="I33" s="157" t="s">
        <v>29</v>
      </c>
      <c r="J33" s="147" t="s">
        <v>29</v>
      </c>
      <c r="K33" s="157" t="s">
        <v>29</v>
      </c>
      <c r="L33" s="33" t="s">
        <v>153</v>
      </c>
      <c r="M33" s="82"/>
      <c r="N33" s="18"/>
      <c r="O33" s="18"/>
      <c r="P33" s="18"/>
      <c r="Q33" s="18"/>
      <c r="R33" s="18"/>
      <c r="S33" s="18"/>
      <c r="T33" s="18"/>
    </row>
    <row r="34" spans="2:20" ht="30" customHeight="1" x14ac:dyDescent="0.15">
      <c r="B34" s="48">
        <v>41302</v>
      </c>
      <c r="C34" s="32" t="s">
        <v>46</v>
      </c>
      <c r="D34" s="144" t="s">
        <v>29</v>
      </c>
      <c r="E34" s="144" t="s">
        <v>29</v>
      </c>
      <c r="F34" s="144" t="s">
        <v>29</v>
      </c>
      <c r="G34" s="144" t="s">
        <v>29</v>
      </c>
      <c r="H34" s="156" t="s">
        <v>29</v>
      </c>
      <c r="I34" s="156" t="s">
        <v>29</v>
      </c>
      <c r="J34" s="147" t="s">
        <v>29</v>
      </c>
      <c r="K34" s="147" t="s">
        <v>29</v>
      </c>
      <c r="L34" s="33" t="s">
        <v>154</v>
      </c>
      <c r="M34" s="82"/>
      <c r="N34" s="18"/>
      <c r="O34" s="18"/>
      <c r="P34" s="18"/>
      <c r="Q34" s="18"/>
      <c r="R34" s="18"/>
      <c r="S34" s="18"/>
      <c r="T34" s="18"/>
    </row>
    <row r="35" spans="2:20" ht="30" customHeight="1" thickBot="1" x14ac:dyDescent="0.2">
      <c r="B35" s="58">
        <v>41303</v>
      </c>
      <c r="C35" s="59" t="s">
        <v>47</v>
      </c>
      <c r="D35" s="158" t="s">
        <v>29</v>
      </c>
      <c r="E35" s="158" t="s">
        <v>29</v>
      </c>
      <c r="F35" s="158" t="s">
        <v>29</v>
      </c>
      <c r="G35" s="158" t="s">
        <v>29</v>
      </c>
      <c r="H35" s="159" t="s">
        <v>29</v>
      </c>
      <c r="I35" s="159" t="s">
        <v>29</v>
      </c>
      <c r="J35" s="160" t="s">
        <v>29</v>
      </c>
      <c r="K35" s="160" t="s">
        <v>29</v>
      </c>
      <c r="L35" s="61" t="s">
        <v>155</v>
      </c>
      <c r="M35" s="82"/>
      <c r="N35" s="18"/>
      <c r="O35" s="18"/>
      <c r="P35" s="18"/>
      <c r="Q35" s="18"/>
      <c r="R35" s="18"/>
      <c r="S35" s="18"/>
      <c r="T35" s="18"/>
    </row>
    <row r="36" spans="2:20" ht="14.1" customHeight="1" x14ac:dyDescent="0.15"/>
    <row r="37" spans="2:20" ht="14.1" customHeight="1" x14ac:dyDescent="0.15"/>
    <row r="38" spans="2:20" ht="14.1" customHeight="1" x14ac:dyDescent="0.15"/>
    <row r="39" spans="2:20" ht="14.1" customHeight="1" x14ac:dyDescent="0.15"/>
    <row r="40" spans="2:20" ht="14.1" customHeight="1" x14ac:dyDescent="0.15"/>
    <row r="41" spans="2:20" ht="14.1" customHeight="1" x14ac:dyDescent="0.15"/>
    <row r="42" spans="2:20" ht="14.1" customHeight="1" x14ac:dyDescent="0.15"/>
    <row r="43" spans="2:20" ht="14.1" customHeight="1" x14ac:dyDescent="0.15"/>
    <row r="44" spans="2:20" ht="14.1" customHeight="1" x14ac:dyDescent="0.15"/>
    <row r="45" spans="2:20" ht="14.1" customHeight="1" x14ac:dyDescent="0.15"/>
    <row r="46" spans="2:20" ht="14.1" customHeight="1" x14ac:dyDescent="0.15"/>
    <row r="47" spans="2:20" ht="14.1" customHeight="1" x14ac:dyDescent="0.15"/>
    <row r="48" spans="2:20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</sheetData>
  <mergeCells count="10">
    <mergeCell ref="B2:B6"/>
    <mergeCell ref="C2:C6"/>
    <mergeCell ref="L2:L12"/>
    <mergeCell ref="D2:G2"/>
    <mergeCell ref="H2:K2"/>
    <mergeCell ref="D3:G3"/>
    <mergeCell ref="D4:E4"/>
    <mergeCell ref="F4:G4"/>
    <mergeCell ref="H3:K3"/>
    <mergeCell ref="H4:J4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73" fitToWidth="0" orientation="portrait" r:id="rId1"/>
  <headerFooter alignWithMargins="0"/>
  <colBreaks count="1" manualBreakCount="1">
    <brk id="12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B1:Z40"/>
  <sheetViews>
    <sheetView tabSelected="1" view="pageBreakPreview" zoomScaleNormal="70" zoomScaleSheetLayoutView="100" workbookViewId="0">
      <pane xSplit="3" ySplit="6" topLeftCell="D7" activePane="bottomRight" state="frozen"/>
      <selection activeCell="B2" sqref="B2:B6"/>
      <selection pane="topRight" activeCell="B2" sqref="B2:B6"/>
      <selection pane="bottomLeft" activeCell="B2" sqref="B2:B6"/>
      <selection pane="bottomRight" activeCell="D44" sqref="D44"/>
    </sheetView>
  </sheetViews>
  <sheetFormatPr defaultColWidth="9" defaultRowHeight="15.9" customHeight="1" x14ac:dyDescent="0.15"/>
  <cols>
    <col min="1" max="1" width="1.5" style="83" customWidth="1"/>
    <col min="2" max="2" width="12.59765625" style="83" customWidth="1"/>
    <col min="3" max="3" width="9.59765625" style="83" customWidth="1"/>
    <col min="4" max="6" width="10.59765625" style="83" customWidth="1"/>
    <col min="7" max="9" width="10.09765625" style="81" customWidth="1"/>
    <col min="10" max="10" width="9.19921875" style="81" customWidth="1"/>
    <col min="11" max="12" width="9.69921875" style="81" customWidth="1"/>
    <col min="13" max="14" width="7.5" style="83" customWidth="1"/>
    <col min="15" max="15" width="17.69921875" style="83" customWidth="1"/>
    <col min="16" max="16" width="10.59765625" style="83" customWidth="1"/>
    <col min="17" max="19" width="9.09765625" style="83" customWidth="1"/>
    <col min="20" max="20" width="5.59765625" style="83" customWidth="1"/>
    <col min="21" max="16384" width="9" style="83"/>
  </cols>
  <sheetData>
    <row r="1" spans="2:26" ht="24" customHeight="1" thickBot="1" x14ac:dyDescent="0.2">
      <c r="B1" s="116" t="s">
        <v>164</v>
      </c>
      <c r="C1" s="117"/>
      <c r="G1" s="138"/>
      <c r="H1" s="138"/>
      <c r="I1" s="138"/>
      <c r="J1" s="138"/>
      <c r="K1" s="138"/>
      <c r="L1" s="138"/>
      <c r="M1" s="139"/>
      <c r="N1" s="139"/>
      <c r="O1" s="139"/>
      <c r="P1" s="139"/>
      <c r="Q1" s="139"/>
      <c r="R1" s="139"/>
      <c r="S1" s="139"/>
      <c r="T1" s="139"/>
    </row>
    <row r="2" spans="2:26" s="119" customFormat="1" ht="20.100000000000001" customHeight="1" x14ac:dyDescent="0.2">
      <c r="B2" s="229" t="s">
        <v>7</v>
      </c>
      <c r="C2" s="232" t="s">
        <v>8</v>
      </c>
      <c r="D2" s="252" t="s">
        <v>51</v>
      </c>
      <c r="E2" s="253"/>
      <c r="F2" s="253"/>
      <c r="G2" s="238" t="s">
        <v>165</v>
      </c>
      <c r="H2" s="239"/>
      <c r="I2" s="238" t="s">
        <v>167</v>
      </c>
      <c r="J2" s="290"/>
      <c r="K2" s="292" t="s">
        <v>168</v>
      </c>
      <c r="L2" s="239"/>
      <c r="M2" s="238" t="s">
        <v>56</v>
      </c>
      <c r="N2" s="239"/>
      <c r="O2" s="283"/>
      <c r="P2" s="284"/>
      <c r="Q2" s="284"/>
      <c r="R2" s="284"/>
      <c r="S2" s="285"/>
      <c r="T2" s="255" t="s">
        <v>132</v>
      </c>
      <c r="U2" s="83"/>
      <c r="V2" s="83"/>
      <c r="W2" s="83"/>
      <c r="X2" s="83"/>
      <c r="Y2" s="83"/>
      <c r="Z2" s="83"/>
    </row>
    <row r="3" spans="2:26" s="119" customFormat="1" ht="20.100000000000001" customHeight="1" x14ac:dyDescent="0.2">
      <c r="B3" s="230"/>
      <c r="C3" s="233"/>
      <c r="D3" s="240" t="s">
        <v>6</v>
      </c>
      <c r="E3" s="275"/>
      <c r="F3" s="276" t="s">
        <v>50</v>
      </c>
      <c r="G3" s="240"/>
      <c r="H3" s="241"/>
      <c r="I3" s="240"/>
      <c r="J3" s="291"/>
      <c r="K3" s="293"/>
      <c r="L3" s="241"/>
      <c r="M3" s="240"/>
      <c r="N3" s="241"/>
      <c r="O3" s="275"/>
      <c r="P3" s="286"/>
      <c r="Q3" s="286"/>
      <c r="R3" s="286"/>
      <c r="S3" s="287"/>
      <c r="T3" s="268"/>
      <c r="U3" s="83"/>
      <c r="V3" s="83"/>
      <c r="W3" s="83"/>
      <c r="X3" s="83"/>
      <c r="Y3" s="83"/>
      <c r="Z3" s="83"/>
    </row>
    <row r="4" spans="2:26" s="119" customFormat="1" ht="20.100000000000001" customHeight="1" x14ac:dyDescent="0.2">
      <c r="B4" s="230"/>
      <c r="C4" s="233"/>
      <c r="D4" s="32"/>
      <c r="E4" s="32" t="s">
        <v>14</v>
      </c>
      <c r="F4" s="277"/>
      <c r="G4" s="32" t="s">
        <v>10</v>
      </c>
      <c r="H4" s="32" t="s">
        <v>11</v>
      </c>
      <c r="I4" s="32" t="s">
        <v>10</v>
      </c>
      <c r="J4" s="33" t="s">
        <v>11</v>
      </c>
      <c r="K4" s="31" t="s">
        <v>10</v>
      </c>
      <c r="L4" s="214" t="s">
        <v>11</v>
      </c>
      <c r="M4" s="32" t="s">
        <v>125</v>
      </c>
      <c r="N4" s="214" t="s">
        <v>126</v>
      </c>
      <c r="O4" s="281" t="s">
        <v>130</v>
      </c>
      <c r="P4" s="279" t="s">
        <v>90</v>
      </c>
      <c r="Q4" s="288" t="s">
        <v>124</v>
      </c>
      <c r="R4" s="19" t="s">
        <v>48</v>
      </c>
      <c r="S4" s="288" t="s">
        <v>91</v>
      </c>
      <c r="T4" s="268"/>
      <c r="U4" s="83"/>
      <c r="V4" s="83"/>
      <c r="W4" s="83"/>
      <c r="X4" s="83"/>
      <c r="Y4" s="83"/>
      <c r="Z4" s="83"/>
    </row>
    <row r="5" spans="2:26" s="119" customFormat="1" ht="20.100000000000001" customHeight="1" x14ac:dyDescent="0.2">
      <c r="B5" s="230"/>
      <c r="C5" s="233"/>
      <c r="D5" s="32" t="s">
        <v>9</v>
      </c>
      <c r="E5" s="32" t="s">
        <v>19</v>
      </c>
      <c r="F5" s="277"/>
      <c r="G5" s="32" t="s">
        <v>18</v>
      </c>
      <c r="H5" s="32" t="s">
        <v>18</v>
      </c>
      <c r="I5" s="32" t="s">
        <v>18</v>
      </c>
      <c r="J5" s="33" t="s">
        <v>18</v>
      </c>
      <c r="K5" s="31" t="s">
        <v>18</v>
      </c>
      <c r="L5" s="214" t="s">
        <v>18</v>
      </c>
      <c r="M5" s="32" t="s">
        <v>9</v>
      </c>
      <c r="N5" s="214" t="s">
        <v>9</v>
      </c>
      <c r="O5" s="282"/>
      <c r="P5" s="280"/>
      <c r="Q5" s="233"/>
      <c r="R5" s="19" t="s">
        <v>127</v>
      </c>
      <c r="S5" s="289"/>
      <c r="T5" s="268"/>
      <c r="U5" s="83"/>
      <c r="V5" s="83"/>
      <c r="W5" s="83"/>
      <c r="X5" s="83"/>
      <c r="Y5" s="83"/>
      <c r="Z5" s="83"/>
    </row>
    <row r="6" spans="2:26" s="119" customFormat="1" ht="20.100000000000001" customHeight="1" x14ac:dyDescent="0.2">
      <c r="B6" s="231"/>
      <c r="C6" s="234"/>
      <c r="D6" s="224" t="s">
        <v>128</v>
      </c>
      <c r="E6" s="224" t="s">
        <v>129</v>
      </c>
      <c r="F6" s="278"/>
      <c r="G6" s="86"/>
      <c r="H6" s="224"/>
      <c r="I6" s="86"/>
      <c r="J6" s="34"/>
      <c r="K6" s="85"/>
      <c r="L6" s="215"/>
      <c r="M6" s="92"/>
      <c r="N6" s="110"/>
      <c r="O6" s="218" t="s">
        <v>49</v>
      </c>
      <c r="P6" s="218" t="s">
        <v>49</v>
      </c>
      <c r="Q6" s="215" t="s">
        <v>49</v>
      </c>
      <c r="R6" s="221" t="s">
        <v>49</v>
      </c>
      <c r="S6" s="215" t="s">
        <v>49</v>
      </c>
      <c r="T6" s="268"/>
      <c r="U6" s="83"/>
      <c r="V6" s="83"/>
      <c r="W6" s="83"/>
      <c r="X6" s="83"/>
      <c r="Y6" s="83"/>
      <c r="Z6" s="83"/>
    </row>
    <row r="7" spans="2:26" s="119" customFormat="1" ht="15.9" customHeight="1" x14ac:dyDescent="0.2">
      <c r="B7" s="48"/>
      <c r="C7" s="29"/>
      <c r="D7" s="29"/>
      <c r="E7" s="29"/>
      <c r="F7" s="29"/>
      <c r="G7" s="13"/>
      <c r="H7" s="13"/>
      <c r="I7" s="13"/>
      <c r="J7" s="35"/>
      <c r="K7" s="74"/>
      <c r="L7" s="62"/>
      <c r="M7" s="30"/>
      <c r="N7" s="77"/>
      <c r="O7" s="70"/>
      <c r="P7" s="70"/>
      <c r="Q7" s="77"/>
      <c r="R7" s="17"/>
      <c r="S7" s="27"/>
      <c r="T7" s="268"/>
      <c r="U7" s="83"/>
      <c r="V7" s="83"/>
      <c r="W7" s="83"/>
      <c r="X7" s="83"/>
      <c r="Y7" s="83"/>
      <c r="Z7" s="83"/>
    </row>
    <row r="8" spans="2:26" s="119" customFormat="1" ht="30" customHeight="1" x14ac:dyDescent="0.2">
      <c r="B8" s="31" t="s">
        <v>185</v>
      </c>
      <c r="C8" s="32" t="s">
        <v>27</v>
      </c>
      <c r="D8" s="143">
        <v>54609</v>
      </c>
      <c r="E8" s="88">
        <v>30.38</v>
      </c>
      <c r="F8" s="143">
        <v>56278</v>
      </c>
      <c r="G8" s="36">
        <v>42338</v>
      </c>
      <c r="H8" s="68">
        <v>43543</v>
      </c>
      <c r="I8" s="36">
        <v>9681</v>
      </c>
      <c r="J8" s="193">
        <v>8308</v>
      </c>
      <c r="K8" s="57">
        <v>1352</v>
      </c>
      <c r="L8" s="68">
        <v>1343</v>
      </c>
      <c r="M8" s="142">
        <v>116</v>
      </c>
      <c r="N8" s="142">
        <v>105</v>
      </c>
      <c r="O8" s="68" t="s">
        <v>29</v>
      </c>
      <c r="P8" s="68" t="s">
        <v>29</v>
      </c>
      <c r="Q8" s="36" t="s">
        <v>29</v>
      </c>
      <c r="R8" s="65" t="s">
        <v>29</v>
      </c>
      <c r="S8" s="36" t="s">
        <v>29</v>
      </c>
      <c r="T8" s="268"/>
      <c r="U8" s="83"/>
      <c r="V8" s="83"/>
      <c r="W8" s="83"/>
      <c r="X8" s="83"/>
      <c r="Y8" s="83"/>
      <c r="Z8" s="83"/>
    </row>
    <row r="9" spans="2:26" s="119" customFormat="1" ht="30" customHeight="1" x14ac:dyDescent="0.2">
      <c r="B9" s="31" t="s">
        <v>180</v>
      </c>
      <c r="C9" s="32" t="s">
        <v>27</v>
      </c>
      <c r="D9" s="143">
        <v>52592</v>
      </c>
      <c r="E9" s="88">
        <v>31.27</v>
      </c>
      <c r="F9" s="143">
        <v>54166</v>
      </c>
      <c r="G9" s="36">
        <v>40824</v>
      </c>
      <c r="H9" s="68">
        <v>41929</v>
      </c>
      <c r="I9" s="36">
        <v>10123</v>
      </c>
      <c r="J9" s="193">
        <v>8609</v>
      </c>
      <c r="K9" s="57">
        <v>1587</v>
      </c>
      <c r="L9" s="68">
        <v>1551</v>
      </c>
      <c r="M9" s="142">
        <v>117</v>
      </c>
      <c r="N9" s="142">
        <v>104</v>
      </c>
      <c r="O9" s="68" t="s">
        <v>29</v>
      </c>
      <c r="P9" s="68" t="s">
        <v>29</v>
      </c>
      <c r="Q9" s="36" t="s">
        <v>29</v>
      </c>
      <c r="R9" s="65" t="s">
        <v>29</v>
      </c>
      <c r="S9" s="36" t="s">
        <v>29</v>
      </c>
      <c r="T9" s="268"/>
      <c r="U9" s="83"/>
      <c r="V9" s="83"/>
      <c r="W9" s="83"/>
      <c r="X9" s="83"/>
      <c r="Y9" s="83"/>
      <c r="Z9" s="83"/>
    </row>
    <row r="10" spans="2:26" s="119" customFormat="1" ht="30" customHeight="1" x14ac:dyDescent="0.2">
      <c r="B10" s="31" t="s">
        <v>187</v>
      </c>
      <c r="C10" s="32" t="s">
        <v>27</v>
      </c>
      <c r="D10" s="14">
        <f>SUM(D11:D12)</f>
        <v>50833</v>
      </c>
      <c r="E10" s="89">
        <f>ROUND(D10/第１表１!H10*100,2)</f>
        <v>30.22</v>
      </c>
      <c r="F10" s="14">
        <f t="shared" ref="F10:N10" si="0">SUM(F11:F12)</f>
        <v>52427</v>
      </c>
      <c r="G10" s="14">
        <f t="shared" si="0"/>
        <v>39617</v>
      </c>
      <c r="H10" s="14">
        <f t="shared" si="0"/>
        <v>40792</v>
      </c>
      <c r="I10" s="14">
        <f t="shared" si="0"/>
        <v>10597</v>
      </c>
      <c r="J10" s="38">
        <f t="shared" si="0"/>
        <v>9108</v>
      </c>
      <c r="K10" s="39">
        <f t="shared" si="0"/>
        <v>1693</v>
      </c>
      <c r="L10" s="21">
        <f t="shared" si="0"/>
        <v>1669</v>
      </c>
      <c r="M10" s="21">
        <f t="shared" si="0"/>
        <v>116</v>
      </c>
      <c r="N10" s="21">
        <f t="shared" si="0"/>
        <v>106</v>
      </c>
      <c r="O10" s="68" t="s">
        <v>29</v>
      </c>
      <c r="P10" s="68" t="s">
        <v>29</v>
      </c>
      <c r="Q10" s="36" t="s">
        <v>29</v>
      </c>
      <c r="R10" s="65" t="s">
        <v>29</v>
      </c>
      <c r="S10" s="36" t="s">
        <v>29</v>
      </c>
      <c r="T10" s="268"/>
      <c r="U10" s="83"/>
      <c r="V10" s="83"/>
      <c r="W10" s="83"/>
      <c r="X10" s="83"/>
      <c r="Y10" s="83"/>
      <c r="Z10" s="83"/>
    </row>
    <row r="11" spans="2:26" s="119" customFormat="1" ht="30" customHeight="1" x14ac:dyDescent="0.2">
      <c r="B11" s="31" t="s">
        <v>76</v>
      </c>
      <c r="C11" s="32" t="s">
        <v>13</v>
      </c>
      <c r="D11" s="14">
        <f>SUM(D13:D32)</f>
        <v>47113</v>
      </c>
      <c r="E11" s="89">
        <f>ROUND(D11/第１表１!H11*100,2)</f>
        <v>29.76</v>
      </c>
      <c r="F11" s="14">
        <f t="shared" ref="F11:N11" si="1">SUM(F13:F32)</f>
        <v>48675</v>
      </c>
      <c r="G11" s="14">
        <f t="shared" si="1"/>
        <v>39617</v>
      </c>
      <c r="H11" s="14">
        <f t="shared" si="1"/>
        <v>40792</v>
      </c>
      <c r="I11" s="14">
        <f t="shared" si="1"/>
        <v>10597</v>
      </c>
      <c r="J11" s="38">
        <f t="shared" si="1"/>
        <v>9108</v>
      </c>
      <c r="K11" s="39">
        <f t="shared" si="1"/>
        <v>1693</v>
      </c>
      <c r="L11" s="21">
        <f t="shared" si="1"/>
        <v>1669</v>
      </c>
      <c r="M11" s="21">
        <f t="shared" si="1"/>
        <v>111</v>
      </c>
      <c r="N11" s="21">
        <f t="shared" si="1"/>
        <v>102</v>
      </c>
      <c r="O11" s="68" t="s">
        <v>29</v>
      </c>
      <c r="P11" s="68" t="s">
        <v>29</v>
      </c>
      <c r="Q11" s="36" t="s">
        <v>29</v>
      </c>
      <c r="R11" s="65" t="s">
        <v>29</v>
      </c>
      <c r="S11" s="36" t="s">
        <v>29</v>
      </c>
      <c r="T11" s="268"/>
      <c r="U11" s="83"/>
      <c r="V11" s="83"/>
      <c r="W11" s="83"/>
      <c r="X11" s="83"/>
      <c r="Y11" s="83"/>
      <c r="Z11" s="83"/>
    </row>
    <row r="12" spans="2:26" s="119" customFormat="1" ht="30" customHeight="1" x14ac:dyDescent="0.2">
      <c r="B12" s="225" t="s">
        <v>28</v>
      </c>
      <c r="C12" s="224" t="s">
        <v>13</v>
      </c>
      <c r="D12" s="22">
        <f>SUM(D33:D35)</f>
        <v>3720</v>
      </c>
      <c r="E12" s="93">
        <f>ROUND(D12/第１表１!H12*100,2)</f>
        <v>37.68</v>
      </c>
      <c r="F12" s="22">
        <f>SUM(F33:F35)</f>
        <v>3752</v>
      </c>
      <c r="G12" s="15" t="s">
        <v>166</v>
      </c>
      <c r="H12" s="15" t="s">
        <v>166</v>
      </c>
      <c r="I12" s="15" t="s">
        <v>166</v>
      </c>
      <c r="J12" s="42" t="s">
        <v>166</v>
      </c>
      <c r="K12" s="43" t="s">
        <v>166</v>
      </c>
      <c r="L12" s="24" t="s">
        <v>166</v>
      </c>
      <c r="M12" s="23">
        <f>SUM(M33:M35)</f>
        <v>5</v>
      </c>
      <c r="N12" s="23">
        <f>SUM(N33:N35)</f>
        <v>4</v>
      </c>
      <c r="O12" s="94" t="s">
        <v>29</v>
      </c>
      <c r="P12" s="94" t="s">
        <v>29</v>
      </c>
      <c r="Q12" s="80" t="s">
        <v>29</v>
      </c>
      <c r="R12" s="95" t="s">
        <v>29</v>
      </c>
      <c r="S12" s="80" t="s">
        <v>29</v>
      </c>
      <c r="T12" s="269"/>
      <c r="U12" s="83"/>
      <c r="V12" s="83"/>
      <c r="W12" s="83"/>
      <c r="X12" s="83"/>
      <c r="Y12" s="83"/>
      <c r="Z12" s="83"/>
    </row>
    <row r="13" spans="2:26" s="119" customFormat="1" ht="30" customHeight="1" x14ac:dyDescent="0.2">
      <c r="B13" s="44">
        <v>41001</v>
      </c>
      <c r="C13" s="16" t="s">
        <v>30</v>
      </c>
      <c r="D13" s="148">
        <v>13228</v>
      </c>
      <c r="E13" s="129">
        <f>ROUND(D13/第１表１!H13*100,2)</f>
        <v>30.82</v>
      </c>
      <c r="F13" s="148">
        <v>13708</v>
      </c>
      <c r="G13" s="148">
        <v>11183</v>
      </c>
      <c r="H13" s="148">
        <v>11535</v>
      </c>
      <c r="I13" s="148">
        <v>3012</v>
      </c>
      <c r="J13" s="165">
        <v>2609</v>
      </c>
      <c r="K13" s="166">
        <v>501</v>
      </c>
      <c r="L13" s="148">
        <v>494</v>
      </c>
      <c r="M13" s="148">
        <v>44</v>
      </c>
      <c r="N13" s="148">
        <v>14</v>
      </c>
      <c r="O13" s="194" t="s">
        <v>182</v>
      </c>
      <c r="P13" s="149">
        <v>30000</v>
      </c>
      <c r="Q13" s="195" t="s">
        <v>173</v>
      </c>
      <c r="R13" s="196" t="s">
        <v>29</v>
      </c>
      <c r="S13" s="46" t="s">
        <v>29</v>
      </c>
      <c r="T13" s="47" t="s">
        <v>131</v>
      </c>
      <c r="U13" s="83"/>
      <c r="V13" s="83"/>
      <c r="W13" s="83"/>
      <c r="X13" s="83"/>
      <c r="Y13" s="83"/>
      <c r="Z13" s="83"/>
    </row>
    <row r="14" spans="2:26" s="119" customFormat="1" ht="30" customHeight="1" x14ac:dyDescent="0.2">
      <c r="B14" s="48">
        <v>41002</v>
      </c>
      <c r="C14" s="222" t="s">
        <v>31</v>
      </c>
      <c r="D14" s="49">
        <v>7835</v>
      </c>
      <c r="E14" s="88">
        <f>ROUND(D14/第１表１!H14*100,2)</f>
        <v>30.73</v>
      </c>
      <c r="F14" s="49">
        <v>8104</v>
      </c>
      <c r="G14" s="149">
        <v>6481</v>
      </c>
      <c r="H14" s="49">
        <v>6690</v>
      </c>
      <c r="I14" s="151">
        <v>1620</v>
      </c>
      <c r="J14" s="167">
        <v>1384</v>
      </c>
      <c r="K14" s="197">
        <v>277</v>
      </c>
      <c r="L14" s="49">
        <v>276</v>
      </c>
      <c r="M14" s="49">
        <v>15</v>
      </c>
      <c r="N14" s="49">
        <v>14</v>
      </c>
      <c r="O14" s="68" t="s">
        <v>181</v>
      </c>
      <c r="P14" s="149">
        <v>30000</v>
      </c>
      <c r="Q14" s="198" t="s">
        <v>172</v>
      </c>
      <c r="R14" s="65" t="s">
        <v>29</v>
      </c>
      <c r="S14" s="36" t="s">
        <v>29</v>
      </c>
      <c r="T14" s="47" t="s">
        <v>133</v>
      </c>
      <c r="U14" s="83"/>
      <c r="V14" s="83"/>
      <c r="W14" s="83"/>
      <c r="X14" s="83"/>
      <c r="Y14" s="83"/>
      <c r="Z14" s="83"/>
    </row>
    <row r="15" spans="2:26" s="119" customFormat="1" ht="30" customHeight="1" x14ac:dyDescent="0.2">
      <c r="B15" s="48">
        <v>41003</v>
      </c>
      <c r="C15" s="222" t="s">
        <v>32</v>
      </c>
      <c r="D15" s="49">
        <v>3380</v>
      </c>
      <c r="E15" s="88">
        <f>ROUND(D15/第１表１!H15*100,2)</f>
        <v>28.09</v>
      </c>
      <c r="F15" s="49">
        <v>3455</v>
      </c>
      <c r="G15" s="49">
        <v>2944</v>
      </c>
      <c r="H15" s="49">
        <v>2991</v>
      </c>
      <c r="I15" s="49">
        <v>688</v>
      </c>
      <c r="J15" s="167">
        <v>580</v>
      </c>
      <c r="K15" s="168">
        <v>98</v>
      </c>
      <c r="L15" s="49">
        <v>93</v>
      </c>
      <c r="M15" s="49">
        <v>9</v>
      </c>
      <c r="N15" s="49">
        <v>29</v>
      </c>
      <c r="O15" s="68" t="s">
        <v>181</v>
      </c>
      <c r="P15" s="149">
        <v>30000</v>
      </c>
      <c r="Q15" s="198" t="s">
        <v>172</v>
      </c>
      <c r="R15" s="65" t="s">
        <v>29</v>
      </c>
      <c r="S15" s="36" t="s">
        <v>29</v>
      </c>
      <c r="T15" s="47" t="s">
        <v>134</v>
      </c>
      <c r="U15" s="83"/>
      <c r="V15" s="83"/>
      <c r="W15" s="83"/>
      <c r="X15" s="83"/>
      <c r="Y15" s="83"/>
      <c r="Z15" s="83"/>
    </row>
    <row r="16" spans="2:26" s="119" customFormat="1" ht="30" customHeight="1" x14ac:dyDescent="0.2">
      <c r="B16" s="48">
        <v>41004</v>
      </c>
      <c r="C16" s="32" t="s">
        <v>33</v>
      </c>
      <c r="D16" s="49">
        <v>1064</v>
      </c>
      <c r="E16" s="88">
        <f>ROUND(D16/第１表１!H16*100,2)</f>
        <v>27.99</v>
      </c>
      <c r="F16" s="49">
        <v>1109</v>
      </c>
      <c r="G16" s="49">
        <v>930</v>
      </c>
      <c r="H16" s="49">
        <v>972</v>
      </c>
      <c r="I16" s="49">
        <v>268</v>
      </c>
      <c r="J16" s="167">
        <v>228</v>
      </c>
      <c r="K16" s="168">
        <v>55</v>
      </c>
      <c r="L16" s="49">
        <v>54</v>
      </c>
      <c r="M16" s="49">
        <v>5</v>
      </c>
      <c r="N16" s="49">
        <v>3</v>
      </c>
      <c r="O16" s="68" t="s">
        <v>181</v>
      </c>
      <c r="P16" s="149">
        <v>30000</v>
      </c>
      <c r="Q16" s="198" t="s">
        <v>172</v>
      </c>
      <c r="R16" s="65" t="s">
        <v>29</v>
      </c>
      <c r="S16" s="36" t="s">
        <v>29</v>
      </c>
      <c r="T16" s="47" t="s">
        <v>135</v>
      </c>
      <c r="U16" s="83"/>
      <c r="V16" s="83"/>
      <c r="W16" s="83"/>
      <c r="X16" s="83"/>
      <c r="Y16" s="83"/>
      <c r="Z16" s="83"/>
    </row>
    <row r="17" spans="2:26" s="119" customFormat="1" ht="30" customHeight="1" x14ac:dyDescent="0.2">
      <c r="B17" s="48">
        <v>41005</v>
      </c>
      <c r="C17" s="222" t="s">
        <v>34</v>
      </c>
      <c r="D17" s="49">
        <v>2940</v>
      </c>
      <c r="E17" s="101">
        <f>ROUND(D17/第１表１!H17*100,2)</f>
        <v>28.07</v>
      </c>
      <c r="F17" s="49">
        <v>3075</v>
      </c>
      <c r="G17" s="49">
        <v>2538</v>
      </c>
      <c r="H17" s="49">
        <v>2648</v>
      </c>
      <c r="I17" s="49">
        <v>597</v>
      </c>
      <c r="J17" s="167">
        <v>537</v>
      </c>
      <c r="K17" s="168">
        <v>77</v>
      </c>
      <c r="L17" s="49">
        <v>83</v>
      </c>
      <c r="M17" s="49">
        <v>5</v>
      </c>
      <c r="N17" s="49">
        <v>8</v>
      </c>
      <c r="O17" s="68" t="s">
        <v>181</v>
      </c>
      <c r="P17" s="149">
        <v>30000</v>
      </c>
      <c r="Q17" s="198" t="s">
        <v>172</v>
      </c>
      <c r="R17" s="65" t="s">
        <v>29</v>
      </c>
      <c r="S17" s="36" t="s">
        <v>29</v>
      </c>
      <c r="T17" s="47" t="s">
        <v>136</v>
      </c>
      <c r="U17" s="83"/>
      <c r="V17" s="83"/>
      <c r="W17" s="83"/>
      <c r="X17" s="83"/>
      <c r="Y17" s="83"/>
      <c r="Z17" s="83"/>
    </row>
    <row r="18" spans="2:26" s="119" customFormat="1" ht="30" customHeight="1" x14ac:dyDescent="0.2">
      <c r="B18" s="48">
        <v>41006</v>
      </c>
      <c r="C18" s="222" t="s">
        <v>35</v>
      </c>
      <c r="D18" s="49">
        <v>2740</v>
      </c>
      <c r="E18" s="88">
        <f>ROUND(D18/第１表１!H18*100,2)</f>
        <v>28.97</v>
      </c>
      <c r="F18" s="49">
        <v>2785</v>
      </c>
      <c r="G18" s="49">
        <v>2344</v>
      </c>
      <c r="H18" s="49">
        <v>2377</v>
      </c>
      <c r="I18" s="49">
        <v>645</v>
      </c>
      <c r="J18" s="167">
        <v>568</v>
      </c>
      <c r="K18" s="168">
        <v>103</v>
      </c>
      <c r="L18" s="49">
        <v>103</v>
      </c>
      <c r="M18" s="49">
        <v>0</v>
      </c>
      <c r="N18" s="49">
        <v>7</v>
      </c>
      <c r="O18" s="68" t="s">
        <v>181</v>
      </c>
      <c r="P18" s="149">
        <v>30000</v>
      </c>
      <c r="Q18" s="198" t="s">
        <v>172</v>
      </c>
      <c r="R18" s="65" t="s">
        <v>29</v>
      </c>
      <c r="S18" s="36" t="s">
        <v>29</v>
      </c>
      <c r="T18" s="47" t="s">
        <v>137</v>
      </c>
      <c r="U18" s="83"/>
      <c r="V18" s="83"/>
      <c r="W18" s="83"/>
      <c r="X18" s="83"/>
      <c r="Y18" s="83"/>
      <c r="Z18" s="83"/>
    </row>
    <row r="19" spans="2:26" s="119" customFormat="1" ht="30" customHeight="1" x14ac:dyDescent="0.2">
      <c r="B19" s="48">
        <v>41007</v>
      </c>
      <c r="C19" s="32" t="s">
        <v>36</v>
      </c>
      <c r="D19" s="49">
        <v>1850</v>
      </c>
      <c r="E19" s="88">
        <f>ROUND(D19/第１表１!H19*100,2)</f>
        <v>29.81</v>
      </c>
      <c r="F19" s="49">
        <v>1901</v>
      </c>
      <c r="G19" s="49">
        <v>1510</v>
      </c>
      <c r="H19" s="49">
        <v>1556</v>
      </c>
      <c r="I19" s="49">
        <v>401</v>
      </c>
      <c r="J19" s="167">
        <v>289</v>
      </c>
      <c r="K19" s="168">
        <v>59</v>
      </c>
      <c r="L19" s="49">
        <v>49</v>
      </c>
      <c r="M19" s="49">
        <v>7</v>
      </c>
      <c r="N19" s="49">
        <v>7</v>
      </c>
      <c r="O19" s="68" t="s">
        <v>181</v>
      </c>
      <c r="P19" s="149">
        <v>30000</v>
      </c>
      <c r="Q19" s="198" t="s">
        <v>172</v>
      </c>
      <c r="R19" s="65" t="s">
        <v>29</v>
      </c>
      <c r="S19" s="36" t="s">
        <v>29</v>
      </c>
      <c r="T19" s="47" t="s">
        <v>138</v>
      </c>
      <c r="U19" s="83"/>
      <c r="V19" s="83"/>
      <c r="W19" s="83"/>
      <c r="X19" s="83"/>
      <c r="Y19" s="83"/>
      <c r="Z19" s="83"/>
    </row>
    <row r="20" spans="2:26" s="119" customFormat="1" ht="30" customHeight="1" x14ac:dyDescent="0.2">
      <c r="B20" s="48">
        <v>41025</v>
      </c>
      <c r="C20" s="222" t="s">
        <v>71</v>
      </c>
      <c r="D20" s="49">
        <v>2417</v>
      </c>
      <c r="E20" s="88">
        <f>ROUND(D20/第１表１!H20*100,2)</f>
        <v>30.04</v>
      </c>
      <c r="F20" s="49">
        <v>2474</v>
      </c>
      <c r="G20" s="49">
        <v>2012</v>
      </c>
      <c r="H20" s="49">
        <v>2046</v>
      </c>
      <c r="I20" s="49">
        <v>603</v>
      </c>
      <c r="J20" s="167">
        <v>526</v>
      </c>
      <c r="K20" s="168">
        <v>114</v>
      </c>
      <c r="L20" s="49">
        <v>112</v>
      </c>
      <c r="M20" s="49">
        <v>0</v>
      </c>
      <c r="N20" s="49">
        <v>6</v>
      </c>
      <c r="O20" s="68" t="s">
        <v>181</v>
      </c>
      <c r="P20" s="149">
        <v>30000</v>
      </c>
      <c r="Q20" s="198" t="s">
        <v>172</v>
      </c>
      <c r="R20" s="65" t="s">
        <v>29</v>
      </c>
      <c r="S20" s="36" t="s">
        <v>29</v>
      </c>
      <c r="T20" s="47" t="s">
        <v>139</v>
      </c>
      <c r="U20" s="83"/>
      <c r="V20" s="83"/>
      <c r="W20" s="83"/>
      <c r="X20" s="83"/>
      <c r="Y20" s="83"/>
      <c r="Z20" s="83"/>
    </row>
    <row r="21" spans="2:26" s="119" customFormat="1" ht="30" customHeight="1" x14ac:dyDescent="0.2">
      <c r="B21" s="48">
        <v>41048</v>
      </c>
      <c r="C21" s="32" t="s">
        <v>74</v>
      </c>
      <c r="D21" s="49">
        <v>1607</v>
      </c>
      <c r="E21" s="88">
        <f>ROUND(D21/第１表１!H21*100,2)</f>
        <v>31.39</v>
      </c>
      <c r="F21" s="49">
        <v>1661</v>
      </c>
      <c r="G21" s="49">
        <v>1342</v>
      </c>
      <c r="H21" s="49">
        <v>1380</v>
      </c>
      <c r="I21" s="49">
        <v>313</v>
      </c>
      <c r="J21" s="167">
        <v>270</v>
      </c>
      <c r="K21" s="168">
        <v>57</v>
      </c>
      <c r="L21" s="49">
        <v>58</v>
      </c>
      <c r="M21" s="49">
        <v>2</v>
      </c>
      <c r="N21" s="49">
        <v>3</v>
      </c>
      <c r="O21" s="68" t="s">
        <v>181</v>
      </c>
      <c r="P21" s="149">
        <v>30000</v>
      </c>
      <c r="Q21" s="198" t="s">
        <v>172</v>
      </c>
      <c r="R21" s="65" t="s">
        <v>29</v>
      </c>
      <c r="S21" s="36" t="s">
        <v>29</v>
      </c>
      <c r="T21" s="47" t="s">
        <v>140</v>
      </c>
      <c r="U21" s="83"/>
      <c r="V21" s="83"/>
      <c r="W21" s="83"/>
      <c r="X21" s="83"/>
      <c r="Y21" s="83"/>
      <c r="Z21" s="83"/>
    </row>
    <row r="22" spans="2:26" s="119" customFormat="1" ht="30" customHeight="1" x14ac:dyDescent="0.2">
      <c r="B22" s="48">
        <v>41014</v>
      </c>
      <c r="C22" s="222" t="s">
        <v>75</v>
      </c>
      <c r="D22" s="49">
        <v>1619</v>
      </c>
      <c r="E22" s="88">
        <f>ROUND(D22/第１表１!H22*100,2)</f>
        <v>27.75</v>
      </c>
      <c r="F22" s="49">
        <v>1670</v>
      </c>
      <c r="G22" s="49">
        <v>1368</v>
      </c>
      <c r="H22" s="49">
        <v>1413</v>
      </c>
      <c r="I22" s="49">
        <v>480</v>
      </c>
      <c r="J22" s="167">
        <v>419</v>
      </c>
      <c r="K22" s="168">
        <v>67</v>
      </c>
      <c r="L22" s="49">
        <v>68</v>
      </c>
      <c r="M22" s="49">
        <v>4</v>
      </c>
      <c r="N22" s="49">
        <v>0</v>
      </c>
      <c r="O22" s="68" t="s">
        <v>181</v>
      </c>
      <c r="P22" s="149">
        <v>30000</v>
      </c>
      <c r="Q22" s="198" t="s">
        <v>172</v>
      </c>
      <c r="R22" s="65" t="s">
        <v>29</v>
      </c>
      <c r="S22" s="36" t="s">
        <v>29</v>
      </c>
      <c r="T22" s="47" t="s">
        <v>141</v>
      </c>
      <c r="U22" s="83"/>
      <c r="V22" s="83"/>
      <c r="W22" s="83"/>
      <c r="X22" s="83"/>
      <c r="Y22" s="83"/>
      <c r="Z22" s="83"/>
    </row>
    <row r="23" spans="2:26" s="119" customFormat="1" ht="30" customHeight="1" x14ac:dyDescent="0.2">
      <c r="B23" s="48">
        <v>41016</v>
      </c>
      <c r="C23" s="222" t="s">
        <v>73</v>
      </c>
      <c r="D23" s="49">
        <v>730</v>
      </c>
      <c r="E23" s="88">
        <f>ROUND(D23/第１表１!H23*100,2)</f>
        <v>28.82</v>
      </c>
      <c r="F23" s="49">
        <v>754</v>
      </c>
      <c r="G23" s="49">
        <v>624</v>
      </c>
      <c r="H23" s="49">
        <v>646</v>
      </c>
      <c r="I23" s="49">
        <v>170</v>
      </c>
      <c r="J23" s="167">
        <v>136</v>
      </c>
      <c r="K23" s="168">
        <v>24</v>
      </c>
      <c r="L23" s="49">
        <v>20</v>
      </c>
      <c r="M23" s="49">
        <v>2</v>
      </c>
      <c r="N23" s="49">
        <v>1</v>
      </c>
      <c r="O23" s="68" t="s">
        <v>181</v>
      </c>
      <c r="P23" s="149">
        <v>30000</v>
      </c>
      <c r="Q23" s="198" t="s">
        <v>172</v>
      </c>
      <c r="R23" s="65" t="s">
        <v>29</v>
      </c>
      <c r="S23" s="36" t="s">
        <v>29</v>
      </c>
      <c r="T23" s="47" t="s">
        <v>142</v>
      </c>
      <c r="U23" s="83"/>
      <c r="V23" s="83"/>
      <c r="W23" s="83"/>
      <c r="X23" s="83"/>
      <c r="Y23" s="83"/>
      <c r="Z23" s="83"/>
    </row>
    <row r="24" spans="2:26" s="119" customFormat="1" ht="30" customHeight="1" x14ac:dyDescent="0.2">
      <c r="B24" s="48">
        <v>41020</v>
      </c>
      <c r="C24" s="222" t="s">
        <v>37</v>
      </c>
      <c r="D24" s="49">
        <v>865</v>
      </c>
      <c r="E24" s="88">
        <f>ROUND(D24/第１表１!H24*100,2)</f>
        <v>25.46</v>
      </c>
      <c r="F24" s="49">
        <v>884</v>
      </c>
      <c r="G24" s="49">
        <v>736</v>
      </c>
      <c r="H24" s="49">
        <v>752</v>
      </c>
      <c r="I24" s="49">
        <v>253</v>
      </c>
      <c r="J24" s="167">
        <v>205</v>
      </c>
      <c r="K24" s="168">
        <v>26</v>
      </c>
      <c r="L24" s="49">
        <v>27</v>
      </c>
      <c r="M24" s="49">
        <v>2</v>
      </c>
      <c r="N24" s="49">
        <v>0</v>
      </c>
      <c r="O24" s="68" t="s">
        <v>181</v>
      </c>
      <c r="P24" s="149">
        <v>30000</v>
      </c>
      <c r="Q24" s="198" t="s">
        <v>172</v>
      </c>
      <c r="R24" s="65" t="s">
        <v>29</v>
      </c>
      <c r="S24" s="36" t="s">
        <v>29</v>
      </c>
      <c r="T24" s="47" t="s">
        <v>143</v>
      </c>
      <c r="U24" s="83"/>
      <c r="V24" s="83"/>
      <c r="W24" s="83"/>
      <c r="X24" s="83"/>
      <c r="Y24" s="83"/>
      <c r="Z24" s="83"/>
    </row>
    <row r="25" spans="2:26" s="119" customFormat="1" ht="30" customHeight="1" x14ac:dyDescent="0.2">
      <c r="B25" s="48">
        <v>41024</v>
      </c>
      <c r="C25" s="32" t="s">
        <v>38</v>
      </c>
      <c r="D25" s="49">
        <v>401</v>
      </c>
      <c r="E25" s="88">
        <f>ROUND(D25/第１表１!H25*100,2)</f>
        <v>25.09</v>
      </c>
      <c r="F25" s="49">
        <v>431</v>
      </c>
      <c r="G25" s="49">
        <v>344</v>
      </c>
      <c r="H25" s="49">
        <v>365</v>
      </c>
      <c r="I25" s="49">
        <v>110</v>
      </c>
      <c r="J25" s="167">
        <v>85</v>
      </c>
      <c r="K25" s="168">
        <v>15</v>
      </c>
      <c r="L25" s="49">
        <v>13</v>
      </c>
      <c r="M25" s="49">
        <v>1</v>
      </c>
      <c r="N25" s="49">
        <v>1</v>
      </c>
      <c r="O25" s="68" t="s">
        <v>181</v>
      </c>
      <c r="P25" s="149">
        <v>30000</v>
      </c>
      <c r="Q25" s="198" t="s">
        <v>172</v>
      </c>
      <c r="R25" s="65" t="s">
        <v>29</v>
      </c>
      <c r="S25" s="36" t="s">
        <v>29</v>
      </c>
      <c r="T25" s="47" t="s">
        <v>144</v>
      </c>
      <c r="U25" s="83"/>
      <c r="V25" s="83"/>
      <c r="W25" s="83"/>
      <c r="X25" s="83"/>
      <c r="Y25" s="83"/>
      <c r="Z25" s="83"/>
    </row>
    <row r="26" spans="2:26" s="119" customFormat="1" ht="30" customHeight="1" x14ac:dyDescent="0.2">
      <c r="B26" s="48">
        <v>41021</v>
      </c>
      <c r="C26" s="222" t="s">
        <v>77</v>
      </c>
      <c r="D26" s="149">
        <v>1318</v>
      </c>
      <c r="E26" s="88">
        <f>ROUND(D26/第１表１!H26*100,2)</f>
        <v>27.16</v>
      </c>
      <c r="F26" s="49">
        <v>1380</v>
      </c>
      <c r="G26" s="49">
        <v>1131</v>
      </c>
      <c r="H26" s="49">
        <v>1174</v>
      </c>
      <c r="I26" s="49">
        <v>368</v>
      </c>
      <c r="J26" s="167">
        <v>303</v>
      </c>
      <c r="K26" s="168">
        <v>48</v>
      </c>
      <c r="L26" s="49">
        <v>48</v>
      </c>
      <c r="M26" s="49">
        <v>2</v>
      </c>
      <c r="N26" s="49">
        <v>3</v>
      </c>
      <c r="O26" s="68" t="s">
        <v>181</v>
      </c>
      <c r="P26" s="149">
        <v>30000</v>
      </c>
      <c r="Q26" s="198" t="s">
        <v>172</v>
      </c>
      <c r="R26" s="65" t="s">
        <v>29</v>
      </c>
      <c r="S26" s="36" t="s">
        <v>29</v>
      </c>
      <c r="T26" s="47" t="s">
        <v>145</v>
      </c>
      <c r="U26" s="83"/>
      <c r="V26" s="83"/>
      <c r="W26" s="83"/>
      <c r="X26" s="83"/>
      <c r="Y26" s="83"/>
      <c r="Z26" s="83"/>
    </row>
    <row r="27" spans="2:26" s="119" customFormat="1" ht="30" customHeight="1" x14ac:dyDescent="0.2">
      <c r="B27" s="48">
        <v>41035</v>
      </c>
      <c r="C27" s="222" t="s">
        <v>39</v>
      </c>
      <c r="D27" s="49">
        <v>441</v>
      </c>
      <c r="E27" s="88">
        <f>ROUND(D27/第１表１!H27*100,2)</f>
        <v>30.39</v>
      </c>
      <c r="F27" s="49">
        <v>476</v>
      </c>
      <c r="G27" s="49">
        <v>344</v>
      </c>
      <c r="H27" s="49">
        <v>364</v>
      </c>
      <c r="I27" s="49">
        <v>57</v>
      </c>
      <c r="J27" s="167">
        <v>46</v>
      </c>
      <c r="K27" s="168">
        <v>11</v>
      </c>
      <c r="L27" s="49">
        <v>11</v>
      </c>
      <c r="M27" s="49">
        <v>2</v>
      </c>
      <c r="N27" s="49">
        <v>1</v>
      </c>
      <c r="O27" s="68" t="s">
        <v>181</v>
      </c>
      <c r="P27" s="149">
        <v>30000</v>
      </c>
      <c r="Q27" s="198" t="s">
        <v>172</v>
      </c>
      <c r="R27" s="65" t="s">
        <v>29</v>
      </c>
      <c r="S27" s="36" t="s">
        <v>29</v>
      </c>
      <c r="T27" s="47" t="s">
        <v>147</v>
      </c>
      <c r="U27" s="83"/>
      <c r="V27" s="83"/>
      <c r="W27" s="83"/>
      <c r="X27" s="83"/>
      <c r="Y27" s="83"/>
      <c r="Z27" s="83"/>
    </row>
    <row r="28" spans="2:26" s="119" customFormat="1" ht="30" customHeight="1" x14ac:dyDescent="0.2">
      <c r="B28" s="48">
        <v>41038</v>
      </c>
      <c r="C28" s="32" t="s">
        <v>40</v>
      </c>
      <c r="D28" s="49">
        <v>1101</v>
      </c>
      <c r="E28" s="88">
        <f>ROUND(D28/第１表１!H28*100,2)</f>
        <v>28.87</v>
      </c>
      <c r="F28" s="49">
        <v>1144</v>
      </c>
      <c r="G28" s="49">
        <v>959</v>
      </c>
      <c r="H28" s="49">
        <v>990</v>
      </c>
      <c r="I28" s="49">
        <v>310</v>
      </c>
      <c r="J28" s="167">
        <v>309</v>
      </c>
      <c r="K28" s="168">
        <v>52</v>
      </c>
      <c r="L28" s="49">
        <v>52</v>
      </c>
      <c r="M28" s="49">
        <v>1</v>
      </c>
      <c r="N28" s="49">
        <v>1</v>
      </c>
      <c r="O28" s="68" t="s">
        <v>181</v>
      </c>
      <c r="P28" s="149">
        <v>30000</v>
      </c>
      <c r="Q28" s="198" t="s">
        <v>172</v>
      </c>
      <c r="R28" s="65" t="s">
        <v>29</v>
      </c>
      <c r="S28" s="36" t="s">
        <v>29</v>
      </c>
      <c r="T28" s="47" t="s">
        <v>148</v>
      </c>
      <c r="U28" s="83"/>
      <c r="V28" s="83"/>
      <c r="W28" s="83"/>
      <c r="X28" s="83"/>
      <c r="Y28" s="83"/>
      <c r="Z28" s="83"/>
    </row>
    <row r="29" spans="2:26" s="119" customFormat="1" ht="30" customHeight="1" x14ac:dyDescent="0.2">
      <c r="B29" s="48">
        <v>41042</v>
      </c>
      <c r="C29" s="222" t="s">
        <v>41</v>
      </c>
      <c r="D29" s="49">
        <v>377</v>
      </c>
      <c r="E29" s="88">
        <f>ROUND(D29/第１表１!H29*100,2)</f>
        <v>27.3</v>
      </c>
      <c r="F29" s="49">
        <v>375</v>
      </c>
      <c r="G29" s="49">
        <v>323</v>
      </c>
      <c r="H29" s="49">
        <v>322</v>
      </c>
      <c r="I29" s="49">
        <v>117</v>
      </c>
      <c r="J29" s="167">
        <v>103</v>
      </c>
      <c r="K29" s="168">
        <v>13</v>
      </c>
      <c r="L29" s="49">
        <v>13</v>
      </c>
      <c r="M29" s="49">
        <v>0</v>
      </c>
      <c r="N29" s="49">
        <v>1</v>
      </c>
      <c r="O29" s="68" t="s">
        <v>181</v>
      </c>
      <c r="P29" s="149">
        <v>30000</v>
      </c>
      <c r="Q29" s="198" t="s">
        <v>172</v>
      </c>
      <c r="R29" s="65" t="s">
        <v>29</v>
      </c>
      <c r="S29" s="36" t="s">
        <v>29</v>
      </c>
      <c r="T29" s="47" t="s">
        <v>149</v>
      </c>
      <c r="U29" s="83"/>
      <c r="V29" s="83"/>
      <c r="W29" s="83"/>
      <c r="X29" s="83"/>
      <c r="Y29" s="83"/>
      <c r="Z29" s="83"/>
    </row>
    <row r="30" spans="2:26" s="119" customFormat="1" ht="30" customHeight="1" x14ac:dyDescent="0.2">
      <c r="B30" s="48">
        <v>41043</v>
      </c>
      <c r="C30" s="222" t="s">
        <v>42</v>
      </c>
      <c r="D30" s="49">
        <v>539</v>
      </c>
      <c r="E30" s="88">
        <f>ROUND(D30/第１表１!H30*100,2)</f>
        <v>29.6</v>
      </c>
      <c r="F30" s="49">
        <v>551</v>
      </c>
      <c r="G30" s="49">
        <v>444</v>
      </c>
      <c r="H30" s="49">
        <v>458</v>
      </c>
      <c r="I30" s="49">
        <v>128</v>
      </c>
      <c r="J30" s="167">
        <v>112</v>
      </c>
      <c r="K30" s="168">
        <v>25</v>
      </c>
      <c r="L30" s="49">
        <v>25</v>
      </c>
      <c r="M30" s="49">
        <v>2</v>
      </c>
      <c r="N30" s="49">
        <v>1</v>
      </c>
      <c r="O30" s="68" t="s">
        <v>181</v>
      </c>
      <c r="P30" s="149">
        <v>30000</v>
      </c>
      <c r="Q30" s="198" t="s">
        <v>172</v>
      </c>
      <c r="R30" s="65" t="s">
        <v>29</v>
      </c>
      <c r="S30" s="36" t="s">
        <v>29</v>
      </c>
      <c r="T30" s="47" t="s">
        <v>150</v>
      </c>
      <c r="U30" s="83"/>
      <c r="V30" s="83"/>
      <c r="W30" s="83"/>
      <c r="X30" s="83"/>
      <c r="Y30" s="83"/>
      <c r="Z30" s="83"/>
    </row>
    <row r="31" spans="2:26" s="119" customFormat="1" ht="30" customHeight="1" x14ac:dyDescent="0.2">
      <c r="B31" s="48">
        <v>41044</v>
      </c>
      <c r="C31" s="222" t="s">
        <v>43</v>
      </c>
      <c r="D31" s="49">
        <v>1862</v>
      </c>
      <c r="E31" s="88">
        <f>ROUND(D31/第１表１!H31*100,2)</f>
        <v>32.369999999999997</v>
      </c>
      <c r="F31" s="49">
        <v>1916</v>
      </c>
      <c r="G31" s="49">
        <v>1450</v>
      </c>
      <c r="H31" s="49">
        <v>1487</v>
      </c>
      <c r="I31" s="49">
        <v>311</v>
      </c>
      <c r="J31" s="167">
        <v>271</v>
      </c>
      <c r="K31" s="168">
        <v>39</v>
      </c>
      <c r="L31" s="49">
        <v>39</v>
      </c>
      <c r="M31" s="49">
        <v>4</v>
      </c>
      <c r="N31" s="49">
        <v>2</v>
      </c>
      <c r="O31" s="68" t="s">
        <v>181</v>
      </c>
      <c r="P31" s="149">
        <v>30000</v>
      </c>
      <c r="Q31" s="198" t="s">
        <v>172</v>
      </c>
      <c r="R31" s="65" t="s">
        <v>29</v>
      </c>
      <c r="S31" s="36" t="s">
        <v>29</v>
      </c>
      <c r="T31" s="47" t="s">
        <v>151</v>
      </c>
      <c r="U31" s="83"/>
      <c r="V31" s="83"/>
      <c r="W31" s="83"/>
      <c r="X31" s="83"/>
      <c r="Y31" s="83"/>
      <c r="Z31" s="83"/>
    </row>
    <row r="32" spans="2:26" s="119" customFormat="1" ht="30" customHeight="1" x14ac:dyDescent="0.2">
      <c r="B32" s="51">
        <v>41047</v>
      </c>
      <c r="C32" s="63" t="s">
        <v>44</v>
      </c>
      <c r="D32" s="152">
        <v>799</v>
      </c>
      <c r="E32" s="131">
        <f>ROUND(D32/第１表１!H32*100,2)</f>
        <v>34.369999999999997</v>
      </c>
      <c r="F32" s="152">
        <v>822</v>
      </c>
      <c r="G32" s="152">
        <v>610</v>
      </c>
      <c r="H32" s="152">
        <v>626</v>
      </c>
      <c r="I32" s="152">
        <v>146</v>
      </c>
      <c r="J32" s="199">
        <v>128</v>
      </c>
      <c r="K32" s="169">
        <v>32</v>
      </c>
      <c r="L32" s="152">
        <v>31</v>
      </c>
      <c r="M32" s="152">
        <v>4</v>
      </c>
      <c r="N32" s="152">
        <v>0</v>
      </c>
      <c r="O32" s="200" t="s">
        <v>181</v>
      </c>
      <c r="P32" s="149">
        <v>30000</v>
      </c>
      <c r="Q32" s="198" t="s">
        <v>172</v>
      </c>
      <c r="R32" s="201" t="s">
        <v>29</v>
      </c>
      <c r="S32" s="53" t="s">
        <v>29</v>
      </c>
      <c r="T32" s="54" t="s">
        <v>152</v>
      </c>
      <c r="U32" s="83"/>
      <c r="V32" s="83"/>
      <c r="W32" s="83"/>
      <c r="X32" s="83"/>
      <c r="Y32" s="83"/>
      <c r="Z32" s="83"/>
    </row>
    <row r="33" spans="2:26" s="119" customFormat="1" ht="30" customHeight="1" x14ac:dyDescent="0.2">
      <c r="B33" s="55">
        <v>41301</v>
      </c>
      <c r="C33" s="56" t="s">
        <v>45</v>
      </c>
      <c r="D33" s="171">
        <v>636</v>
      </c>
      <c r="E33" s="88">
        <f>ROUND(D33/第１表１!H33*100,2)</f>
        <v>41.41</v>
      </c>
      <c r="F33" s="151">
        <v>653</v>
      </c>
      <c r="G33" s="134">
        <v>0</v>
      </c>
      <c r="H33" s="135">
        <v>0</v>
      </c>
      <c r="I33" s="134">
        <v>0</v>
      </c>
      <c r="J33" s="227">
        <v>0</v>
      </c>
      <c r="K33" s="202">
        <v>0</v>
      </c>
      <c r="L33" s="78">
        <v>0</v>
      </c>
      <c r="M33" s="49">
        <v>0</v>
      </c>
      <c r="N33" s="171">
        <v>3</v>
      </c>
      <c r="O33" s="203" t="s">
        <v>181</v>
      </c>
      <c r="P33" s="204" t="s">
        <v>162</v>
      </c>
      <c r="Q33" s="198" t="s">
        <v>184</v>
      </c>
      <c r="R33" s="65" t="s">
        <v>29</v>
      </c>
      <c r="S33" s="36" t="s">
        <v>29</v>
      </c>
      <c r="T33" s="33" t="s">
        <v>153</v>
      </c>
      <c r="U33" s="83"/>
      <c r="V33" s="83"/>
      <c r="W33" s="83"/>
      <c r="X33" s="83"/>
      <c r="Y33" s="83"/>
      <c r="Z33" s="83"/>
    </row>
    <row r="34" spans="2:26" s="119" customFormat="1" ht="30" customHeight="1" x14ac:dyDescent="0.2">
      <c r="B34" s="48">
        <v>41302</v>
      </c>
      <c r="C34" s="222" t="s">
        <v>46</v>
      </c>
      <c r="D34" s="49">
        <v>875</v>
      </c>
      <c r="E34" s="88">
        <f>ROUND(D34/第１表１!H34*100,2)</f>
        <v>42.19</v>
      </c>
      <c r="F34" s="151">
        <v>868</v>
      </c>
      <c r="G34" s="36">
        <v>0</v>
      </c>
      <c r="H34" s="37">
        <v>0</v>
      </c>
      <c r="I34" s="36">
        <v>0</v>
      </c>
      <c r="J34" s="161">
        <v>0</v>
      </c>
      <c r="K34" s="57">
        <v>0</v>
      </c>
      <c r="L34" s="36">
        <v>0</v>
      </c>
      <c r="M34" s="49">
        <v>2</v>
      </c>
      <c r="N34" s="49">
        <v>0</v>
      </c>
      <c r="O34" s="68" t="s">
        <v>181</v>
      </c>
      <c r="P34" s="205" t="s">
        <v>163</v>
      </c>
      <c r="Q34" s="198" t="s">
        <v>183</v>
      </c>
      <c r="R34" s="65" t="s">
        <v>29</v>
      </c>
      <c r="S34" s="36" t="s">
        <v>29</v>
      </c>
      <c r="T34" s="33" t="s">
        <v>154</v>
      </c>
      <c r="U34" s="83"/>
      <c r="V34" s="83"/>
      <c r="W34" s="83"/>
      <c r="X34" s="83"/>
      <c r="Y34" s="83"/>
      <c r="Z34" s="83"/>
    </row>
    <row r="35" spans="2:26" s="119" customFormat="1" ht="30" customHeight="1" thickBot="1" x14ac:dyDescent="0.25">
      <c r="B35" s="58">
        <v>41303</v>
      </c>
      <c r="C35" s="59" t="s">
        <v>47</v>
      </c>
      <c r="D35" s="175">
        <v>2209</v>
      </c>
      <c r="E35" s="141">
        <f>ROUND(D35/第１表１!H35*100,2)</f>
        <v>35.270000000000003</v>
      </c>
      <c r="F35" s="206">
        <v>2231</v>
      </c>
      <c r="G35" s="79">
        <v>0</v>
      </c>
      <c r="H35" s="136">
        <v>0</v>
      </c>
      <c r="I35" s="79">
        <v>0</v>
      </c>
      <c r="J35" s="228">
        <v>0</v>
      </c>
      <c r="K35" s="207">
        <v>0</v>
      </c>
      <c r="L35" s="79">
        <v>0</v>
      </c>
      <c r="M35" s="175">
        <v>3</v>
      </c>
      <c r="N35" s="175">
        <v>1</v>
      </c>
      <c r="O35" s="208" t="s">
        <v>181</v>
      </c>
      <c r="P35" s="209" t="s">
        <v>170</v>
      </c>
      <c r="Q35" s="210" t="s">
        <v>174</v>
      </c>
      <c r="R35" s="211">
        <v>10000</v>
      </c>
      <c r="S35" s="60" t="s">
        <v>29</v>
      </c>
      <c r="T35" s="61" t="s">
        <v>155</v>
      </c>
      <c r="U35" s="83"/>
      <c r="V35" s="83"/>
      <c r="W35" s="83"/>
      <c r="X35" s="83"/>
      <c r="Y35" s="83"/>
      <c r="Z35" s="83"/>
    </row>
    <row r="36" spans="2:26" ht="15.9" customHeight="1" x14ac:dyDescent="0.15">
      <c r="D36" s="120"/>
      <c r="M36" s="120"/>
      <c r="Q36" s="140" t="s">
        <v>175</v>
      </c>
    </row>
    <row r="37" spans="2:26" ht="15.9" customHeight="1" x14ac:dyDescent="0.15">
      <c r="Q37" s="140" t="s">
        <v>176</v>
      </c>
    </row>
    <row r="38" spans="2:26" ht="15.9" customHeight="1" x14ac:dyDescent="0.15">
      <c r="Q38" s="140" t="s">
        <v>177</v>
      </c>
    </row>
    <row r="39" spans="2:26" ht="15.9" customHeight="1" x14ac:dyDescent="0.15">
      <c r="Q39" s="140" t="s">
        <v>178</v>
      </c>
    </row>
    <row r="40" spans="2:26" ht="15.9" customHeight="1" x14ac:dyDescent="0.15">
      <c r="Q40" s="140" t="s">
        <v>179</v>
      </c>
    </row>
  </sheetData>
  <mergeCells count="15">
    <mergeCell ref="B2:B6"/>
    <mergeCell ref="C2:C6"/>
    <mergeCell ref="G2:H3"/>
    <mergeCell ref="O4:O5"/>
    <mergeCell ref="O2:S3"/>
    <mergeCell ref="M2:N3"/>
    <mergeCell ref="Q4:Q5"/>
    <mergeCell ref="S4:S5"/>
    <mergeCell ref="I2:J3"/>
    <mergeCell ref="K2:L3"/>
    <mergeCell ref="T2:T12"/>
    <mergeCell ref="D3:E3"/>
    <mergeCell ref="F3:F6"/>
    <mergeCell ref="P4:P5"/>
    <mergeCell ref="D2:F2"/>
  </mergeCells>
  <phoneticPr fontId="6"/>
  <printOptions horizontalCentered="1"/>
  <pageMargins left="0.27559055118110237" right="0.27559055118110237" top="0.98425196850393704" bottom="0.59055118110236227" header="0.51181102362204722" footer="0.51181102362204722"/>
  <pageSetup paperSize="9" scale="67" fitToWidth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第１表１</vt:lpstr>
      <vt:lpstr>第１表２</vt:lpstr>
      <vt:lpstr>第１表３</vt:lpstr>
      <vt:lpstr>第１表４</vt:lpstr>
      <vt:lpstr>第１表１!Print_Area</vt:lpstr>
      <vt:lpstr>第１表２!Print_Area</vt:lpstr>
      <vt:lpstr>第１表３!Print_Area</vt:lpstr>
      <vt:lpstr>第１表４!Print_Area</vt:lpstr>
      <vt:lpstr>第１表１!Print_Area_MI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国民健康保険室</dc:creator>
  <cp:lastModifiedBy>今田　喬尋（国民健康保険課）</cp:lastModifiedBy>
  <cp:lastPrinted>2024-03-01T10:02:49Z</cp:lastPrinted>
  <dcterms:created xsi:type="dcterms:W3CDTF">2000-10-23T05:39:00Z</dcterms:created>
  <dcterms:modified xsi:type="dcterms:W3CDTF">2024-03-25T06:03:18Z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